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codeName="ThisWorkbook"/>
  <xr:revisionPtr revIDLastSave="0" documentId="13_ncr:1_{735E936B-F074-48BD-B082-102E6C6BA55F}" xr6:coauthVersionLast="47" xr6:coauthVersionMax="47" xr10:uidLastSave="{00000000-0000-0000-0000-000000000000}"/>
  <bookViews>
    <workbookView xWindow="28680" yWindow="60" windowWidth="29040" windowHeight="15840" tabRatio="813" xr2:uid="{00000000-000D-0000-FFFF-FFFF00000000}"/>
  </bookViews>
  <sheets>
    <sheet name="Main Page" sheetId="18" r:id="rId1"/>
    <sheet name="Snapshot" sheetId="25" r:id="rId2"/>
    <sheet name="Data" sheetId="26" state="hidden" r:id="rId3"/>
  </sheets>
  <definedNames>
    <definedName name="_xlnm.Print_Area" localSheetId="1">Snapshot!$A$1:$P$45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7" i="26" l="1"/>
  <c r="CB6" i="26"/>
  <c r="CB5" i="26"/>
  <c r="CB4" i="26"/>
  <c r="CB3" i="26"/>
  <c r="AA87" i="26"/>
  <c r="AE2" i="26" l="1"/>
  <c r="AC2" i="26"/>
  <c r="CC21" i="26" l="1"/>
  <c r="CB21" i="26"/>
  <c r="AD79" i="26"/>
  <c r="AD78" i="26"/>
  <c r="AD77" i="26"/>
  <c r="AD76" i="26"/>
  <c r="AD75" i="26"/>
  <c r="AD74" i="26"/>
  <c r="AD73" i="26"/>
  <c r="AD72" i="26"/>
  <c r="AD71" i="26"/>
  <c r="AD70" i="26"/>
  <c r="AD69" i="26"/>
  <c r="AD68" i="26"/>
  <c r="AD67" i="26"/>
  <c r="AD66" i="26"/>
  <c r="AD65" i="26"/>
  <c r="AD64" i="26"/>
  <c r="AD63" i="26"/>
  <c r="AD62" i="26"/>
  <c r="AD61" i="26"/>
  <c r="AD60" i="26"/>
  <c r="AD59" i="26"/>
  <c r="AD58" i="26"/>
  <c r="AD57" i="26"/>
  <c r="AD56" i="26"/>
  <c r="AD55" i="26"/>
  <c r="AD54" i="26"/>
  <c r="AD53" i="26"/>
  <c r="AD52" i="26"/>
  <c r="AD51" i="26"/>
  <c r="AD50" i="26"/>
  <c r="AD49" i="26"/>
  <c r="AD48" i="26"/>
  <c r="AD47" i="26"/>
  <c r="AD46" i="26"/>
  <c r="AD45" i="26"/>
  <c r="AD44" i="26"/>
  <c r="AD43" i="26"/>
  <c r="AD42" i="26"/>
  <c r="AD41" i="26"/>
  <c r="AD40" i="26"/>
  <c r="AD39" i="26"/>
  <c r="AD38" i="26"/>
  <c r="AD37" i="26"/>
  <c r="AD36" i="26"/>
  <c r="AD35" i="26"/>
  <c r="AD34" i="26"/>
  <c r="AD33" i="26"/>
  <c r="AD32" i="26"/>
  <c r="AD31" i="26"/>
  <c r="AD30" i="26"/>
  <c r="AD29" i="26"/>
  <c r="AD28" i="26"/>
  <c r="AD27" i="26"/>
  <c r="AD26" i="26"/>
  <c r="AD25" i="26"/>
  <c r="AD24" i="26"/>
  <c r="CC23" i="26"/>
  <c r="CB23" i="26"/>
  <c r="AD23" i="26"/>
  <c r="AD22" i="26"/>
  <c r="AD21" i="26"/>
  <c r="AD20" i="26"/>
  <c r="AD19" i="26"/>
  <c r="AD18" i="26"/>
  <c r="AD17" i="26"/>
  <c r="CB16" i="26"/>
  <c r="AD16" i="26"/>
  <c r="CB15" i="26"/>
  <c r="AD15" i="26"/>
  <c r="CB14" i="26"/>
  <c r="AD14" i="26"/>
  <c r="CB13" i="26"/>
  <c r="AD13" i="26"/>
  <c r="CB12" i="26"/>
  <c r="AD12" i="26"/>
  <c r="CB11" i="26"/>
  <c r="AD11" i="26"/>
  <c r="AD10" i="26"/>
  <c r="AD9" i="26"/>
  <c r="AD8" i="26"/>
  <c r="AD7" i="26"/>
  <c r="AD6" i="26"/>
  <c r="AD5" i="26"/>
  <c r="AD4" i="26"/>
  <c r="AD3" i="26"/>
  <c r="AD2" i="26"/>
  <c r="CC22" i="26"/>
  <c r="CB22" i="26"/>
  <c r="AB79" i="26"/>
  <c r="AB78" i="26"/>
  <c r="AB77" i="26"/>
  <c r="AB76" i="26"/>
  <c r="AB75" i="26"/>
  <c r="AB74" i="26"/>
  <c r="AB73" i="26"/>
  <c r="AB72" i="26"/>
  <c r="AB71" i="26"/>
  <c r="AB70" i="26"/>
  <c r="AB69" i="26"/>
  <c r="AB68" i="26"/>
  <c r="AB67" i="26"/>
  <c r="AB66" i="26"/>
  <c r="AB65" i="26"/>
  <c r="AB64" i="26"/>
  <c r="AB63" i="26"/>
  <c r="AB62" i="26"/>
  <c r="AB61" i="26"/>
  <c r="AB60" i="26"/>
  <c r="AB59" i="26"/>
  <c r="AB58" i="26"/>
  <c r="AB57" i="26"/>
  <c r="AB56" i="26"/>
  <c r="AB55" i="26"/>
  <c r="AB54" i="26"/>
  <c r="AB53" i="26"/>
  <c r="AB52" i="26"/>
  <c r="AB51" i="26"/>
  <c r="AB50" i="26"/>
  <c r="AB49" i="26"/>
  <c r="AB48" i="26"/>
  <c r="AB47" i="26"/>
  <c r="AB46" i="26"/>
  <c r="AB45" i="26"/>
  <c r="AB44" i="26"/>
  <c r="AB43" i="26"/>
  <c r="AB42" i="26"/>
  <c r="AB41" i="26"/>
  <c r="AB40" i="26"/>
  <c r="AB39" i="26"/>
  <c r="AB38" i="26"/>
  <c r="AB37" i="26"/>
  <c r="AB36" i="26"/>
  <c r="AB35" i="26"/>
  <c r="AB34" i="26"/>
  <c r="AB33" i="26"/>
  <c r="AB32" i="26"/>
  <c r="AB31" i="26"/>
  <c r="AB30" i="26"/>
  <c r="AB29" i="26"/>
  <c r="AB28" i="26"/>
  <c r="AB27" i="26"/>
  <c r="AB26" i="26"/>
  <c r="AB25" i="26"/>
  <c r="AB24" i="26"/>
  <c r="AB23" i="26"/>
  <c r="AB22" i="26"/>
  <c r="AB21" i="26"/>
  <c r="AB20" i="26"/>
  <c r="CC19" i="26"/>
  <c r="CB19" i="26"/>
  <c r="AB19" i="26"/>
  <c r="AB18" i="26"/>
  <c r="AB17" i="26"/>
  <c r="AB16" i="26"/>
  <c r="AB15" i="26"/>
  <c r="AB14" i="26"/>
  <c r="AB13" i="26"/>
  <c r="AB12" i="26"/>
  <c r="AB11" i="26"/>
  <c r="AB10" i="26"/>
  <c r="AB9" i="26"/>
  <c r="CB8" i="26"/>
  <c r="AB8" i="26"/>
  <c r="AB7" i="26"/>
  <c r="AB6" i="26"/>
  <c r="AB5" i="26"/>
  <c r="AB4" i="26"/>
  <c r="AB3" i="26"/>
  <c r="AB2" i="26"/>
  <c r="CC20" i="26"/>
  <c r="CB20" i="26"/>
  <c r="AA84" i="26" l="1"/>
  <c r="CC2" i="26" l="1"/>
  <c r="CC3" i="26"/>
  <c r="CC4" i="26"/>
  <c r="CC5" i="26"/>
  <c r="CC6" i="26"/>
  <c r="CC7" i="26"/>
  <c r="CC8" i="26"/>
  <c r="CC10" i="26"/>
  <c r="CC11" i="26"/>
  <c r="CC12" i="26"/>
  <c r="CC13" i="26"/>
  <c r="CC14" i="26"/>
  <c r="CC15" i="26"/>
  <c r="CC16" i="26"/>
  <c r="C32" i="25"/>
  <c r="E32" i="25"/>
  <c r="C33" i="25"/>
  <c r="E33" i="25"/>
  <c r="C34" i="25"/>
  <c r="E34" i="25"/>
  <c r="C35" i="25"/>
  <c r="E35" i="25"/>
  <c r="C36" i="25"/>
  <c r="E36" i="25"/>
  <c r="AA89" i="26"/>
  <c r="AA90" i="26"/>
  <c r="AA91" i="26"/>
  <c r="C7" i="25"/>
  <c r="E7" i="25"/>
  <c r="G7" i="25"/>
  <c r="C8" i="25"/>
  <c r="E8" i="25"/>
  <c r="G8" i="25"/>
  <c r="C9" i="25"/>
  <c r="E9" i="25"/>
  <c r="G9" i="25"/>
  <c r="C10" i="25"/>
  <c r="E10" i="25"/>
  <c r="G10" i="25"/>
  <c r="C11" i="25"/>
  <c r="E11" i="25"/>
  <c r="G11" i="25"/>
  <c r="C12" i="25"/>
  <c r="E12" i="25"/>
  <c r="G12" i="25"/>
  <c r="C20" i="25"/>
  <c r="E20" i="25"/>
  <c r="G20" i="25"/>
  <c r="C21" i="25"/>
  <c r="E21" i="25"/>
  <c r="G21" i="25"/>
  <c r="C22" i="25"/>
  <c r="E22" i="25"/>
  <c r="G22" i="25"/>
  <c r="C23" i="25"/>
  <c r="E23" i="25"/>
  <c r="G23" i="25"/>
  <c r="C24" i="25"/>
  <c r="E24" i="25"/>
  <c r="G24" i="25"/>
  <c r="C25" i="25"/>
  <c r="E25" i="25"/>
  <c r="AA83" i="26" s="1"/>
  <c r="G25" i="25"/>
  <c r="C37" i="25"/>
  <c r="E37" i="25"/>
  <c r="AA82" i="26" l="1"/>
  <c r="F35" i="25"/>
  <c r="F33" i="25"/>
  <c r="F36" i="25"/>
  <c r="F34" i="25"/>
  <c r="F32" i="25"/>
  <c r="D35" i="25"/>
  <c r="D33" i="25"/>
  <c r="D36" i="25"/>
  <c r="D34" i="25"/>
  <c r="D32" i="25"/>
  <c r="F37" i="25" l="1"/>
  <c r="D37" i="25"/>
</calcChain>
</file>

<file path=xl/sharedStrings.xml><?xml version="1.0" encoding="utf-8"?>
<sst xmlns="http://schemas.openxmlformats.org/spreadsheetml/2006/main" count="13438" uniqueCount="251">
  <si>
    <t>Queensland Government population projections, 2023 edition: Local government areas snapshot</t>
  </si>
  <si>
    <t>Contents</t>
  </si>
  <si>
    <t>Tables</t>
  </si>
  <si>
    <t>Snapshot</t>
  </si>
  <si>
    <t>Notes</t>
  </si>
  <si>
    <t>Geographical boundaries are based on 2021 Queensland local government areas.</t>
  </si>
  <si>
    <t>2021 data are preliminary rebased estimated resident population (ERP).</t>
  </si>
  <si>
    <t>All data are at 30 June.</t>
  </si>
  <si>
    <t>Caution</t>
  </si>
  <si>
    <t xml:space="preserve">These population projections have been prepared using the latest available information at the time of preparation. Complete accuracy of these projections should not be assumed. </t>
  </si>
  <si>
    <t>Variation above or below the figures provided is to be expected, because projections rely on the accuracy of the assumptions used, as well as the quality of data on which they are based. </t>
  </si>
  <si>
    <t>Caution should be used when interpreting results for areas with small populations, due to higher variability frequently associated with small numbers.</t>
  </si>
  <si>
    <t>Source</t>
  </si>
  <si>
    <t>© The State of Queensland 2023</t>
  </si>
  <si>
    <t xml:space="preserve">You are free to copy, communicate and adapt the work, as long as you attribute the authors.  This document is licensed under a Creative Commons Attribution 4.0 International licence. 
</t>
  </si>
  <si>
    <t>To view a copy of this licence, visit</t>
  </si>
  <si>
    <t>http://creativecommons.org/licenses/by/4.0/</t>
  </si>
  <si>
    <t>Within the tables, footnotes are provided to acknowledge the original source of the material.  If you use specific data from these tables, please attribute to appropriate source as copyright owner.  To attribute this spreadsheet, cite Queensland Government population projections, 2023 edition.</t>
  </si>
  <si>
    <t>Disclaimer</t>
  </si>
  <si>
    <t>All data and information in this report are believed to be accurate and have come from sources believed to be reliable. However, Queensland Treasury, does not guarantee or represent that the data and the information are accurate, up to date or complete, and disclaims liability for all claims, losses, damages or costs of whatever nature and howsoever occurring, arising as a result of relying on the data and information, regardless of the form of action, whether in contract, tort (including negligence), breach of statutory duty or otherwise.</t>
  </si>
  <si>
    <t>Aurukun</t>
  </si>
  <si>
    <t>Please select LGA from drop down list</t>
  </si>
  <si>
    <t>Population size</t>
  </si>
  <si>
    <t>Series</t>
  </si>
  <si>
    <t>Low</t>
  </si>
  <si>
    <t>Medium</t>
  </si>
  <si>
    <t>High</t>
  </si>
  <si>
    <t>Year</t>
  </si>
  <si>
    <t>–persons–</t>
  </si>
  <si>
    <t>2021 (a)</t>
  </si>
  <si>
    <t>Population change</t>
  </si>
  <si>
    <t>5-year period</t>
  </si>
  <si>
    <t>2021–2026</t>
  </si>
  <si>
    <t>2026–2031</t>
  </si>
  <si>
    <t>2031–2036</t>
  </si>
  <si>
    <t>2036–2041</t>
  </si>
  <si>
    <t>2041–2046</t>
  </si>
  <si>
    <t>2021–2046</t>
  </si>
  <si>
    <t>Age structure</t>
  </si>
  <si>
    <t>Age Group</t>
  </si>
  <si>
    <t>persons</t>
  </si>
  <si>
    <t>%</t>
  </si>
  <si>
    <t>0–14</t>
  </si>
  <si>
    <t>15–24</t>
  </si>
  <si>
    <t>25–44</t>
  </si>
  <si>
    <t>45–64</t>
  </si>
  <si>
    <t>65+</t>
  </si>
  <si>
    <t>Total</t>
  </si>
  <si>
    <t>Notes: (a) 2021 preliminary rebased estimated resident population (ERP).</t>
  </si>
  <si>
    <t>Caution should be used when interpreting results for areas with small</t>
  </si>
  <si>
    <t>populations, due to higher variability frequently associated with small numbers.</t>
  </si>
  <si>
    <t>Source:</t>
  </si>
  <si>
    <t>Sex</t>
  </si>
  <si>
    <t>LGA</t>
  </si>
  <si>
    <t>Comments</t>
  </si>
  <si>
    <t>0-14 year olds</t>
  </si>
  <si>
    <t>Males</t>
  </si>
  <si>
    <t>0–4</t>
  </si>
  <si>
    <t>0-14 year old persons</t>
  </si>
  <si>
    <t>5–9</t>
  </si>
  <si>
    <t>Balonne</t>
  </si>
  <si>
    <t>10–14</t>
  </si>
  <si>
    <t>Banana</t>
  </si>
  <si>
    <t>15–19</t>
  </si>
  <si>
    <t>Barcaldine</t>
  </si>
  <si>
    <t>20–24</t>
  </si>
  <si>
    <t>Barcoo</t>
  </si>
  <si>
    <t>25–29</t>
  </si>
  <si>
    <t>Blackall Tambo</t>
  </si>
  <si>
    <t>30–34</t>
  </si>
  <si>
    <t>Boulia</t>
  </si>
  <si>
    <t>35–39</t>
  </si>
  <si>
    <t>Brisbane</t>
  </si>
  <si>
    <t>40–44</t>
  </si>
  <si>
    <t>Bulloo</t>
  </si>
  <si>
    <t>65+ year old persons</t>
  </si>
  <si>
    <t>45–49</t>
  </si>
  <si>
    <t>Bundaberg</t>
  </si>
  <si>
    <t>50–54</t>
  </si>
  <si>
    <t>Burdekin</t>
  </si>
  <si>
    <t>55–59</t>
  </si>
  <si>
    <t>Burke</t>
  </si>
  <si>
    <t>60–64</t>
  </si>
  <si>
    <t>Cairns</t>
  </si>
  <si>
    <t>65–69</t>
  </si>
  <si>
    <t>Carpentaria</t>
  </si>
  <si>
    <t>70–74</t>
  </si>
  <si>
    <t>Cassowary Coast</t>
  </si>
  <si>
    <t>75–79</t>
  </si>
  <si>
    <t>Central Highlands (Qld)</t>
  </si>
  <si>
    <t>80–84</t>
  </si>
  <si>
    <t>Charters Towers</t>
  </si>
  <si>
    <t>85+</t>
  </si>
  <si>
    <t>Cherbourg</t>
  </si>
  <si>
    <t>0-14</t>
  </si>
  <si>
    <t>Cloncurry</t>
  </si>
  <si>
    <t>15-24</t>
  </si>
  <si>
    <t>Cook</t>
  </si>
  <si>
    <t>25-44</t>
  </si>
  <si>
    <t>Croydon</t>
  </si>
  <si>
    <t>45-64</t>
  </si>
  <si>
    <t>Diamantina</t>
  </si>
  <si>
    <t>Doomadgee</t>
  </si>
  <si>
    <t>Douglas</t>
  </si>
  <si>
    <t>Etheridge</t>
  </si>
  <si>
    <t>Flinders (Qld)</t>
  </si>
  <si>
    <t>Fraser Coast</t>
  </si>
  <si>
    <t>Gladstone</t>
  </si>
  <si>
    <t>Gold Coast</t>
  </si>
  <si>
    <t>Goondiwindi</t>
  </si>
  <si>
    <t>Gympie</t>
  </si>
  <si>
    <t>Hinchinbrook</t>
  </si>
  <si>
    <t>Hope Vale</t>
  </si>
  <si>
    <t>Ipswich</t>
  </si>
  <si>
    <t>Isaac</t>
  </si>
  <si>
    <t>Kowanyama</t>
  </si>
  <si>
    <t>Livingstone</t>
  </si>
  <si>
    <t>Lockhart River</t>
  </si>
  <si>
    <t>Lockyer Valley</t>
  </si>
  <si>
    <t>Logan</t>
  </si>
  <si>
    <t>Longreach</t>
  </si>
  <si>
    <t>Mackay</t>
  </si>
  <si>
    <t>McKinlay</t>
  </si>
  <si>
    <t>Mapoon</t>
  </si>
  <si>
    <t>Maranoa</t>
  </si>
  <si>
    <t>Mareeba</t>
  </si>
  <si>
    <t>Moreton Bay</t>
  </si>
  <si>
    <t>Mornington</t>
  </si>
  <si>
    <t>Mount Isa</t>
  </si>
  <si>
    <t>Murweh</t>
  </si>
  <si>
    <t>Napranum</t>
  </si>
  <si>
    <t>Noosa</t>
  </si>
  <si>
    <t>North Burnett</t>
  </si>
  <si>
    <t>Northern Peninsula Area</t>
  </si>
  <si>
    <t>Palm Island</t>
  </si>
  <si>
    <t>Paroo</t>
  </si>
  <si>
    <t>Pormpuraaw</t>
  </si>
  <si>
    <t>Quilpie</t>
  </si>
  <si>
    <t>Redland</t>
  </si>
  <si>
    <t>Richmond</t>
  </si>
  <si>
    <t>Rockhampton</t>
  </si>
  <si>
    <t>Scenic Rim</t>
  </si>
  <si>
    <t>Somerset</t>
  </si>
  <si>
    <t>South Burnett</t>
  </si>
  <si>
    <t>Southern Downs</t>
  </si>
  <si>
    <t>Sunshine Coast</t>
  </si>
  <si>
    <t>Tablelands</t>
  </si>
  <si>
    <t>Toowoomba</t>
  </si>
  <si>
    <t>Torres</t>
  </si>
  <si>
    <t>Torres Strait Island</t>
  </si>
  <si>
    <t>Townsville</t>
  </si>
  <si>
    <t>Weipa</t>
  </si>
  <si>
    <t>Western Downs</t>
  </si>
  <si>
    <t>Whitsunday</t>
  </si>
  <si>
    <t>Winton</t>
  </si>
  <si>
    <t>Woorabinda</t>
  </si>
  <si>
    <t>Wujal Wujal</t>
  </si>
  <si>
    <t>Yarrabah</t>
  </si>
  <si>
    <t>¹</t>
  </si>
  <si>
    <t>Aurukun (S)</t>
  </si>
  <si>
    <t>(S)</t>
  </si>
  <si>
    <t>(C) = City</t>
  </si>
  <si>
    <t>Balonne (S)</t>
  </si>
  <si>
    <t>(S) = Shire</t>
  </si>
  <si>
    <t>Banana (S)</t>
  </si>
  <si>
    <t>(R) = Regional</t>
  </si>
  <si>
    <t>Barcaldine (R)</t>
  </si>
  <si>
    <t>(R)</t>
  </si>
  <si>
    <t>(T) = Town</t>
  </si>
  <si>
    <t>Barcoo (S)</t>
  </si>
  <si>
    <t>Blackall-Tambo (R)</t>
  </si>
  <si>
    <t>Boulia (S)</t>
  </si>
  <si>
    <t>Brisbane (C)</t>
  </si>
  <si>
    <t>(C)</t>
  </si>
  <si>
    <t>Bulloo (S)</t>
  </si>
  <si>
    <t>Bundaberg (R)</t>
  </si>
  <si>
    <t>Burdekin (S)</t>
  </si>
  <si>
    <t>Burke (S)</t>
  </si>
  <si>
    <t>Cairns (R)</t>
  </si>
  <si>
    <t>Carpentaria (S)</t>
  </si>
  <si>
    <t>Cassowary Coast (R)</t>
  </si>
  <si>
    <t>Central Highlands (R) (Qld)</t>
  </si>
  <si>
    <t>ld)</t>
  </si>
  <si>
    <t>Charters Towers (R)</t>
  </si>
  <si>
    <t>Cherbourg (S)</t>
  </si>
  <si>
    <t>Cloncurry (S)</t>
  </si>
  <si>
    <t>Cook (S)</t>
  </si>
  <si>
    <t>Croydon (S)</t>
  </si>
  <si>
    <t>Diamantina (S)</t>
  </si>
  <si>
    <t>Doomadgee (S)</t>
  </si>
  <si>
    <t>Douglas (S)</t>
  </si>
  <si>
    <t>Etheridge (S)</t>
  </si>
  <si>
    <t>Flinders (S) (Qld)</t>
  </si>
  <si>
    <t>Fraser Coast (R)</t>
  </si>
  <si>
    <t>Gladstone (R)</t>
  </si>
  <si>
    <t>Gold Coast (C)</t>
  </si>
  <si>
    <t>Goondiwindi (R)</t>
  </si>
  <si>
    <t>Gympie (R)</t>
  </si>
  <si>
    <t>Hinchinbrook (S)</t>
  </si>
  <si>
    <t>Hope Vale (S)</t>
  </si>
  <si>
    <t>Ipswich (C)</t>
  </si>
  <si>
    <t>Isaac (R)</t>
  </si>
  <si>
    <t>Kowanyama (S)</t>
  </si>
  <si>
    <t>Livingstone (S)</t>
  </si>
  <si>
    <t>Lockhart River (S)</t>
  </si>
  <si>
    <t>Lockyer Valley (R)</t>
  </si>
  <si>
    <t>Logan (C)</t>
  </si>
  <si>
    <t>Longreach (R)</t>
  </si>
  <si>
    <t>Mackay (R)</t>
  </si>
  <si>
    <t>Mapoon (S)</t>
  </si>
  <si>
    <t>Maranoa (R)</t>
  </si>
  <si>
    <t>Mareeba (S)</t>
  </si>
  <si>
    <t>McKinlay (S)</t>
  </si>
  <si>
    <t>Moreton Bay (R)</t>
  </si>
  <si>
    <t>Mornington (S)</t>
  </si>
  <si>
    <t>Mount Isa (C)</t>
  </si>
  <si>
    <t>Murweh (S)</t>
  </si>
  <si>
    <t>Napranum (S)</t>
  </si>
  <si>
    <t>Noosa (S)</t>
  </si>
  <si>
    <t>North Burnett (R)</t>
  </si>
  <si>
    <t>Northern Peninsula Area (R)</t>
  </si>
  <si>
    <t>Palm Island (S)</t>
  </si>
  <si>
    <t>Paroo (S)</t>
  </si>
  <si>
    <t>Pormpuraaw (S)</t>
  </si>
  <si>
    <t>Quilpie (S)</t>
  </si>
  <si>
    <t>Redland (C)</t>
  </si>
  <si>
    <t>Richmond (S)</t>
  </si>
  <si>
    <t>Rockhampton (R)</t>
  </si>
  <si>
    <t>Scenic Rim (R)</t>
  </si>
  <si>
    <t>Somerset (R)</t>
  </si>
  <si>
    <t>South Burnett (R)</t>
  </si>
  <si>
    <t>Southern Downs (R)</t>
  </si>
  <si>
    <t>Sunshine Coast (R)</t>
  </si>
  <si>
    <t>Tablelands (R)</t>
  </si>
  <si>
    <t>Toowoomba (R)</t>
  </si>
  <si>
    <t>Torres (S)</t>
  </si>
  <si>
    <t>Torres Strait Island (R)</t>
  </si>
  <si>
    <t>Townsville (C)</t>
  </si>
  <si>
    <t>Weipa (T)</t>
  </si>
  <si>
    <t>(T)</t>
  </si>
  <si>
    <t>Western Downs (R)</t>
  </si>
  <si>
    <t>Whitsunday (R)</t>
  </si>
  <si>
    <t>Winton (S)</t>
  </si>
  <si>
    <t>Woorabinda (S)</t>
  </si>
  <si>
    <t>Wujal Wujal (S)</t>
  </si>
  <si>
    <t>Yarrabah (S)</t>
  </si>
  <si>
    <t>Females</t>
  </si>
  <si>
    <t>Persons</t>
  </si>
  <si>
    <t>Qld</t>
  </si>
  <si>
    <r>
      <t xml:space="preserve">Queensland Government population projections, 2023 edition; Australian Bureau of Statistics, </t>
    </r>
    <r>
      <rPr>
        <i/>
        <sz val="8"/>
        <color theme="1"/>
        <rFont val="Arial"/>
        <family val="2"/>
      </rPr>
      <t>Regional population by age and sex</t>
    </r>
    <r>
      <rPr>
        <sz val="8"/>
        <color theme="1"/>
        <rFont val="Arial"/>
        <family val="2"/>
      </rPr>
      <t>, 2021 (Cat no. 3235.0).</t>
    </r>
  </si>
  <si>
    <r>
      <t xml:space="preserve">Source: Queensland Government population projections, 2023 edition; Australian Bureau of Statistics, </t>
    </r>
    <r>
      <rPr>
        <i/>
        <sz val="8"/>
        <color theme="1"/>
        <rFont val="Arial"/>
        <family val="2"/>
      </rPr>
      <t xml:space="preserve">Regional population by age and sex, </t>
    </r>
    <r>
      <rPr>
        <sz val="8"/>
        <color theme="1"/>
        <rFont val="Arial"/>
        <family val="2"/>
      </rPr>
      <t>2021 (Cat no. 3235.0).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</si>
</sst>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C09]d\ mmmm\ yyyy;@"/>
    <numFmt numFmtId="165" formatCode="[$$-C09]#,##0.00;[Red]&quot;-&quot;[$$-C09]#,##0.00"/>
    <numFmt numFmtId="166" formatCode="0.000"/>
    <numFmt numFmtId="167" formatCode="0.0%"/>
  </numFmts>
  <fonts count="8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Arial"/>
      <family val="2"/>
    </font>
    <font>
      <b/>
      <sz val="10"/>
      <name val="Arial"/>
      <family val="2"/>
    </font>
    <font>
      <b/>
      <sz val="12"/>
      <name val="Arial"/>
      <family val="2"/>
    </font>
    <font>
      <u/>
      <sz val="8.5"/>
      <color indexed="12"/>
      <name val="Arial"/>
      <family val="2"/>
    </font>
    <font>
      <sz val="8.8000000000000007"/>
      <color indexed="8"/>
      <name val="Arial"/>
      <family val="2"/>
    </font>
    <font>
      <u/>
      <sz val="11"/>
      <color indexed="12"/>
      <name val="Arial"/>
      <family val="2"/>
    </font>
    <font>
      <u/>
      <sz val="10"/>
      <color indexed="12"/>
      <name val="Arial"/>
      <family val="2"/>
    </font>
    <font>
      <u/>
      <sz val="8"/>
      <color indexed="12"/>
      <name val="Arial"/>
      <family val="2"/>
    </font>
    <font>
      <b/>
      <sz val="8"/>
      <color indexed="8"/>
      <name val="Arial"/>
      <family val="2"/>
    </font>
    <font>
      <sz val="11"/>
      <color theme="1"/>
      <name val="Calibri"/>
      <family val="2"/>
      <scheme val="minor"/>
    </font>
    <font>
      <b/>
      <sz val="11"/>
      <color theme="1"/>
      <name val="Calibri"/>
      <family val="2"/>
      <scheme val="minor"/>
    </font>
    <font>
      <sz val="8"/>
      <color rgb="FF000000"/>
      <name val="Arial"/>
      <family val="2"/>
    </font>
    <font>
      <sz val="8"/>
      <color theme="1"/>
      <name val="Arial"/>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verdana"/>
      <family val="2"/>
    </font>
    <font>
      <sz val="10"/>
      <color theme="1"/>
      <name val="Arial"/>
      <family val="2"/>
    </font>
    <font>
      <sz val="11"/>
      <color theme="1"/>
      <name val="Arial"/>
      <family val="2"/>
    </font>
    <font>
      <sz val="11"/>
      <color indexed="8"/>
      <name val="Calibri"/>
      <family val="2"/>
    </font>
    <font>
      <sz val="11"/>
      <color theme="0"/>
      <name val="Arial"/>
      <family val="2"/>
    </font>
    <font>
      <sz val="10"/>
      <color theme="0"/>
      <name val="verdana"/>
      <family val="2"/>
    </font>
    <font>
      <sz val="11"/>
      <color rgb="FF9C0006"/>
      <name val="Arial"/>
      <family val="2"/>
    </font>
    <font>
      <sz val="10"/>
      <color rgb="FF9C0006"/>
      <name val="verdana"/>
      <family val="2"/>
    </font>
    <font>
      <b/>
      <sz val="11"/>
      <color rgb="FFFA7D00"/>
      <name val="Arial"/>
      <family val="2"/>
    </font>
    <font>
      <b/>
      <sz val="10"/>
      <color rgb="FFFA7D00"/>
      <name val="verdana"/>
      <family val="2"/>
    </font>
    <font>
      <b/>
      <sz val="11"/>
      <color theme="0"/>
      <name val="Arial"/>
      <family val="2"/>
    </font>
    <font>
      <b/>
      <sz val="10"/>
      <color theme="0"/>
      <name val="verdana"/>
      <family val="2"/>
    </font>
    <font>
      <i/>
      <sz val="11"/>
      <color rgb="FF7F7F7F"/>
      <name val="Arial"/>
      <family val="2"/>
    </font>
    <font>
      <i/>
      <sz val="10"/>
      <color rgb="FF7F7F7F"/>
      <name val="verdana"/>
      <family val="2"/>
    </font>
    <font>
      <u/>
      <sz val="11"/>
      <color rgb="FF004488"/>
      <name val="Calibri"/>
      <family val="2"/>
      <scheme val="minor"/>
    </font>
    <font>
      <sz val="11"/>
      <color rgb="FF006100"/>
      <name val="Arial"/>
      <family val="2"/>
    </font>
    <font>
      <sz val="10"/>
      <color rgb="FF006100"/>
      <name val="verdana"/>
      <family val="2"/>
    </font>
    <font>
      <b/>
      <i/>
      <sz val="16"/>
      <color rgb="FF000000"/>
      <name val="Arial"/>
      <family val="2"/>
    </font>
    <font>
      <b/>
      <sz val="15"/>
      <color theme="3"/>
      <name val="Arial"/>
      <family val="2"/>
    </font>
    <font>
      <b/>
      <sz val="15"/>
      <color theme="3"/>
      <name val="verdana"/>
      <family val="2"/>
    </font>
    <font>
      <b/>
      <sz val="13"/>
      <color theme="3"/>
      <name val="Arial"/>
      <family val="2"/>
    </font>
    <font>
      <b/>
      <sz val="13"/>
      <color theme="3"/>
      <name val="verdana"/>
      <family val="2"/>
    </font>
    <font>
      <b/>
      <sz val="11"/>
      <color theme="3"/>
      <name val="Arial"/>
      <family val="2"/>
    </font>
    <font>
      <b/>
      <sz val="11"/>
      <color theme="3"/>
      <name val="verdana"/>
      <family val="2"/>
    </font>
    <font>
      <b/>
      <sz val="14"/>
      <name val="Arial"/>
      <family val="2"/>
    </font>
    <font>
      <u/>
      <sz val="11"/>
      <color theme="10"/>
      <name val="Calibri"/>
      <family val="2"/>
    </font>
    <font>
      <u/>
      <sz val="10"/>
      <color theme="10"/>
      <name val="Arial"/>
      <family val="2"/>
    </font>
    <font>
      <u/>
      <sz val="11"/>
      <color rgb="FF0066AA"/>
      <name val="Calibri"/>
      <family val="2"/>
      <scheme val="minor"/>
    </font>
    <font>
      <u/>
      <sz val="11"/>
      <color theme="10"/>
      <name val="Calibri"/>
      <family val="2"/>
      <scheme val="minor"/>
    </font>
    <font>
      <sz val="11"/>
      <color rgb="FF3F3F76"/>
      <name val="Arial"/>
      <family val="2"/>
    </font>
    <font>
      <sz val="10"/>
      <color rgb="FF3F3F76"/>
      <name val="verdana"/>
      <family val="2"/>
    </font>
    <font>
      <sz val="11"/>
      <color rgb="FFFA7D00"/>
      <name val="Arial"/>
      <family val="2"/>
    </font>
    <font>
      <sz val="10"/>
      <color rgb="FFFA7D00"/>
      <name val="verdana"/>
      <family val="2"/>
    </font>
    <font>
      <sz val="11"/>
      <color rgb="FF9C6500"/>
      <name val="Arial"/>
      <family val="2"/>
    </font>
    <font>
      <sz val="10"/>
      <color rgb="FF9C6500"/>
      <name val="verdana"/>
      <family val="2"/>
    </font>
    <font>
      <b/>
      <sz val="11"/>
      <color rgb="FF3F3F3F"/>
      <name val="Arial"/>
      <family val="2"/>
    </font>
    <font>
      <b/>
      <sz val="10"/>
      <color rgb="FF3F3F3F"/>
      <name val="verdana"/>
      <family val="2"/>
    </font>
    <font>
      <b/>
      <i/>
      <u/>
      <sz val="10"/>
      <color rgb="FF000000"/>
      <name val="Arial"/>
      <family val="2"/>
    </font>
    <font>
      <b/>
      <sz val="11"/>
      <color theme="1"/>
      <name val="Arial"/>
      <family val="2"/>
    </font>
    <font>
      <b/>
      <sz val="10"/>
      <color theme="1"/>
      <name val="verdana"/>
      <family val="2"/>
    </font>
    <font>
      <sz val="11"/>
      <color rgb="FFFF0000"/>
      <name val="Arial"/>
      <family val="2"/>
    </font>
    <font>
      <sz val="10"/>
      <color rgb="FFFF0000"/>
      <name val="verdana"/>
      <family val="2"/>
    </font>
    <font>
      <sz val="11"/>
      <name val="Calibri"/>
      <family val="2"/>
      <scheme val="minor"/>
    </font>
    <font>
      <i/>
      <sz val="8"/>
      <color theme="1"/>
      <name val="Arial"/>
      <family val="2"/>
    </font>
    <font>
      <b/>
      <sz val="9"/>
      <color rgb="FFAC0033"/>
      <name val="Arial"/>
      <family val="2"/>
    </font>
    <font>
      <b/>
      <sz val="9"/>
      <color rgb="FFAC0033"/>
      <name val="Calibri"/>
      <family val="2"/>
      <scheme val="minor"/>
    </font>
    <font>
      <b/>
      <sz val="12"/>
      <color theme="1"/>
      <name val="Arial"/>
      <family val="2"/>
    </font>
    <font>
      <sz val="8"/>
      <color theme="0"/>
      <name val="Arial"/>
      <family val="2"/>
    </font>
    <font>
      <b/>
      <sz val="10"/>
      <color theme="1"/>
      <name val="Arial"/>
      <family val="2"/>
    </font>
    <font>
      <u/>
      <sz val="8"/>
      <color theme="10"/>
      <name val="Arial"/>
      <family val="2"/>
    </font>
    <font>
      <sz val="11"/>
      <color theme="1"/>
      <name val="Calibri"/>
      <family val="2"/>
    </font>
    <font>
      <b/>
      <sz val="8"/>
      <name val="Arial"/>
      <family val="2"/>
    </font>
    <font>
      <b/>
      <sz val="8"/>
      <color theme="1"/>
      <name val="Arial"/>
      <family val="2"/>
    </font>
    <font>
      <b/>
      <sz val="20"/>
      <color rgb="FF4A4F55"/>
      <name val="Arial"/>
      <family val="2"/>
    </font>
    <font>
      <b/>
      <sz val="9"/>
      <color rgb="FF4A4F55"/>
      <name val="Calibri"/>
      <family val="2"/>
      <scheme val="minor"/>
    </font>
    <font>
      <b/>
      <sz val="12"/>
      <color rgb="FF4A4F55"/>
      <name val="Arial"/>
      <family val="2"/>
    </font>
  </fonts>
  <fills count="4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7"/>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DEC3A3"/>
        <bgColor indexed="64"/>
      </patternFill>
    </fill>
    <fill>
      <patternFill patternType="solid">
        <fgColor rgb="FFE8D2BA"/>
        <bgColor indexed="64"/>
      </patternFill>
    </fill>
    <fill>
      <patternFill patternType="solid">
        <fgColor rgb="FFEEDDCC"/>
        <bgColor indexed="64"/>
      </patternFill>
    </fill>
    <fill>
      <patternFill patternType="solid">
        <fgColor rgb="FFF5EFE5"/>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top style="thin">
        <color indexed="64"/>
      </top>
      <bottom style="thin">
        <color indexed="64"/>
      </bottom>
      <diagonal/>
    </border>
    <border>
      <left/>
      <right/>
      <top style="thin">
        <color theme="0"/>
      </top>
      <bottom style="thick">
        <color theme="0"/>
      </bottom>
      <diagonal/>
    </border>
    <border>
      <left/>
      <right/>
      <top style="thick">
        <color theme="0"/>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style="thick">
        <color theme="0"/>
      </right>
      <top style="thick">
        <color theme="0"/>
      </top>
      <bottom/>
      <diagonal/>
    </border>
    <border>
      <left/>
      <right style="thick">
        <color theme="0"/>
      </right>
      <top/>
      <bottom/>
      <diagonal/>
    </border>
    <border>
      <left/>
      <right/>
      <top/>
      <bottom style="thick">
        <color theme="0"/>
      </bottom>
      <diagonal/>
    </border>
    <border>
      <left/>
      <right style="thick">
        <color theme="0"/>
      </right>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right/>
      <top/>
      <bottom style="medium">
        <color rgb="FF009CA6"/>
      </bottom>
      <diagonal/>
    </border>
  </borders>
  <cellStyleXfs count="27869">
    <xf numFmtId="0" fontId="0" fillId="0" borderId="0"/>
    <xf numFmtId="0" fontId="8" fillId="0" borderId="0" applyNumberFormat="0" applyFill="0" applyBorder="0" applyAlignment="0" applyProtection="0">
      <alignment vertical="top"/>
      <protection locked="0"/>
    </xf>
    <xf numFmtId="0" fontId="5" fillId="0" borderId="0"/>
    <xf numFmtId="0" fontId="14" fillId="0" borderId="0"/>
    <xf numFmtId="0" fontId="5" fillId="0" borderId="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4" fillId="12" borderId="0" applyNumberFormat="0" applyBorder="0" applyAlignment="0" applyProtection="0"/>
    <xf numFmtId="0" fontId="35"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4" fillId="16" borderId="0" applyNumberFormat="0" applyBorder="0" applyAlignment="0" applyProtection="0"/>
    <xf numFmtId="0" fontId="35"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5"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5"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6" fillId="35"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5"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5"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5"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5"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5"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5"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5"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5"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2" fillId="14" borderId="0" applyNumberFormat="0" applyBorder="0" applyAlignment="0" applyProtection="0"/>
    <xf numFmtId="0" fontId="37" fillId="14" borderId="0" applyNumberFormat="0" applyBorder="0" applyAlignment="0" applyProtection="0"/>
    <xf numFmtId="0" fontId="38" fillId="14" borderId="0" applyNumberFormat="0" applyBorder="0" applyAlignment="0" applyProtection="0"/>
    <xf numFmtId="0" fontId="32" fillId="18" borderId="0" applyNumberFormat="0" applyBorder="0" applyAlignment="0" applyProtection="0"/>
    <xf numFmtId="0" fontId="37" fillId="18" borderId="0" applyNumberFormat="0" applyBorder="0" applyAlignment="0" applyProtection="0"/>
    <xf numFmtId="0" fontId="38" fillId="18" borderId="0" applyNumberFormat="0" applyBorder="0" applyAlignment="0" applyProtection="0"/>
    <xf numFmtId="0" fontId="32" fillId="22" borderId="0" applyNumberFormat="0" applyBorder="0" applyAlignment="0" applyProtection="0"/>
    <xf numFmtId="0" fontId="37" fillId="22" borderId="0" applyNumberFormat="0" applyBorder="0" applyAlignment="0" applyProtection="0"/>
    <xf numFmtId="0" fontId="38" fillId="22" borderId="0" applyNumberFormat="0" applyBorder="0" applyAlignment="0" applyProtection="0"/>
    <xf numFmtId="0" fontId="32" fillId="26" borderId="0" applyNumberFormat="0" applyBorder="0" applyAlignment="0" applyProtection="0"/>
    <xf numFmtId="0" fontId="37" fillId="26" borderId="0" applyNumberFormat="0" applyBorder="0" applyAlignment="0" applyProtection="0"/>
    <xf numFmtId="0" fontId="38" fillId="26" borderId="0" applyNumberFormat="0" applyBorder="0" applyAlignment="0" applyProtection="0"/>
    <xf numFmtId="0" fontId="32" fillId="30" borderId="0" applyNumberFormat="0" applyBorder="0" applyAlignment="0" applyProtection="0"/>
    <xf numFmtId="0" fontId="37" fillId="30" borderId="0" applyNumberFormat="0" applyBorder="0" applyAlignment="0" applyProtection="0"/>
    <xf numFmtId="0" fontId="38" fillId="30" borderId="0" applyNumberFormat="0" applyBorder="0" applyAlignment="0" applyProtection="0"/>
    <xf numFmtId="0" fontId="32" fillId="34" borderId="0" applyNumberFormat="0" applyBorder="0" applyAlignment="0" applyProtection="0"/>
    <xf numFmtId="0" fontId="37" fillId="34" borderId="0" applyNumberFormat="0" applyBorder="0" applyAlignment="0" applyProtection="0"/>
    <xf numFmtId="0" fontId="38" fillId="34" borderId="0" applyNumberFormat="0" applyBorder="0" applyAlignment="0" applyProtection="0"/>
    <xf numFmtId="0" fontId="32" fillId="11" borderId="0" applyNumberFormat="0" applyBorder="0" applyAlignment="0" applyProtection="0"/>
    <xf numFmtId="0" fontId="37" fillId="11" borderId="0" applyNumberFormat="0" applyBorder="0" applyAlignment="0" applyProtection="0"/>
    <xf numFmtId="0" fontId="38" fillId="11" borderId="0" applyNumberFormat="0" applyBorder="0" applyAlignment="0" applyProtection="0"/>
    <xf numFmtId="0" fontId="32" fillId="15" borderId="0" applyNumberFormat="0" applyBorder="0" applyAlignment="0" applyProtection="0"/>
    <xf numFmtId="0" fontId="37" fillId="15" borderId="0" applyNumberFormat="0" applyBorder="0" applyAlignment="0" applyProtection="0"/>
    <xf numFmtId="0" fontId="38" fillId="15" borderId="0" applyNumberFormat="0" applyBorder="0" applyAlignment="0" applyProtection="0"/>
    <xf numFmtId="0" fontId="32" fillId="19" borderId="0" applyNumberFormat="0" applyBorder="0" applyAlignment="0" applyProtection="0"/>
    <xf numFmtId="0" fontId="37" fillId="19" borderId="0" applyNumberFormat="0" applyBorder="0" applyAlignment="0" applyProtection="0"/>
    <xf numFmtId="0" fontId="38" fillId="19" borderId="0" applyNumberFormat="0" applyBorder="0" applyAlignment="0" applyProtection="0"/>
    <xf numFmtId="0" fontId="32" fillId="23" borderId="0" applyNumberFormat="0" applyBorder="0" applyAlignment="0" applyProtection="0"/>
    <xf numFmtId="0" fontId="37" fillId="23" borderId="0" applyNumberFormat="0" applyBorder="0" applyAlignment="0" applyProtection="0"/>
    <xf numFmtId="0" fontId="38" fillId="23" borderId="0" applyNumberFormat="0" applyBorder="0" applyAlignment="0" applyProtection="0"/>
    <xf numFmtId="0" fontId="32" fillId="27" borderId="0" applyNumberFormat="0" applyBorder="0" applyAlignment="0" applyProtection="0"/>
    <xf numFmtId="0" fontId="37" fillId="27" borderId="0" applyNumberFormat="0" applyBorder="0" applyAlignment="0" applyProtection="0"/>
    <xf numFmtId="0" fontId="38" fillId="27" borderId="0" applyNumberFormat="0" applyBorder="0" applyAlignment="0" applyProtection="0"/>
    <xf numFmtId="0" fontId="32" fillId="31" borderId="0" applyNumberFormat="0" applyBorder="0" applyAlignment="0" applyProtection="0"/>
    <xf numFmtId="0" fontId="37" fillId="31" borderId="0" applyNumberFormat="0" applyBorder="0" applyAlignment="0" applyProtection="0"/>
    <xf numFmtId="0" fontId="38" fillId="31" borderId="0" applyNumberFormat="0" applyBorder="0" applyAlignment="0" applyProtection="0"/>
    <xf numFmtId="0" fontId="23" fillId="5" borderId="0" applyNumberFormat="0" applyBorder="0" applyAlignment="0" applyProtection="0"/>
    <xf numFmtId="0" fontId="39" fillId="5" borderId="0" applyNumberFormat="0" applyBorder="0" applyAlignment="0" applyProtection="0"/>
    <xf numFmtId="0" fontId="40" fillId="5" borderId="0" applyNumberFormat="0" applyBorder="0" applyAlignment="0" applyProtection="0"/>
    <xf numFmtId="0" fontId="27" fillId="8" borderId="4" applyNumberFormat="0" applyAlignment="0" applyProtection="0"/>
    <xf numFmtId="0" fontId="41" fillId="8" borderId="4" applyNumberFormat="0" applyAlignment="0" applyProtection="0"/>
    <xf numFmtId="0" fontId="42" fillId="8" borderId="4" applyNumberFormat="0" applyAlignment="0" applyProtection="0"/>
    <xf numFmtId="0" fontId="5" fillId="36" borderId="0">
      <protection locked="0"/>
    </xf>
    <xf numFmtId="0" fontId="29" fillId="9" borderId="7" applyNumberFormat="0" applyAlignment="0" applyProtection="0"/>
    <xf numFmtId="0" fontId="43" fillId="9" borderId="7" applyNumberFormat="0" applyAlignment="0" applyProtection="0"/>
    <xf numFmtId="0" fontId="44" fillId="9" borderId="7" applyNumberFormat="0" applyAlignment="0" applyProtection="0"/>
    <xf numFmtId="0" fontId="5" fillId="37" borderId="10">
      <alignment horizontal="center" vertical="center"/>
      <protection locked="0"/>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0" fontId="31"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5" fillId="38" borderId="0">
      <protection locked="0"/>
    </xf>
    <xf numFmtId="0" fontId="6" fillId="37" borderId="0">
      <alignment vertical="center"/>
      <protection locked="0"/>
    </xf>
    <xf numFmtId="0" fontId="47" fillId="0" borderId="0" applyNumberFormat="0" applyFill="0" applyBorder="0" applyAlignment="0" applyProtection="0"/>
    <xf numFmtId="0" fontId="6" fillId="0" borderId="0">
      <protection locked="0"/>
    </xf>
    <xf numFmtId="0" fontId="22" fillId="4" borderId="0" applyNumberFormat="0" applyBorder="0" applyAlignment="0" applyProtection="0"/>
    <xf numFmtId="0" fontId="48" fillId="4" borderId="0" applyNumberFormat="0" applyBorder="0" applyAlignment="0" applyProtection="0"/>
    <xf numFmtId="0" fontId="49" fillId="4" borderId="0" applyNumberFormat="0" applyBorder="0" applyAlignment="0" applyProtection="0"/>
    <xf numFmtId="0" fontId="50" fillId="0" borderId="0" applyNumberFormat="0" applyFill="0" applyBorder="0" applyProtection="0">
      <alignment horizontal="center"/>
    </xf>
    <xf numFmtId="0" fontId="19" fillId="0" borderId="1" applyNumberFormat="0" applyFill="0" applyAlignment="0" applyProtection="0"/>
    <xf numFmtId="0" fontId="51" fillId="0" borderId="1" applyNumberFormat="0" applyFill="0" applyAlignment="0" applyProtection="0"/>
    <xf numFmtId="0" fontId="52" fillId="0" borderId="1" applyNumberFormat="0" applyFill="0" applyAlignment="0" applyProtection="0"/>
    <xf numFmtId="0" fontId="20" fillId="0" borderId="2" applyNumberFormat="0" applyFill="0" applyAlignment="0" applyProtection="0"/>
    <xf numFmtId="0" fontId="53" fillId="0" borderId="2" applyNumberFormat="0" applyFill="0" applyAlignment="0" applyProtection="0"/>
    <xf numFmtId="0" fontId="54" fillId="0" borderId="2" applyNumberFormat="0" applyFill="0" applyAlignment="0" applyProtection="0"/>
    <xf numFmtId="0" fontId="21" fillId="0" borderId="3" applyNumberFormat="0" applyFill="0" applyAlignment="0" applyProtection="0"/>
    <xf numFmtId="0" fontId="55" fillId="0" borderId="3" applyNumberFormat="0" applyFill="0" applyAlignment="0" applyProtection="0"/>
    <xf numFmtId="0" fontId="56" fillId="0" borderId="3" applyNumberFormat="0" applyFill="0" applyAlignment="0" applyProtection="0"/>
    <xf numFmtId="0" fontId="21"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0" fillId="0" borderId="0" applyNumberFormat="0" applyFill="0" applyBorder="0" applyProtection="0">
      <alignment horizontal="center"/>
    </xf>
    <xf numFmtId="0" fontId="57" fillId="0" borderId="0">
      <protection locked="0"/>
    </xf>
    <xf numFmtId="0" fontId="50" fillId="0" borderId="0" applyNumberFormat="0" applyFill="0" applyBorder="0" applyProtection="0">
      <alignment horizontal="center" textRotation="90"/>
    </xf>
    <xf numFmtId="164" fontId="11"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59" fillId="0" borderId="0" applyNumberFormat="0" applyFill="0" applyBorder="0" applyAlignment="0" applyProtection="0"/>
    <xf numFmtId="164"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59" fillId="0" borderId="0" applyNumberFormat="0" applyFill="0" applyBorder="0" applyAlignment="0" applyProtection="0"/>
    <xf numFmtId="0" fontId="11" fillId="0" borderId="0" applyNumberFormat="0" applyFill="0" applyBorder="0" applyAlignment="0" applyProtection="0">
      <alignment vertical="top"/>
      <protection locked="0"/>
    </xf>
    <xf numFmtId="0" fontId="60" fillId="0" borderId="0" applyNumberFormat="0" applyFill="0" applyBorder="0" applyAlignment="0" applyProtection="0"/>
    <xf numFmtId="0" fontId="61" fillId="0" borderId="0" applyNumberFormat="0" applyFill="0" applyBorder="0" applyAlignment="0" applyProtection="0"/>
    <xf numFmtId="0" fontId="11" fillId="0" borderId="0" applyNumberFormat="0" applyFill="0" applyBorder="0" applyAlignment="0" applyProtection="0">
      <alignment vertical="top"/>
      <protection locked="0"/>
    </xf>
    <xf numFmtId="0" fontId="61" fillId="0" borderId="0" applyNumberFormat="0" applyFill="0" applyBorder="0" applyAlignment="0" applyProtection="0"/>
    <xf numFmtId="0" fontId="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25" fillId="7" borderId="4" applyNumberFormat="0" applyAlignment="0" applyProtection="0"/>
    <xf numFmtId="0" fontId="62" fillId="7" borderId="4" applyNumberFormat="0" applyAlignment="0" applyProtection="0"/>
    <xf numFmtId="0" fontId="63" fillId="7" borderId="4" applyNumberFormat="0" applyAlignment="0" applyProtection="0"/>
    <xf numFmtId="0" fontId="28" fillId="0" borderId="6" applyNumberFormat="0" applyFill="0" applyAlignment="0" applyProtection="0"/>
    <xf numFmtId="0" fontId="64" fillId="0" borderId="6" applyNumberFormat="0" applyFill="0" applyAlignment="0" applyProtection="0"/>
    <xf numFmtId="0" fontId="65" fillId="0" borderId="6" applyNumberFormat="0" applyFill="0" applyAlignment="0" applyProtection="0"/>
    <xf numFmtId="0" fontId="24" fillId="6" borderId="0" applyNumberFormat="0" applyBorder="0" applyAlignment="0" applyProtection="0"/>
    <xf numFmtId="0" fontId="66" fillId="6" borderId="0" applyNumberFormat="0" applyBorder="0" applyAlignment="0" applyProtection="0"/>
    <xf numFmtId="0" fontId="67" fillId="6" borderId="0" applyNumberFormat="0" applyBorder="0" applyAlignment="0" applyProtection="0"/>
    <xf numFmtId="164" fontId="4" fillId="0" borderId="0"/>
    <xf numFmtId="0" fontId="4" fillId="0" borderId="0"/>
    <xf numFmtId="164" fontId="4" fillId="0" borderId="0"/>
    <xf numFmtId="164" fontId="4" fillId="0" borderId="0"/>
    <xf numFmtId="164"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5" fillId="0" borderId="0"/>
    <xf numFmtId="0" fontId="5" fillId="0" borderId="0"/>
    <xf numFmtId="0" fontId="5" fillId="0" borderId="0"/>
    <xf numFmtId="0" fontId="5" fillId="0" borderId="0"/>
    <xf numFmtId="0" fontId="5" fillId="0" borderId="0">
      <protection locked="0"/>
    </xf>
    <xf numFmtId="0" fontId="5"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4"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4" fillId="0" borderId="0"/>
    <xf numFmtId="0" fontId="5"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5" fillId="0" borderId="0"/>
    <xf numFmtId="164" fontId="3" fillId="0" borderId="0"/>
    <xf numFmtId="0"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35"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5"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5"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5" fillId="0" borderId="0"/>
    <xf numFmtId="0" fontId="5"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5"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5" fillId="0" borderId="0"/>
    <xf numFmtId="0" fontId="5"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5" fillId="0" borderId="0"/>
    <xf numFmtId="0" fontId="5"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5"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4"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4" fillId="0" borderId="0"/>
    <xf numFmtId="0" fontId="5" fillId="0" borderId="0"/>
    <xf numFmtId="0" fontId="5" fillId="0" borderId="0"/>
    <xf numFmtId="0" fontId="4" fillId="0" borderId="0"/>
    <xf numFmtId="0" fontId="3" fillId="0" borderId="0"/>
    <xf numFmtId="0" fontId="3" fillId="0" borderId="0"/>
    <xf numFmtId="0" fontId="3" fillId="0" borderId="0"/>
    <xf numFmtId="0" fontId="33" fillId="0" borderId="0"/>
    <xf numFmtId="164" fontId="4" fillId="0" borderId="0"/>
    <xf numFmtId="164" fontId="4" fillId="0" borderId="0"/>
    <xf numFmtId="0" fontId="5" fillId="0" borderId="0"/>
    <xf numFmtId="0" fontId="5" fillId="0" borderId="0"/>
    <xf numFmtId="0" fontId="35" fillId="0" borderId="0"/>
    <xf numFmtId="164" fontId="4" fillId="0" borderId="0"/>
    <xf numFmtId="0" fontId="5" fillId="0" borderId="0"/>
    <xf numFmtId="0" fontId="5" fillId="0" borderId="0"/>
    <xf numFmtId="164" fontId="4" fillId="0" borderId="0"/>
    <xf numFmtId="0" fontId="18" fillId="0" borderId="0"/>
    <xf numFmtId="0" fontId="4" fillId="0" borderId="0"/>
    <xf numFmtId="0" fontId="5" fillId="0" borderId="0"/>
    <xf numFmtId="0" fontId="5" fillId="0" borderId="0"/>
    <xf numFmtId="0" fontId="5" fillId="0" borderId="0"/>
    <xf numFmtId="0" fontId="5" fillId="0" borderId="0"/>
    <xf numFmtId="0" fontId="3" fillId="0" borderId="0"/>
    <xf numFmtId="0" fontId="5" fillId="0" borderId="0"/>
    <xf numFmtId="164" fontId="4" fillId="0" borderId="0"/>
    <xf numFmtId="164" fontId="4" fillId="0" borderId="0"/>
    <xf numFmtId="164" fontId="4" fillId="0" borderId="0"/>
    <xf numFmtId="164"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4"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5"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4" fillId="0" borderId="0"/>
    <xf numFmtId="0" fontId="4"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4" fillId="0" borderId="0"/>
    <xf numFmtId="0" fontId="4" fillId="0" borderId="0"/>
    <xf numFmtId="164" fontId="3" fillId="0" borderId="0"/>
    <xf numFmtId="164" fontId="3" fillId="0" borderId="0"/>
    <xf numFmtId="164" fontId="3" fillId="0" borderId="0"/>
    <xf numFmtId="0" fontId="4"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4"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5"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4"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3" fillId="10" borderId="8" applyNumberFormat="0" applyFont="0" applyAlignment="0" applyProtection="0"/>
    <xf numFmtId="0" fontId="35"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3" fillId="10" borderId="8" applyNumberFormat="0" applyFont="0" applyAlignment="0" applyProtection="0"/>
    <xf numFmtId="0" fontId="26" fillId="8" borderId="5" applyNumberFormat="0" applyAlignment="0" applyProtection="0"/>
    <xf numFmtId="0" fontId="68" fillId="8" borderId="5" applyNumberFormat="0" applyAlignment="0" applyProtection="0"/>
    <xf numFmtId="0" fontId="69" fillId="8" borderId="5" applyNumberFormat="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34"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0" fontId="70" fillId="0" borderId="0" applyNumberFormat="0" applyFill="0" applyBorder="0" applyAlignment="0" applyProtection="0"/>
    <xf numFmtId="165" fontId="70" fillId="0" borderId="0" applyFill="0" applyBorder="0" applyAlignment="0" applyProtection="0"/>
    <xf numFmtId="0" fontId="5" fillId="37" borderId="11">
      <alignment vertical="center"/>
      <protection locked="0"/>
    </xf>
    <xf numFmtId="0" fontId="5" fillId="37" borderId="11">
      <alignment vertical="center"/>
      <protection locked="0"/>
    </xf>
    <xf numFmtId="0" fontId="7" fillId="0" borderId="0">
      <protection locked="0"/>
    </xf>
    <xf numFmtId="0" fontId="15" fillId="0" borderId="9" applyNumberFormat="0" applyFill="0" applyAlignment="0" applyProtection="0"/>
    <xf numFmtId="0" fontId="71" fillId="0" borderId="9" applyNumberFormat="0" applyFill="0" applyAlignment="0" applyProtection="0"/>
    <xf numFmtId="0" fontId="72" fillId="0" borderId="9" applyNumberFormat="0" applyFill="0" applyAlignment="0" applyProtection="0"/>
    <xf numFmtId="0" fontId="30"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2" fillId="0" borderId="0"/>
    <xf numFmtId="9" fontId="2" fillId="0" borderId="0" applyFont="0" applyFill="0" applyBorder="0" applyAlignment="0" applyProtection="0"/>
  </cellStyleXfs>
  <cellXfs count="93">
    <xf numFmtId="0" fontId="0" fillId="0" borderId="0" xfId="0"/>
    <xf numFmtId="0" fontId="7" fillId="2" borderId="0" xfId="2" applyFont="1" applyFill="1"/>
    <xf numFmtId="0" fontId="5" fillId="2" borderId="0" xfId="2" applyFill="1"/>
    <xf numFmtId="0" fontId="7" fillId="2" borderId="0" xfId="2" applyFont="1" applyFill="1" applyAlignment="1">
      <alignment horizontal="left"/>
    </xf>
    <xf numFmtId="0" fontId="4" fillId="2" borderId="0" xfId="2" applyFont="1" applyFill="1"/>
    <xf numFmtId="0" fontId="16" fillId="3" borderId="0" xfId="2" applyFont="1" applyFill="1"/>
    <xf numFmtId="0" fontId="9" fillId="3" borderId="0" xfId="2" applyFont="1" applyFill="1"/>
    <xf numFmtId="0" fontId="10" fillId="2" borderId="0" xfId="1" applyFont="1" applyFill="1" applyAlignment="1" applyProtection="1"/>
    <xf numFmtId="0" fontId="4" fillId="2" borderId="0" xfId="2" applyFont="1" applyFill="1" applyAlignment="1">
      <alignment horizontal="left"/>
    </xf>
    <xf numFmtId="49" fontId="5" fillId="0" borderId="0" xfId="2" applyNumberFormat="1"/>
    <xf numFmtId="0" fontId="11" fillId="2" borderId="0" xfId="1" applyFont="1" applyFill="1" applyBorder="1" applyAlignment="1" applyProtection="1"/>
    <xf numFmtId="0" fontId="4" fillId="2" borderId="0" xfId="2" applyFont="1" applyFill="1" applyAlignment="1">
      <alignment horizontal="left" vertical="top"/>
    </xf>
    <xf numFmtId="0" fontId="4" fillId="3" borderId="0" xfId="2" applyFont="1" applyFill="1"/>
    <xf numFmtId="0" fontId="4" fillId="3" borderId="0" xfId="2" applyFont="1" applyFill="1" applyAlignment="1">
      <alignment horizontal="left" vertical="top"/>
    </xf>
    <xf numFmtId="0" fontId="8" fillId="3" borderId="0" xfId="1" applyNumberFormat="1" applyFill="1" applyAlignment="1" applyProtection="1">
      <alignment horizontal="left" vertical="top"/>
    </xf>
    <xf numFmtId="0" fontId="12" fillId="3" borderId="0" xfId="1" applyNumberFormat="1" applyFont="1" applyFill="1" applyAlignment="1" applyProtection="1">
      <alignment horizontal="left" vertical="top"/>
    </xf>
    <xf numFmtId="0" fontId="13" fillId="3" borderId="0" xfId="2" applyFont="1" applyFill="1"/>
    <xf numFmtId="0" fontId="6" fillId="2" borderId="0" xfId="2" applyFont="1" applyFill="1"/>
    <xf numFmtId="0" fontId="17" fillId="0" borderId="0" xfId="0" applyFont="1"/>
    <xf numFmtId="0" fontId="11" fillId="2" borderId="0" xfId="1" applyFont="1" applyFill="1" applyAlignment="1" applyProtection="1"/>
    <xf numFmtId="0" fontId="2" fillId="3" borderId="0" xfId="27867" applyFill="1"/>
    <xf numFmtId="0" fontId="2" fillId="39" borderId="0" xfId="27867" applyFill="1"/>
    <xf numFmtId="0" fontId="17" fillId="3" borderId="0" xfId="27867" applyFont="1" applyFill="1"/>
    <xf numFmtId="0" fontId="79" fillId="3" borderId="0" xfId="27867" applyFont="1" applyFill="1" applyAlignment="1">
      <alignment horizontal="left"/>
    </xf>
    <xf numFmtId="3" fontId="2" fillId="39" borderId="0" xfId="27867" applyNumberFormat="1" applyFill="1"/>
    <xf numFmtId="0" fontId="17" fillId="3" borderId="0" xfId="27867" applyFont="1" applyFill="1" applyAlignment="1">
      <alignment horizontal="left"/>
    </xf>
    <xf numFmtId="3" fontId="34" fillId="3" borderId="0" xfId="27867" applyNumberFormat="1" applyFont="1" applyFill="1" applyAlignment="1">
      <alignment horizontal="center"/>
    </xf>
    <xf numFmtId="0" fontId="80" fillId="3" borderId="0" xfId="27867" applyFont="1" applyFill="1" applyAlignment="1">
      <alignment horizontal="center" wrapText="1"/>
    </xf>
    <xf numFmtId="0" fontId="80" fillId="3" borderId="12" xfId="27867" applyFont="1" applyFill="1" applyBorder="1"/>
    <xf numFmtId="3" fontId="34" fillId="3" borderId="13" xfId="27867" applyNumberFormat="1" applyFont="1" applyFill="1" applyBorder="1" applyAlignment="1">
      <alignment horizontal="center"/>
    </xf>
    <xf numFmtId="3" fontId="81" fillId="3" borderId="0" xfId="27867" applyNumberFormat="1" applyFont="1" applyFill="1" applyAlignment="1">
      <alignment horizontal="center"/>
    </xf>
    <xf numFmtId="0" fontId="34" fillId="3" borderId="0" xfId="27867" applyFont="1" applyFill="1"/>
    <xf numFmtId="0" fontId="82" fillId="3" borderId="0" xfId="12352" applyFont="1" applyFill="1" applyAlignment="1"/>
    <xf numFmtId="3" fontId="34" fillId="39" borderId="0" xfId="27867" applyNumberFormat="1" applyFont="1" applyFill="1" applyAlignment="1">
      <alignment horizontal="center"/>
    </xf>
    <xf numFmtId="0" fontId="17" fillId="39" borderId="0" xfId="27867" applyFont="1" applyFill="1"/>
    <xf numFmtId="0" fontId="75" fillId="39" borderId="0" xfId="27867" applyFont="1" applyFill="1"/>
    <xf numFmtId="3" fontId="81" fillId="39" borderId="0" xfId="27867" applyNumberFormat="1" applyFont="1" applyFill="1" applyAlignment="1">
      <alignment horizontal="center"/>
    </xf>
    <xf numFmtId="0" fontId="2" fillId="0" borderId="0" xfId="27867"/>
    <xf numFmtId="0" fontId="2" fillId="40" borderId="0" xfId="27867" applyFill="1"/>
    <xf numFmtId="1" fontId="2" fillId="0" borderId="0" xfId="27867" applyNumberFormat="1"/>
    <xf numFmtId="0" fontId="83" fillId="0" borderId="0" xfId="27867" applyFont="1"/>
    <xf numFmtId="166" fontId="2" fillId="0" borderId="0" xfId="27867" applyNumberFormat="1"/>
    <xf numFmtId="3" fontId="2" fillId="0" borderId="0" xfId="27867" applyNumberFormat="1"/>
    <xf numFmtId="167" fontId="0" fillId="0" borderId="0" xfId="27868" applyNumberFormat="1" applyFont="1" applyAlignment="1"/>
    <xf numFmtId="0" fontId="78" fillId="3" borderId="0" xfId="27867" applyFont="1" applyFill="1" applyAlignment="1">
      <alignment vertical="top" wrapText="1"/>
    </xf>
    <xf numFmtId="0" fontId="77" fillId="3" borderId="0" xfId="27867" applyFont="1" applyFill="1" applyAlignment="1">
      <alignment vertical="top" wrapText="1"/>
    </xf>
    <xf numFmtId="3" fontId="17" fillId="43" borderId="13" xfId="27867" applyNumberFormat="1" applyFont="1" applyFill="1" applyBorder="1" applyAlignment="1">
      <alignment horizontal="right"/>
    </xf>
    <xf numFmtId="3" fontId="17" fillId="44" borderId="0" xfId="27867" applyNumberFormat="1" applyFont="1" applyFill="1" applyAlignment="1">
      <alignment horizontal="right"/>
    </xf>
    <xf numFmtId="3" fontId="17" fillId="43" borderId="0" xfId="27867" applyNumberFormat="1" applyFont="1" applyFill="1" applyAlignment="1">
      <alignment horizontal="right"/>
    </xf>
    <xf numFmtId="0" fontId="84" fillId="41" borderId="15" xfId="27867" applyFont="1" applyFill="1" applyBorder="1" applyAlignment="1">
      <alignment horizontal="left"/>
    </xf>
    <xf numFmtId="0" fontId="4" fillId="42" borderId="15" xfId="27867" applyFont="1" applyFill="1" applyBorder="1" applyAlignment="1">
      <alignment horizontal="left"/>
    </xf>
    <xf numFmtId="0" fontId="84" fillId="41" borderId="14" xfId="27867" applyFont="1" applyFill="1" applyBorder="1" applyAlignment="1">
      <alignment horizontal="right"/>
    </xf>
    <xf numFmtId="0" fontId="84" fillId="41" borderId="17" xfId="27867" applyFont="1" applyFill="1" applyBorder="1" applyAlignment="1">
      <alignment horizontal="right"/>
    </xf>
    <xf numFmtId="0" fontId="84" fillId="41" borderId="17" xfId="27867" applyFont="1" applyFill="1" applyBorder="1" applyAlignment="1">
      <alignment horizontal="right" wrapText="1"/>
    </xf>
    <xf numFmtId="0" fontId="84" fillId="41" borderId="18" xfId="27867" applyFont="1" applyFill="1" applyBorder="1" applyAlignment="1">
      <alignment horizontal="right" wrapText="1"/>
    </xf>
    <xf numFmtId="3" fontId="17" fillId="43" borderId="19" xfId="27867" applyNumberFormat="1" applyFont="1" applyFill="1" applyBorder="1" applyAlignment="1">
      <alignment horizontal="right"/>
    </xf>
    <xf numFmtId="3" fontId="17" fillId="44" borderId="20" xfId="27867" applyNumberFormat="1" applyFont="1" applyFill="1" applyBorder="1" applyAlignment="1">
      <alignment horizontal="right"/>
    </xf>
    <xf numFmtId="3" fontId="17" fillId="43" borderId="20" xfId="27867" applyNumberFormat="1" applyFont="1" applyFill="1" applyBorder="1" applyAlignment="1">
      <alignment horizontal="right"/>
    </xf>
    <xf numFmtId="3" fontId="17" fillId="44" borderId="21" xfId="27867" applyNumberFormat="1" applyFont="1" applyFill="1" applyBorder="1" applyAlignment="1">
      <alignment horizontal="right"/>
    </xf>
    <xf numFmtId="3" fontId="17" fillId="44" borderId="22" xfId="27867" applyNumberFormat="1" applyFont="1" applyFill="1" applyBorder="1" applyAlignment="1">
      <alignment horizontal="right"/>
    </xf>
    <xf numFmtId="1" fontId="17" fillId="43" borderId="23" xfId="27867" applyNumberFormat="1" applyFont="1" applyFill="1" applyBorder="1" applyAlignment="1">
      <alignment horizontal="left"/>
    </xf>
    <xf numFmtId="1" fontId="17" fillId="44" borderId="24" xfId="27867" applyNumberFormat="1" applyFont="1" applyFill="1" applyBorder="1" applyAlignment="1">
      <alignment horizontal="left"/>
    </xf>
    <xf numFmtId="1" fontId="17" fillId="43" borderId="24" xfId="27867" applyNumberFormat="1" applyFont="1" applyFill="1" applyBorder="1" applyAlignment="1">
      <alignment horizontal="left"/>
    </xf>
    <xf numFmtId="1" fontId="17" fillId="44" borderId="16" xfId="27867" applyNumberFormat="1" applyFont="1" applyFill="1" applyBorder="1" applyAlignment="1">
      <alignment horizontal="left"/>
    </xf>
    <xf numFmtId="1" fontId="85" fillId="44" borderId="15" xfId="27867" applyNumberFormat="1" applyFont="1" applyFill="1" applyBorder="1" applyAlignment="1">
      <alignment horizontal="left"/>
    </xf>
    <xf numFmtId="3" fontId="85" fillId="44" borderId="17" xfId="27867" applyNumberFormat="1" applyFont="1" applyFill="1" applyBorder="1" applyAlignment="1">
      <alignment horizontal="right"/>
    </xf>
    <xf numFmtId="3" fontId="85" fillId="44" borderId="18" xfId="27867" applyNumberFormat="1" applyFont="1" applyFill="1" applyBorder="1" applyAlignment="1">
      <alignment horizontal="right"/>
    </xf>
    <xf numFmtId="0" fontId="4" fillId="42" borderId="14" xfId="27867" applyFont="1" applyFill="1" applyBorder="1" applyAlignment="1">
      <alignment horizontal="right"/>
    </xf>
    <xf numFmtId="0" fontId="4" fillId="42" borderId="17" xfId="27867" applyFont="1" applyFill="1" applyBorder="1" applyAlignment="1">
      <alignment horizontal="right"/>
    </xf>
    <xf numFmtId="0" fontId="17" fillId="3" borderId="25" xfId="27867" applyFont="1" applyFill="1" applyBorder="1"/>
    <xf numFmtId="0" fontId="2" fillId="3" borderId="25" xfId="27867" applyFill="1" applyBorder="1"/>
    <xf numFmtId="0" fontId="88" fillId="3" borderId="0" xfId="27867" applyFont="1" applyFill="1" applyAlignment="1">
      <alignment horizontal="left"/>
    </xf>
    <xf numFmtId="0" fontId="8" fillId="0" borderId="0" xfId="1" applyAlignment="1" applyProtection="1">
      <alignment vertical="top"/>
    </xf>
    <xf numFmtId="49" fontId="2" fillId="0" borderId="0" xfId="27867" applyNumberFormat="1" applyAlignment="1">
      <alignment horizontal="left"/>
    </xf>
    <xf numFmtId="0" fontId="2" fillId="0" borderId="0" xfId="27867" applyAlignment="1">
      <alignment horizontal="left"/>
    </xf>
    <xf numFmtId="0" fontId="2" fillId="0" borderId="0" xfId="27867" applyAlignment="1">
      <alignment wrapText="1"/>
    </xf>
    <xf numFmtId="1" fontId="0" fillId="0" borderId="0" xfId="27868" applyNumberFormat="1" applyFont="1" applyFill="1"/>
    <xf numFmtId="0" fontId="17" fillId="3" borderId="0" xfId="27867" applyFont="1" applyFill="1" applyAlignment="1">
      <alignment vertical="top"/>
    </xf>
    <xf numFmtId="0" fontId="1" fillId="0" borderId="0" xfId="27867" applyFont="1"/>
    <xf numFmtId="49" fontId="1" fillId="0" borderId="0" xfId="27867" applyNumberFormat="1" applyFont="1" applyAlignment="1">
      <alignment horizontal="left"/>
    </xf>
    <xf numFmtId="0" fontId="1" fillId="0" borderId="0" xfId="27867" applyFont="1" applyAlignment="1">
      <alignment horizontal="left"/>
    </xf>
    <xf numFmtId="49" fontId="1" fillId="0" borderId="0" xfId="27867" applyNumberFormat="1" applyFont="1"/>
    <xf numFmtId="0" fontId="4" fillId="3" borderId="0" xfId="2" applyFont="1" applyFill="1" applyAlignment="1">
      <alignment horizontal="left" vertical="top" wrapText="1"/>
    </xf>
    <xf numFmtId="0" fontId="17" fillId="0" borderId="0" xfId="0" applyFont="1" applyAlignment="1">
      <alignment horizontal="left" vertical="center" wrapText="1"/>
    </xf>
    <xf numFmtId="0" fontId="86" fillId="3" borderId="25" xfId="27867" applyFont="1" applyFill="1" applyBorder="1" applyAlignment="1" applyProtection="1">
      <alignment horizontal="center"/>
      <protection locked="0"/>
    </xf>
    <xf numFmtId="0" fontId="17" fillId="3" borderId="0" xfId="27867" applyFont="1" applyFill="1" applyAlignment="1">
      <alignment horizontal="left" wrapText="1"/>
    </xf>
    <xf numFmtId="0" fontId="87" fillId="3" borderId="0" xfId="27867" applyFont="1" applyFill="1" applyAlignment="1">
      <alignment horizontal="center" vertical="top" wrapText="1"/>
    </xf>
    <xf numFmtId="0" fontId="4" fillId="42" borderId="14" xfId="27867" applyFont="1" applyFill="1" applyBorder="1" applyAlignment="1">
      <alignment horizontal="center"/>
    </xf>
    <xf numFmtId="0" fontId="4" fillId="42" borderId="17" xfId="27867" applyFont="1" applyFill="1" applyBorder="1" applyAlignment="1">
      <alignment horizontal="center"/>
    </xf>
    <xf numFmtId="0" fontId="4" fillId="42" borderId="18" xfId="27867" applyFont="1" applyFill="1" applyBorder="1" applyAlignment="1">
      <alignment horizontal="center"/>
    </xf>
    <xf numFmtId="0" fontId="84" fillId="41" borderId="14" xfId="27867" applyFont="1" applyFill="1" applyBorder="1" applyAlignment="1">
      <alignment horizontal="right"/>
    </xf>
    <xf numFmtId="0" fontId="84" fillId="41" borderId="17" xfId="27867" applyFont="1" applyFill="1" applyBorder="1" applyAlignment="1">
      <alignment horizontal="right"/>
    </xf>
    <xf numFmtId="0" fontId="84" fillId="41" borderId="17" xfId="27867" applyFont="1" applyFill="1" applyBorder="1" applyAlignment="1">
      <alignment horizontal="right" wrapText="1"/>
    </xf>
  </cellXfs>
  <cellStyles count="27869">
    <cellStyle name="20% - Accent1 10" xfId="6" xr:uid="{00000000-0005-0000-0000-000000000000}"/>
    <cellStyle name="20% - Accent1 10 2" xfId="7" xr:uid="{00000000-0005-0000-0000-000001000000}"/>
    <cellStyle name="20% - Accent1 10 2 2" xfId="8" xr:uid="{00000000-0005-0000-0000-000002000000}"/>
    <cellStyle name="20% - Accent1 10 2 3" xfId="9" xr:uid="{00000000-0005-0000-0000-000003000000}"/>
    <cellStyle name="20% - Accent1 10 3" xfId="10" xr:uid="{00000000-0005-0000-0000-000004000000}"/>
    <cellStyle name="20% - Accent1 10 4" xfId="11" xr:uid="{00000000-0005-0000-0000-000005000000}"/>
    <cellStyle name="20% - Accent1 11" xfId="12" xr:uid="{00000000-0005-0000-0000-000006000000}"/>
    <cellStyle name="20% - Accent1 11 2" xfId="13" xr:uid="{00000000-0005-0000-0000-000007000000}"/>
    <cellStyle name="20% - Accent1 11 2 2" xfId="14" xr:uid="{00000000-0005-0000-0000-000008000000}"/>
    <cellStyle name="20% - Accent1 11 2 3" xfId="15" xr:uid="{00000000-0005-0000-0000-000009000000}"/>
    <cellStyle name="20% - Accent1 11 3" xfId="16" xr:uid="{00000000-0005-0000-0000-00000A000000}"/>
    <cellStyle name="20% - Accent1 11 4" xfId="17" xr:uid="{00000000-0005-0000-0000-00000B000000}"/>
    <cellStyle name="20% - Accent1 12" xfId="18" xr:uid="{00000000-0005-0000-0000-00000C000000}"/>
    <cellStyle name="20% - Accent1 12 2" xfId="19" xr:uid="{00000000-0005-0000-0000-00000D000000}"/>
    <cellStyle name="20% - Accent1 12 2 2" xfId="20" xr:uid="{00000000-0005-0000-0000-00000E000000}"/>
    <cellStyle name="20% - Accent1 12 2 3" xfId="21" xr:uid="{00000000-0005-0000-0000-00000F000000}"/>
    <cellStyle name="20% - Accent1 12 3" xfId="22" xr:uid="{00000000-0005-0000-0000-000010000000}"/>
    <cellStyle name="20% - Accent1 12 4" xfId="23" xr:uid="{00000000-0005-0000-0000-000011000000}"/>
    <cellStyle name="20% - Accent1 13" xfId="24" xr:uid="{00000000-0005-0000-0000-000012000000}"/>
    <cellStyle name="20% - Accent1 13 2" xfId="25" xr:uid="{00000000-0005-0000-0000-000013000000}"/>
    <cellStyle name="20% - Accent1 13 2 2" xfId="26" xr:uid="{00000000-0005-0000-0000-000014000000}"/>
    <cellStyle name="20% - Accent1 13 2 3" xfId="27" xr:uid="{00000000-0005-0000-0000-000015000000}"/>
    <cellStyle name="20% - Accent1 13 3" xfId="28" xr:uid="{00000000-0005-0000-0000-000016000000}"/>
    <cellStyle name="20% - Accent1 13 4" xfId="29" xr:uid="{00000000-0005-0000-0000-000017000000}"/>
    <cellStyle name="20% - Accent1 14" xfId="30" xr:uid="{00000000-0005-0000-0000-000018000000}"/>
    <cellStyle name="20% - Accent1 14 2" xfId="31" xr:uid="{00000000-0005-0000-0000-000019000000}"/>
    <cellStyle name="20% - Accent1 14 2 2" xfId="32" xr:uid="{00000000-0005-0000-0000-00001A000000}"/>
    <cellStyle name="20% - Accent1 14 2 3" xfId="33" xr:uid="{00000000-0005-0000-0000-00001B000000}"/>
    <cellStyle name="20% - Accent1 14 3" xfId="34" xr:uid="{00000000-0005-0000-0000-00001C000000}"/>
    <cellStyle name="20% - Accent1 14 4" xfId="35" xr:uid="{00000000-0005-0000-0000-00001D000000}"/>
    <cellStyle name="20% - Accent1 15" xfId="36" xr:uid="{00000000-0005-0000-0000-00001E000000}"/>
    <cellStyle name="20% - Accent1 15 2" xfId="37" xr:uid="{00000000-0005-0000-0000-00001F000000}"/>
    <cellStyle name="20% - Accent1 15 2 2" xfId="38" xr:uid="{00000000-0005-0000-0000-000020000000}"/>
    <cellStyle name="20% - Accent1 15 2 3" xfId="39" xr:uid="{00000000-0005-0000-0000-000021000000}"/>
    <cellStyle name="20% - Accent1 15 3" xfId="40" xr:uid="{00000000-0005-0000-0000-000022000000}"/>
    <cellStyle name="20% - Accent1 15 4" xfId="41" xr:uid="{00000000-0005-0000-0000-000023000000}"/>
    <cellStyle name="20% - Accent1 16" xfId="42" xr:uid="{00000000-0005-0000-0000-000024000000}"/>
    <cellStyle name="20% - Accent1 16 2" xfId="43" xr:uid="{00000000-0005-0000-0000-000025000000}"/>
    <cellStyle name="20% - Accent1 16 3" xfId="44" xr:uid="{00000000-0005-0000-0000-000026000000}"/>
    <cellStyle name="20% - Accent1 17" xfId="45" xr:uid="{00000000-0005-0000-0000-000027000000}"/>
    <cellStyle name="20% - Accent1 18" xfId="46" xr:uid="{00000000-0005-0000-0000-000028000000}"/>
    <cellStyle name="20% - Accent1 19" xfId="47" xr:uid="{00000000-0005-0000-0000-000029000000}"/>
    <cellStyle name="20% - Accent1 2" xfId="48" xr:uid="{00000000-0005-0000-0000-00002A000000}"/>
    <cellStyle name="20% - Accent1 2 10" xfId="49" xr:uid="{00000000-0005-0000-0000-00002B000000}"/>
    <cellStyle name="20% - Accent1 2 10 2" xfId="50" xr:uid="{00000000-0005-0000-0000-00002C000000}"/>
    <cellStyle name="20% - Accent1 2 10 2 2" xfId="51" xr:uid="{00000000-0005-0000-0000-00002D000000}"/>
    <cellStyle name="20% - Accent1 2 10 2 3" xfId="52" xr:uid="{00000000-0005-0000-0000-00002E000000}"/>
    <cellStyle name="20% - Accent1 2 10 3" xfId="53" xr:uid="{00000000-0005-0000-0000-00002F000000}"/>
    <cellStyle name="20% - Accent1 2 10 4" xfId="54" xr:uid="{00000000-0005-0000-0000-000030000000}"/>
    <cellStyle name="20% - Accent1 2 11" xfId="55" xr:uid="{00000000-0005-0000-0000-000031000000}"/>
    <cellStyle name="20% - Accent1 2 11 2" xfId="56" xr:uid="{00000000-0005-0000-0000-000032000000}"/>
    <cellStyle name="20% - Accent1 2 11 2 2" xfId="57" xr:uid="{00000000-0005-0000-0000-000033000000}"/>
    <cellStyle name="20% - Accent1 2 11 2 3" xfId="58" xr:uid="{00000000-0005-0000-0000-000034000000}"/>
    <cellStyle name="20% - Accent1 2 11 3" xfId="59" xr:uid="{00000000-0005-0000-0000-000035000000}"/>
    <cellStyle name="20% - Accent1 2 11 4" xfId="60" xr:uid="{00000000-0005-0000-0000-000036000000}"/>
    <cellStyle name="20% - Accent1 2 12" xfId="61" xr:uid="{00000000-0005-0000-0000-000037000000}"/>
    <cellStyle name="20% - Accent1 2 12 2" xfId="62" xr:uid="{00000000-0005-0000-0000-000038000000}"/>
    <cellStyle name="20% - Accent1 2 12 2 2" xfId="63" xr:uid="{00000000-0005-0000-0000-000039000000}"/>
    <cellStyle name="20% - Accent1 2 12 2 3" xfId="64" xr:uid="{00000000-0005-0000-0000-00003A000000}"/>
    <cellStyle name="20% - Accent1 2 12 3" xfId="65" xr:uid="{00000000-0005-0000-0000-00003B000000}"/>
    <cellStyle name="20% - Accent1 2 12 4" xfId="66" xr:uid="{00000000-0005-0000-0000-00003C000000}"/>
    <cellStyle name="20% - Accent1 2 13" xfId="67" xr:uid="{00000000-0005-0000-0000-00003D000000}"/>
    <cellStyle name="20% - Accent1 2 13 2" xfId="68" xr:uid="{00000000-0005-0000-0000-00003E000000}"/>
    <cellStyle name="20% - Accent1 2 13 2 2" xfId="69" xr:uid="{00000000-0005-0000-0000-00003F000000}"/>
    <cellStyle name="20% - Accent1 2 13 2 3" xfId="70" xr:uid="{00000000-0005-0000-0000-000040000000}"/>
    <cellStyle name="20% - Accent1 2 13 3" xfId="71" xr:uid="{00000000-0005-0000-0000-000041000000}"/>
    <cellStyle name="20% - Accent1 2 13 4" xfId="72" xr:uid="{00000000-0005-0000-0000-000042000000}"/>
    <cellStyle name="20% - Accent1 2 14" xfId="73" xr:uid="{00000000-0005-0000-0000-000043000000}"/>
    <cellStyle name="20% - Accent1 2 14 2" xfId="74" xr:uid="{00000000-0005-0000-0000-000044000000}"/>
    <cellStyle name="20% - Accent1 2 14 3" xfId="75" xr:uid="{00000000-0005-0000-0000-000045000000}"/>
    <cellStyle name="20% - Accent1 2 15" xfId="76" xr:uid="{00000000-0005-0000-0000-000046000000}"/>
    <cellStyle name="20% - Accent1 2 16" xfId="77" xr:uid="{00000000-0005-0000-0000-000047000000}"/>
    <cellStyle name="20% - Accent1 2 2" xfId="78" xr:uid="{00000000-0005-0000-0000-000048000000}"/>
    <cellStyle name="20% - Accent1 2 2 10" xfId="79" xr:uid="{00000000-0005-0000-0000-000049000000}"/>
    <cellStyle name="20% - Accent1 2 2 10 2" xfId="80" xr:uid="{00000000-0005-0000-0000-00004A000000}"/>
    <cellStyle name="20% - Accent1 2 2 10 3" xfId="81" xr:uid="{00000000-0005-0000-0000-00004B000000}"/>
    <cellStyle name="20% - Accent1 2 2 11" xfId="82" xr:uid="{00000000-0005-0000-0000-00004C000000}"/>
    <cellStyle name="20% - Accent1 2 2 12" xfId="83" xr:uid="{00000000-0005-0000-0000-00004D000000}"/>
    <cellStyle name="20% - Accent1 2 2 2" xfId="84" xr:uid="{00000000-0005-0000-0000-00004E000000}"/>
    <cellStyle name="20% - Accent1 2 2 2 10" xfId="85" xr:uid="{00000000-0005-0000-0000-00004F000000}"/>
    <cellStyle name="20% - Accent1 2 2 2 2" xfId="86" xr:uid="{00000000-0005-0000-0000-000050000000}"/>
    <cellStyle name="20% - Accent1 2 2 2 2 2" xfId="87" xr:uid="{00000000-0005-0000-0000-000051000000}"/>
    <cellStyle name="20% - Accent1 2 2 2 2 2 2" xfId="88" xr:uid="{00000000-0005-0000-0000-000052000000}"/>
    <cellStyle name="20% - Accent1 2 2 2 2 2 3" xfId="89" xr:uid="{00000000-0005-0000-0000-000053000000}"/>
    <cellStyle name="20% - Accent1 2 2 2 2 3" xfId="90" xr:uid="{00000000-0005-0000-0000-000054000000}"/>
    <cellStyle name="20% - Accent1 2 2 2 2 4" xfId="91" xr:uid="{00000000-0005-0000-0000-000055000000}"/>
    <cellStyle name="20% - Accent1 2 2 2 3" xfId="92" xr:uid="{00000000-0005-0000-0000-000056000000}"/>
    <cellStyle name="20% - Accent1 2 2 2 3 2" xfId="93" xr:uid="{00000000-0005-0000-0000-000057000000}"/>
    <cellStyle name="20% - Accent1 2 2 2 3 2 2" xfId="94" xr:uid="{00000000-0005-0000-0000-000058000000}"/>
    <cellStyle name="20% - Accent1 2 2 2 3 2 3" xfId="95" xr:uid="{00000000-0005-0000-0000-000059000000}"/>
    <cellStyle name="20% - Accent1 2 2 2 3 3" xfId="96" xr:uid="{00000000-0005-0000-0000-00005A000000}"/>
    <cellStyle name="20% - Accent1 2 2 2 3 4" xfId="97" xr:uid="{00000000-0005-0000-0000-00005B000000}"/>
    <cellStyle name="20% - Accent1 2 2 2 4" xfId="98" xr:uid="{00000000-0005-0000-0000-00005C000000}"/>
    <cellStyle name="20% - Accent1 2 2 2 4 2" xfId="99" xr:uid="{00000000-0005-0000-0000-00005D000000}"/>
    <cellStyle name="20% - Accent1 2 2 2 4 2 2" xfId="100" xr:uid="{00000000-0005-0000-0000-00005E000000}"/>
    <cellStyle name="20% - Accent1 2 2 2 4 2 3" xfId="101" xr:uid="{00000000-0005-0000-0000-00005F000000}"/>
    <cellStyle name="20% - Accent1 2 2 2 4 3" xfId="102" xr:uid="{00000000-0005-0000-0000-000060000000}"/>
    <cellStyle name="20% - Accent1 2 2 2 4 4" xfId="103" xr:uid="{00000000-0005-0000-0000-000061000000}"/>
    <cellStyle name="20% - Accent1 2 2 2 5" xfId="104" xr:uid="{00000000-0005-0000-0000-000062000000}"/>
    <cellStyle name="20% - Accent1 2 2 2 5 2" xfId="105" xr:uid="{00000000-0005-0000-0000-000063000000}"/>
    <cellStyle name="20% - Accent1 2 2 2 5 2 2" xfId="106" xr:uid="{00000000-0005-0000-0000-000064000000}"/>
    <cellStyle name="20% - Accent1 2 2 2 5 2 3" xfId="107" xr:uid="{00000000-0005-0000-0000-000065000000}"/>
    <cellStyle name="20% - Accent1 2 2 2 5 3" xfId="108" xr:uid="{00000000-0005-0000-0000-000066000000}"/>
    <cellStyle name="20% - Accent1 2 2 2 5 4" xfId="109" xr:uid="{00000000-0005-0000-0000-000067000000}"/>
    <cellStyle name="20% - Accent1 2 2 2 6" xfId="110" xr:uid="{00000000-0005-0000-0000-000068000000}"/>
    <cellStyle name="20% - Accent1 2 2 2 6 2" xfId="111" xr:uid="{00000000-0005-0000-0000-000069000000}"/>
    <cellStyle name="20% - Accent1 2 2 2 6 2 2" xfId="112" xr:uid="{00000000-0005-0000-0000-00006A000000}"/>
    <cellStyle name="20% - Accent1 2 2 2 6 2 3" xfId="113" xr:uid="{00000000-0005-0000-0000-00006B000000}"/>
    <cellStyle name="20% - Accent1 2 2 2 6 3" xfId="114" xr:uid="{00000000-0005-0000-0000-00006C000000}"/>
    <cellStyle name="20% - Accent1 2 2 2 6 4" xfId="115" xr:uid="{00000000-0005-0000-0000-00006D000000}"/>
    <cellStyle name="20% - Accent1 2 2 2 7" xfId="116" xr:uid="{00000000-0005-0000-0000-00006E000000}"/>
    <cellStyle name="20% - Accent1 2 2 2 7 2" xfId="117" xr:uid="{00000000-0005-0000-0000-00006F000000}"/>
    <cellStyle name="20% - Accent1 2 2 2 7 2 2" xfId="118" xr:uid="{00000000-0005-0000-0000-000070000000}"/>
    <cellStyle name="20% - Accent1 2 2 2 7 2 3" xfId="119" xr:uid="{00000000-0005-0000-0000-000071000000}"/>
    <cellStyle name="20% - Accent1 2 2 2 7 3" xfId="120" xr:uid="{00000000-0005-0000-0000-000072000000}"/>
    <cellStyle name="20% - Accent1 2 2 2 7 4" xfId="121" xr:uid="{00000000-0005-0000-0000-000073000000}"/>
    <cellStyle name="20% - Accent1 2 2 2 8" xfId="122" xr:uid="{00000000-0005-0000-0000-000074000000}"/>
    <cellStyle name="20% - Accent1 2 2 2 8 2" xfId="123" xr:uid="{00000000-0005-0000-0000-000075000000}"/>
    <cellStyle name="20% - Accent1 2 2 2 8 3" xfId="124" xr:uid="{00000000-0005-0000-0000-000076000000}"/>
    <cellStyle name="20% - Accent1 2 2 2 9" xfId="125" xr:uid="{00000000-0005-0000-0000-000077000000}"/>
    <cellStyle name="20% - Accent1 2 2 3" xfId="126" xr:uid="{00000000-0005-0000-0000-000078000000}"/>
    <cellStyle name="20% - Accent1 2 2 3 10" xfId="127" xr:uid="{00000000-0005-0000-0000-000079000000}"/>
    <cellStyle name="20% - Accent1 2 2 3 2" xfId="128" xr:uid="{00000000-0005-0000-0000-00007A000000}"/>
    <cellStyle name="20% - Accent1 2 2 3 2 2" xfId="129" xr:uid="{00000000-0005-0000-0000-00007B000000}"/>
    <cellStyle name="20% - Accent1 2 2 3 2 2 2" xfId="130" xr:uid="{00000000-0005-0000-0000-00007C000000}"/>
    <cellStyle name="20% - Accent1 2 2 3 2 2 3" xfId="131" xr:uid="{00000000-0005-0000-0000-00007D000000}"/>
    <cellStyle name="20% - Accent1 2 2 3 2 3" xfId="132" xr:uid="{00000000-0005-0000-0000-00007E000000}"/>
    <cellStyle name="20% - Accent1 2 2 3 2 4" xfId="133" xr:uid="{00000000-0005-0000-0000-00007F000000}"/>
    <cellStyle name="20% - Accent1 2 2 3 3" xfId="134" xr:uid="{00000000-0005-0000-0000-000080000000}"/>
    <cellStyle name="20% - Accent1 2 2 3 3 2" xfId="135" xr:uid="{00000000-0005-0000-0000-000081000000}"/>
    <cellStyle name="20% - Accent1 2 2 3 3 2 2" xfId="136" xr:uid="{00000000-0005-0000-0000-000082000000}"/>
    <cellStyle name="20% - Accent1 2 2 3 3 2 3" xfId="137" xr:uid="{00000000-0005-0000-0000-000083000000}"/>
    <cellStyle name="20% - Accent1 2 2 3 3 3" xfId="138" xr:uid="{00000000-0005-0000-0000-000084000000}"/>
    <cellStyle name="20% - Accent1 2 2 3 3 4" xfId="139" xr:uid="{00000000-0005-0000-0000-000085000000}"/>
    <cellStyle name="20% - Accent1 2 2 3 4" xfId="140" xr:uid="{00000000-0005-0000-0000-000086000000}"/>
    <cellStyle name="20% - Accent1 2 2 3 4 2" xfId="141" xr:uid="{00000000-0005-0000-0000-000087000000}"/>
    <cellStyle name="20% - Accent1 2 2 3 4 2 2" xfId="142" xr:uid="{00000000-0005-0000-0000-000088000000}"/>
    <cellStyle name="20% - Accent1 2 2 3 4 2 3" xfId="143" xr:uid="{00000000-0005-0000-0000-000089000000}"/>
    <cellStyle name="20% - Accent1 2 2 3 4 3" xfId="144" xr:uid="{00000000-0005-0000-0000-00008A000000}"/>
    <cellStyle name="20% - Accent1 2 2 3 4 4" xfId="145" xr:uid="{00000000-0005-0000-0000-00008B000000}"/>
    <cellStyle name="20% - Accent1 2 2 3 5" xfId="146" xr:uid="{00000000-0005-0000-0000-00008C000000}"/>
    <cellStyle name="20% - Accent1 2 2 3 5 2" xfId="147" xr:uid="{00000000-0005-0000-0000-00008D000000}"/>
    <cellStyle name="20% - Accent1 2 2 3 5 2 2" xfId="148" xr:uid="{00000000-0005-0000-0000-00008E000000}"/>
    <cellStyle name="20% - Accent1 2 2 3 5 2 3" xfId="149" xr:uid="{00000000-0005-0000-0000-00008F000000}"/>
    <cellStyle name="20% - Accent1 2 2 3 5 3" xfId="150" xr:uid="{00000000-0005-0000-0000-000090000000}"/>
    <cellStyle name="20% - Accent1 2 2 3 5 4" xfId="151" xr:uid="{00000000-0005-0000-0000-000091000000}"/>
    <cellStyle name="20% - Accent1 2 2 3 6" xfId="152" xr:uid="{00000000-0005-0000-0000-000092000000}"/>
    <cellStyle name="20% - Accent1 2 2 3 6 2" xfId="153" xr:uid="{00000000-0005-0000-0000-000093000000}"/>
    <cellStyle name="20% - Accent1 2 2 3 6 2 2" xfId="154" xr:uid="{00000000-0005-0000-0000-000094000000}"/>
    <cellStyle name="20% - Accent1 2 2 3 6 2 3" xfId="155" xr:uid="{00000000-0005-0000-0000-000095000000}"/>
    <cellStyle name="20% - Accent1 2 2 3 6 3" xfId="156" xr:uid="{00000000-0005-0000-0000-000096000000}"/>
    <cellStyle name="20% - Accent1 2 2 3 6 4" xfId="157" xr:uid="{00000000-0005-0000-0000-000097000000}"/>
    <cellStyle name="20% - Accent1 2 2 3 7" xfId="158" xr:uid="{00000000-0005-0000-0000-000098000000}"/>
    <cellStyle name="20% - Accent1 2 2 3 7 2" xfId="159" xr:uid="{00000000-0005-0000-0000-000099000000}"/>
    <cellStyle name="20% - Accent1 2 2 3 7 2 2" xfId="160" xr:uid="{00000000-0005-0000-0000-00009A000000}"/>
    <cellStyle name="20% - Accent1 2 2 3 7 2 3" xfId="161" xr:uid="{00000000-0005-0000-0000-00009B000000}"/>
    <cellStyle name="20% - Accent1 2 2 3 7 3" xfId="162" xr:uid="{00000000-0005-0000-0000-00009C000000}"/>
    <cellStyle name="20% - Accent1 2 2 3 7 4" xfId="163" xr:uid="{00000000-0005-0000-0000-00009D000000}"/>
    <cellStyle name="20% - Accent1 2 2 3 8" xfId="164" xr:uid="{00000000-0005-0000-0000-00009E000000}"/>
    <cellStyle name="20% - Accent1 2 2 3 8 2" xfId="165" xr:uid="{00000000-0005-0000-0000-00009F000000}"/>
    <cellStyle name="20% - Accent1 2 2 3 8 3" xfId="166" xr:uid="{00000000-0005-0000-0000-0000A0000000}"/>
    <cellStyle name="20% - Accent1 2 2 3 9" xfId="167" xr:uid="{00000000-0005-0000-0000-0000A1000000}"/>
    <cellStyle name="20% - Accent1 2 2 4" xfId="168" xr:uid="{00000000-0005-0000-0000-0000A2000000}"/>
    <cellStyle name="20% - Accent1 2 2 4 2" xfId="169" xr:uid="{00000000-0005-0000-0000-0000A3000000}"/>
    <cellStyle name="20% - Accent1 2 2 4 2 2" xfId="170" xr:uid="{00000000-0005-0000-0000-0000A4000000}"/>
    <cellStyle name="20% - Accent1 2 2 4 2 3" xfId="171" xr:uid="{00000000-0005-0000-0000-0000A5000000}"/>
    <cellStyle name="20% - Accent1 2 2 4 3" xfId="172" xr:uid="{00000000-0005-0000-0000-0000A6000000}"/>
    <cellStyle name="20% - Accent1 2 2 4 4" xfId="173" xr:uid="{00000000-0005-0000-0000-0000A7000000}"/>
    <cellStyle name="20% - Accent1 2 2 5" xfId="174" xr:uid="{00000000-0005-0000-0000-0000A8000000}"/>
    <cellStyle name="20% - Accent1 2 2 5 2" xfId="175" xr:uid="{00000000-0005-0000-0000-0000A9000000}"/>
    <cellStyle name="20% - Accent1 2 2 5 2 2" xfId="176" xr:uid="{00000000-0005-0000-0000-0000AA000000}"/>
    <cellStyle name="20% - Accent1 2 2 5 2 3" xfId="177" xr:uid="{00000000-0005-0000-0000-0000AB000000}"/>
    <cellStyle name="20% - Accent1 2 2 5 3" xfId="178" xr:uid="{00000000-0005-0000-0000-0000AC000000}"/>
    <cellStyle name="20% - Accent1 2 2 5 4" xfId="179" xr:uid="{00000000-0005-0000-0000-0000AD000000}"/>
    <cellStyle name="20% - Accent1 2 2 6" xfId="180" xr:uid="{00000000-0005-0000-0000-0000AE000000}"/>
    <cellStyle name="20% - Accent1 2 2 6 2" xfId="181" xr:uid="{00000000-0005-0000-0000-0000AF000000}"/>
    <cellStyle name="20% - Accent1 2 2 6 2 2" xfId="182" xr:uid="{00000000-0005-0000-0000-0000B0000000}"/>
    <cellStyle name="20% - Accent1 2 2 6 2 3" xfId="183" xr:uid="{00000000-0005-0000-0000-0000B1000000}"/>
    <cellStyle name="20% - Accent1 2 2 6 3" xfId="184" xr:uid="{00000000-0005-0000-0000-0000B2000000}"/>
    <cellStyle name="20% - Accent1 2 2 6 4" xfId="185" xr:uid="{00000000-0005-0000-0000-0000B3000000}"/>
    <cellStyle name="20% - Accent1 2 2 7" xfId="186" xr:uid="{00000000-0005-0000-0000-0000B4000000}"/>
    <cellStyle name="20% - Accent1 2 2 7 2" xfId="187" xr:uid="{00000000-0005-0000-0000-0000B5000000}"/>
    <cellStyle name="20% - Accent1 2 2 7 2 2" xfId="188" xr:uid="{00000000-0005-0000-0000-0000B6000000}"/>
    <cellStyle name="20% - Accent1 2 2 7 2 3" xfId="189" xr:uid="{00000000-0005-0000-0000-0000B7000000}"/>
    <cellStyle name="20% - Accent1 2 2 7 3" xfId="190" xr:uid="{00000000-0005-0000-0000-0000B8000000}"/>
    <cellStyle name="20% - Accent1 2 2 7 4" xfId="191" xr:uid="{00000000-0005-0000-0000-0000B9000000}"/>
    <cellStyle name="20% - Accent1 2 2 8" xfId="192" xr:uid="{00000000-0005-0000-0000-0000BA000000}"/>
    <cellStyle name="20% - Accent1 2 2 8 2" xfId="193" xr:uid="{00000000-0005-0000-0000-0000BB000000}"/>
    <cellStyle name="20% - Accent1 2 2 8 2 2" xfId="194" xr:uid="{00000000-0005-0000-0000-0000BC000000}"/>
    <cellStyle name="20% - Accent1 2 2 8 2 3" xfId="195" xr:uid="{00000000-0005-0000-0000-0000BD000000}"/>
    <cellStyle name="20% - Accent1 2 2 8 3" xfId="196" xr:uid="{00000000-0005-0000-0000-0000BE000000}"/>
    <cellStyle name="20% - Accent1 2 2 8 4" xfId="197" xr:uid="{00000000-0005-0000-0000-0000BF000000}"/>
    <cellStyle name="20% - Accent1 2 2 9" xfId="198" xr:uid="{00000000-0005-0000-0000-0000C0000000}"/>
    <cellStyle name="20% - Accent1 2 2 9 2" xfId="199" xr:uid="{00000000-0005-0000-0000-0000C1000000}"/>
    <cellStyle name="20% - Accent1 2 2 9 2 2" xfId="200" xr:uid="{00000000-0005-0000-0000-0000C2000000}"/>
    <cellStyle name="20% - Accent1 2 2 9 2 3" xfId="201" xr:uid="{00000000-0005-0000-0000-0000C3000000}"/>
    <cellStyle name="20% - Accent1 2 2 9 3" xfId="202" xr:uid="{00000000-0005-0000-0000-0000C4000000}"/>
    <cellStyle name="20% - Accent1 2 2 9 4" xfId="203" xr:uid="{00000000-0005-0000-0000-0000C5000000}"/>
    <cellStyle name="20% - Accent1 2 3" xfId="204" xr:uid="{00000000-0005-0000-0000-0000C6000000}"/>
    <cellStyle name="20% - Accent1 2 3 10" xfId="205" xr:uid="{00000000-0005-0000-0000-0000C7000000}"/>
    <cellStyle name="20% - Accent1 2 3 10 2" xfId="206" xr:uid="{00000000-0005-0000-0000-0000C8000000}"/>
    <cellStyle name="20% - Accent1 2 3 10 3" xfId="207" xr:uid="{00000000-0005-0000-0000-0000C9000000}"/>
    <cellStyle name="20% - Accent1 2 3 11" xfId="208" xr:uid="{00000000-0005-0000-0000-0000CA000000}"/>
    <cellStyle name="20% - Accent1 2 3 12" xfId="209" xr:uid="{00000000-0005-0000-0000-0000CB000000}"/>
    <cellStyle name="20% - Accent1 2 3 2" xfId="210" xr:uid="{00000000-0005-0000-0000-0000CC000000}"/>
    <cellStyle name="20% - Accent1 2 3 2 10" xfId="211" xr:uid="{00000000-0005-0000-0000-0000CD000000}"/>
    <cellStyle name="20% - Accent1 2 3 2 2" xfId="212" xr:uid="{00000000-0005-0000-0000-0000CE000000}"/>
    <cellStyle name="20% - Accent1 2 3 2 2 2" xfId="213" xr:uid="{00000000-0005-0000-0000-0000CF000000}"/>
    <cellStyle name="20% - Accent1 2 3 2 2 2 2" xfId="214" xr:uid="{00000000-0005-0000-0000-0000D0000000}"/>
    <cellStyle name="20% - Accent1 2 3 2 2 2 3" xfId="215" xr:uid="{00000000-0005-0000-0000-0000D1000000}"/>
    <cellStyle name="20% - Accent1 2 3 2 2 3" xfId="216" xr:uid="{00000000-0005-0000-0000-0000D2000000}"/>
    <cellStyle name="20% - Accent1 2 3 2 2 4" xfId="217" xr:uid="{00000000-0005-0000-0000-0000D3000000}"/>
    <cellStyle name="20% - Accent1 2 3 2 3" xfId="218" xr:uid="{00000000-0005-0000-0000-0000D4000000}"/>
    <cellStyle name="20% - Accent1 2 3 2 3 2" xfId="219" xr:uid="{00000000-0005-0000-0000-0000D5000000}"/>
    <cellStyle name="20% - Accent1 2 3 2 3 2 2" xfId="220" xr:uid="{00000000-0005-0000-0000-0000D6000000}"/>
    <cellStyle name="20% - Accent1 2 3 2 3 2 3" xfId="221" xr:uid="{00000000-0005-0000-0000-0000D7000000}"/>
    <cellStyle name="20% - Accent1 2 3 2 3 3" xfId="222" xr:uid="{00000000-0005-0000-0000-0000D8000000}"/>
    <cellStyle name="20% - Accent1 2 3 2 3 4" xfId="223" xr:uid="{00000000-0005-0000-0000-0000D9000000}"/>
    <cellStyle name="20% - Accent1 2 3 2 4" xfId="224" xr:uid="{00000000-0005-0000-0000-0000DA000000}"/>
    <cellStyle name="20% - Accent1 2 3 2 4 2" xfId="225" xr:uid="{00000000-0005-0000-0000-0000DB000000}"/>
    <cellStyle name="20% - Accent1 2 3 2 4 2 2" xfId="226" xr:uid="{00000000-0005-0000-0000-0000DC000000}"/>
    <cellStyle name="20% - Accent1 2 3 2 4 2 3" xfId="227" xr:uid="{00000000-0005-0000-0000-0000DD000000}"/>
    <cellStyle name="20% - Accent1 2 3 2 4 3" xfId="228" xr:uid="{00000000-0005-0000-0000-0000DE000000}"/>
    <cellStyle name="20% - Accent1 2 3 2 4 4" xfId="229" xr:uid="{00000000-0005-0000-0000-0000DF000000}"/>
    <cellStyle name="20% - Accent1 2 3 2 5" xfId="230" xr:uid="{00000000-0005-0000-0000-0000E0000000}"/>
    <cellStyle name="20% - Accent1 2 3 2 5 2" xfId="231" xr:uid="{00000000-0005-0000-0000-0000E1000000}"/>
    <cellStyle name="20% - Accent1 2 3 2 5 2 2" xfId="232" xr:uid="{00000000-0005-0000-0000-0000E2000000}"/>
    <cellStyle name="20% - Accent1 2 3 2 5 2 3" xfId="233" xr:uid="{00000000-0005-0000-0000-0000E3000000}"/>
    <cellStyle name="20% - Accent1 2 3 2 5 3" xfId="234" xr:uid="{00000000-0005-0000-0000-0000E4000000}"/>
    <cellStyle name="20% - Accent1 2 3 2 5 4" xfId="235" xr:uid="{00000000-0005-0000-0000-0000E5000000}"/>
    <cellStyle name="20% - Accent1 2 3 2 6" xfId="236" xr:uid="{00000000-0005-0000-0000-0000E6000000}"/>
    <cellStyle name="20% - Accent1 2 3 2 6 2" xfId="237" xr:uid="{00000000-0005-0000-0000-0000E7000000}"/>
    <cellStyle name="20% - Accent1 2 3 2 6 2 2" xfId="238" xr:uid="{00000000-0005-0000-0000-0000E8000000}"/>
    <cellStyle name="20% - Accent1 2 3 2 6 2 3" xfId="239" xr:uid="{00000000-0005-0000-0000-0000E9000000}"/>
    <cellStyle name="20% - Accent1 2 3 2 6 3" xfId="240" xr:uid="{00000000-0005-0000-0000-0000EA000000}"/>
    <cellStyle name="20% - Accent1 2 3 2 6 4" xfId="241" xr:uid="{00000000-0005-0000-0000-0000EB000000}"/>
    <cellStyle name="20% - Accent1 2 3 2 7" xfId="242" xr:uid="{00000000-0005-0000-0000-0000EC000000}"/>
    <cellStyle name="20% - Accent1 2 3 2 7 2" xfId="243" xr:uid="{00000000-0005-0000-0000-0000ED000000}"/>
    <cellStyle name="20% - Accent1 2 3 2 7 2 2" xfId="244" xr:uid="{00000000-0005-0000-0000-0000EE000000}"/>
    <cellStyle name="20% - Accent1 2 3 2 7 2 3" xfId="245" xr:uid="{00000000-0005-0000-0000-0000EF000000}"/>
    <cellStyle name="20% - Accent1 2 3 2 7 3" xfId="246" xr:uid="{00000000-0005-0000-0000-0000F0000000}"/>
    <cellStyle name="20% - Accent1 2 3 2 7 4" xfId="247" xr:uid="{00000000-0005-0000-0000-0000F1000000}"/>
    <cellStyle name="20% - Accent1 2 3 2 8" xfId="248" xr:uid="{00000000-0005-0000-0000-0000F2000000}"/>
    <cellStyle name="20% - Accent1 2 3 2 8 2" xfId="249" xr:uid="{00000000-0005-0000-0000-0000F3000000}"/>
    <cellStyle name="20% - Accent1 2 3 2 8 3" xfId="250" xr:uid="{00000000-0005-0000-0000-0000F4000000}"/>
    <cellStyle name="20% - Accent1 2 3 2 9" xfId="251" xr:uid="{00000000-0005-0000-0000-0000F5000000}"/>
    <cellStyle name="20% - Accent1 2 3 3" xfId="252" xr:uid="{00000000-0005-0000-0000-0000F6000000}"/>
    <cellStyle name="20% - Accent1 2 3 3 10" xfId="253" xr:uid="{00000000-0005-0000-0000-0000F7000000}"/>
    <cellStyle name="20% - Accent1 2 3 3 2" xfId="254" xr:uid="{00000000-0005-0000-0000-0000F8000000}"/>
    <cellStyle name="20% - Accent1 2 3 3 2 2" xfId="255" xr:uid="{00000000-0005-0000-0000-0000F9000000}"/>
    <cellStyle name="20% - Accent1 2 3 3 2 2 2" xfId="256" xr:uid="{00000000-0005-0000-0000-0000FA000000}"/>
    <cellStyle name="20% - Accent1 2 3 3 2 2 3" xfId="257" xr:uid="{00000000-0005-0000-0000-0000FB000000}"/>
    <cellStyle name="20% - Accent1 2 3 3 2 3" xfId="258" xr:uid="{00000000-0005-0000-0000-0000FC000000}"/>
    <cellStyle name="20% - Accent1 2 3 3 2 4" xfId="259" xr:uid="{00000000-0005-0000-0000-0000FD000000}"/>
    <cellStyle name="20% - Accent1 2 3 3 3" xfId="260" xr:uid="{00000000-0005-0000-0000-0000FE000000}"/>
    <cellStyle name="20% - Accent1 2 3 3 3 2" xfId="261" xr:uid="{00000000-0005-0000-0000-0000FF000000}"/>
    <cellStyle name="20% - Accent1 2 3 3 3 2 2" xfId="262" xr:uid="{00000000-0005-0000-0000-000000010000}"/>
    <cellStyle name="20% - Accent1 2 3 3 3 2 3" xfId="263" xr:uid="{00000000-0005-0000-0000-000001010000}"/>
    <cellStyle name="20% - Accent1 2 3 3 3 3" xfId="264" xr:uid="{00000000-0005-0000-0000-000002010000}"/>
    <cellStyle name="20% - Accent1 2 3 3 3 4" xfId="265" xr:uid="{00000000-0005-0000-0000-000003010000}"/>
    <cellStyle name="20% - Accent1 2 3 3 4" xfId="266" xr:uid="{00000000-0005-0000-0000-000004010000}"/>
    <cellStyle name="20% - Accent1 2 3 3 4 2" xfId="267" xr:uid="{00000000-0005-0000-0000-000005010000}"/>
    <cellStyle name="20% - Accent1 2 3 3 4 2 2" xfId="268" xr:uid="{00000000-0005-0000-0000-000006010000}"/>
    <cellStyle name="20% - Accent1 2 3 3 4 2 3" xfId="269" xr:uid="{00000000-0005-0000-0000-000007010000}"/>
    <cellStyle name="20% - Accent1 2 3 3 4 3" xfId="270" xr:uid="{00000000-0005-0000-0000-000008010000}"/>
    <cellStyle name="20% - Accent1 2 3 3 4 4" xfId="271" xr:uid="{00000000-0005-0000-0000-000009010000}"/>
    <cellStyle name="20% - Accent1 2 3 3 5" xfId="272" xr:uid="{00000000-0005-0000-0000-00000A010000}"/>
    <cellStyle name="20% - Accent1 2 3 3 5 2" xfId="273" xr:uid="{00000000-0005-0000-0000-00000B010000}"/>
    <cellStyle name="20% - Accent1 2 3 3 5 2 2" xfId="274" xr:uid="{00000000-0005-0000-0000-00000C010000}"/>
    <cellStyle name="20% - Accent1 2 3 3 5 2 3" xfId="275" xr:uid="{00000000-0005-0000-0000-00000D010000}"/>
    <cellStyle name="20% - Accent1 2 3 3 5 3" xfId="276" xr:uid="{00000000-0005-0000-0000-00000E010000}"/>
    <cellStyle name="20% - Accent1 2 3 3 5 4" xfId="277" xr:uid="{00000000-0005-0000-0000-00000F010000}"/>
    <cellStyle name="20% - Accent1 2 3 3 6" xfId="278" xr:uid="{00000000-0005-0000-0000-000010010000}"/>
    <cellStyle name="20% - Accent1 2 3 3 6 2" xfId="279" xr:uid="{00000000-0005-0000-0000-000011010000}"/>
    <cellStyle name="20% - Accent1 2 3 3 6 2 2" xfId="280" xr:uid="{00000000-0005-0000-0000-000012010000}"/>
    <cellStyle name="20% - Accent1 2 3 3 6 2 3" xfId="281" xr:uid="{00000000-0005-0000-0000-000013010000}"/>
    <cellStyle name="20% - Accent1 2 3 3 6 3" xfId="282" xr:uid="{00000000-0005-0000-0000-000014010000}"/>
    <cellStyle name="20% - Accent1 2 3 3 6 4" xfId="283" xr:uid="{00000000-0005-0000-0000-000015010000}"/>
    <cellStyle name="20% - Accent1 2 3 3 7" xfId="284" xr:uid="{00000000-0005-0000-0000-000016010000}"/>
    <cellStyle name="20% - Accent1 2 3 3 7 2" xfId="285" xr:uid="{00000000-0005-0000-0000-000017010000}"/>
    <cellStyle name="20% - Accent1 2 3 3 7 2 2" xfId="286" xr:uid="{00000000-0005-0000-0000-000018010000}"/>
    <cellStyle name="20% - Accent1 2 3 3 7 2 3" xfId="287" xr:uid="{00000000-0005-0000-0000-000019010000}"/>
    <cellStyle name="20% - Accent1 2 3 3 7 3" xfId="288" xr:uid="{00000000-0005-0000-0000-00001A010000}"/>
    <cellStyle name="20% - Accent1 2 3 3 7 4" xfId="289" xr:uid="{00000000-0005-0000-0000-00001B010000}"/>
    <cellStyle name="20% - Accent1 2 3 3 8" xfId="290" xr:uid="{00000000-0005-0000-0000-00001C010000}"/>
    <cellStyle name="20% - Accent1 2 3 3 8 2" xfId="291" xr:uid="{00000000-0005-0000-0000-00001D010000}"/>
    <cellStyle name="20% - Accent1 2 3 3 8 3" xfId="292" xr:uid="{00000000-0005-0000-0000-00001E010000}"/>
    <cellStyle name="20% - Accent1 2 3 3 9" xfId="293" xr:uid="{00000000-0005-0000-0000-00001F010000}"/>
    <cellStyle name="20% - Accent1 2 3 4" xfId="294" xr:uid="{00000000-0005-0000-0000-000020010000}"/>
    <cellStyle name="20% - Accent1 2 3 4 2" xfId="295" xr:uid="{00000000-0005-0000-0000-000021010000}"/>
    <cellStyle name="20% - Accent1 2 3 4 2 2" xfId="296" xr:uid="{00000000-0005-0000-0000-000022010000}"/>
    <cellStyle name="20% - Accent1 2 3 4 2 3" xfId="297" xr:uid="{00000000-0005-0000-0000-000023010000}"/>
    <cellStyle name="20% - Accent1 2 3 4 3" xfId="298" xr:uid="{00000000-0005-0000-0000-000024010000}"/>
    <cellStyle name="20% - Accent1 2 3 4 4" xfId="299" xr:uid="{00000000-0005-0000-0000-000025010000}"/>
    <cellStyle name="20% - Accent1 2 3 5" xfId="300" xr:uid="{00000000-0005-0000-0000-000026010000}"/>
    <cellStyle name="20% - Accent1 2 3 5 2" xfId="301" xr:uid="{00000000-0005-0000-0000-000027010000}"/>
    <cellStyle name="20% - Accent1 2 3 5 2 2" xfId="302" xr:uid="{00000000-0005-0000-0000-000028010000}"/>
    <cellStyle name="20% - Accent1 2 3 5 2 3" xfId="303" xr:uid="{00000000-0005-0000-0000-000029010000}"/>
    <cellStyle name="20% - Accent1 2 3 5 3" xfId="304" xr:uid="{00000000-0005-0000-0000-00002A010000}"/>
    <cellStyle name="20% - Accent1 2 3 5 4" xfId="305" xr:uid="{00000000-0005-0000-0000-00002B010000}"/>
    <cellStyle name="20% - Accent1 2 3 6" xfId="306" xr:uid="{00000000-0005-0000-0000-00002C010000}"/>
    <cellStyle name="20% - Accent1 2 3 6 2" xfId="307" xr:uid="{00000000-0005-0000-0000-00002D010000}"/>
    <cellStyle name="20% - Accent1 2 3 6 2 2" xfId="308" xr:uid="{00000000-0005-0000-0000-00002E010000}"/>
    <cellStyle name="20% - Accent1 2 3 6 2 3" xfId="309" xr:uid="{00000000-0005-0000-0000-00002F010000}"/>
    <cellStyle name="20% - Accent1 2 3 6 3" xfId="310" xr:uid="{00000000-0005-0000-0000-000030010000}"/>
    <cellStyle name="20% - Accent1 2 3 6 4" xfId="311" xr:uid="{00000000-0005-0000-0000-000031010000}"/>
    <cellStyle name="20% - Accent1 2 3 7" xfId="312" xr:uid="{00000000-0005-0000-0000-000032010000}"/>
    <cellStyle name="20% - Accent1 2 3 7 2" xfId="313" xr:uid="{00000000-0005-0000-0000-000033010000}"/>
    <cellStyle name="20% - Accent1 2 3 7 2 2" xfId="314" xr:uid="{00000000-0005-0000-0000-000034010000}"/>
    <cellStyle name="20% - Accent1 2 3 7 2 3" xfId="315" xr:uid="{00000000-0005-0000-0000-000035010000}"/>
    <cellStyle name="20% - Accent1 2 3 7 3" xfId="316" xr:uid="{00000000-0005-0000-0000-000036010000}"/>
    <cellStyle name="20% - Accent1 2 3 7 4" xfId="317" xr:uid="{00000000-0005-0000-0000-000037010000}"/>
    <cellStyle name="20% - Accent1 2 3 8" xfId="318" xr:uid="{00000000-0005-0000-0000-000038010000}"/>
    <cellStyle name="20% - Accent1 2 3 8 2" xfId="319" xr:uid="{00000000-0005-0000-0000-000039010000}"/>
    <cellStyle name="20% - Accent1 2 3 8 2 2" xfId="320" xr:uid="{00000000-0005-0000-0000-00003A010000}"/>
    <cellStyle name="20% - Accent1 2 3 8 2 3" xfId="321" xr:uid="{00000000-0005-0000-0000-00003B010000}"/>
    <cellStyle name="20% - Accent1 2 3 8 3" xfId="322" xr:uid="{00000000-0005-0000-0000-00003C010000}"/>
    <cellStyle name="20% - Accent1 2 3 8 4" xfId="323" xr:uid="{00000000-0005-0000-0000-00003D010000}"/>
    <cellStyle name="20% - Accent1 2 3 9" xfId="324" xr:uid="{00000000-0005-0000-0000-00003E010000}"/>
    <cellStyle name="20% - Accent1 2 3 9 2" xfId="325" xr:uid="{00000000-0005-0000-0000-00003F010000}"/>
    <cellStyle name="20% - Accent1 2 3 9 2 2" xfId="326" xr:uid="{00000000-0005-0000-0000-000040010000}"/>
    <cellStyle name="20% - Accent1 2 3 9 2 3" xfId="327" xr:uid="{00000000-0005-0000-0000-000041010000}"/>
    <cellStyle name="20% - Accent1 2 3 9 3" xfId="328" xr:uid="{00000000-0005-0000-0000-000042010000}"/>
    <cellStyle name="20% - Accent1 2 3 9 4" xfId="329" xr:uid="{00000000-0005-0000-0000-000043010000}"/>
    <cellStyle name="20% - Accent1 2 4" xfId="330" xr:uid="{00000000-0005-0000-0000-000044010000}"/>
    <cellStyle name="20% - Accent1 2 4 10" xfId="331" xr:uid="{00000000-0005-0000-0000-000045010000}"/>
    <cellStyle name="20% - Accent1 2 4 10 2" xfId="332" xr:uid="{00000000-0005-0000-0000-000046010000}"/>
    <cellStyle name="20% - Accent1 2 4 10 3" xfId="333" xr:uid="{00000000-0005-0000-0000-000047010000}"/>
    <cellStyle name="20% - Accent1 2 4 11" xfId="334" xr:uid="{00000000-0005-0000-0000-000048010000}"/>
    <cellStyle name="20% - Accent1 2 4 12" xfId="335" xr:uid="{00000000-0005-0000-0000-000049010000}"/>
    <cellStyle name="20% - Accent1 2 4 2" xfId="336" xr:uid="{00000000-0005-0000-0000-00004A010000}"/>
    <cellStyle name="20% - Accent1 2 4 2 10" xfId="337" xr:uid="{00000000-0005-0000-0000-00004B010000}"/>
    <cellStyle name="20% - Accent1 2 4 2 2" xfId="338" xr:uid="{00000000-0005-0000-0000-00004C010000}"/>
    <cellStyle name="20% - Accent1 2 4 2 2 2" xfId="339" xr:uid="{00000000-0005-0000-0000-00004D010000}"/>
    <cellStyle name="20% - Accent1 2 4 2 2 2 2" xfId="340" xr:uid="{00000000-0005-0000-0000-00004E010000}"/>
    <cellStyle name="20% - Accent1 2 4 2 2 2 3" xfId="341" xr:uid="{00000000-0005-0000-0000-00004F010000}"/>
    <cellStyle name="20% - Accent1 2 4 2 2 3" xfId="342" xr:uid="{00000000-0005-0000-0000-000050010000}"/>
    <cellStyle name="20% - Accent1 2 4 2 2 4" xfId="343" xr:uid="{00000000-0005-0000-0000-000051010000}"/>
    <cellStyle name="20% - Accent1 2 4 2 3" xfId="344" xr:uid="{00000000-0005-0000-0000-000052010000}"/>
    <cellStyle name="20% - Accent1 2 4 2 3 2" xfId="345" xr:uid="{00000000-0005-0000-0000-000053010000}"/>
    <cellStyle name="20% - Accent1 2 4 2 3 2 2" xfId="346" xr:uid="{00000000-0005-0000-0000-000054010000}"/>
    <cellStyle name="20% - Accent1 2 4 2 3 2 3" xfId="347" xr:uid="{00000000-0005-0000-0000-000055010000}"/>
    <cellStyle name="20% - Accent1 2 4 2 3 3" xfId="348" xr:uid="{00000000-0005-0000-0000-000056010000}"/>
    <cellStyle name="20% - Accent1 2 4 2 3 4" xfId="349" xr:uid="{00000000-0005-0000-0000-000057010000}"/>
    <cellStyle name="20% - Accent1 2 4 2 4" xfId="350" xr:uid="{00000000-0005-0000-0000-000058010000}"/>
    <cellStyle name="20% - Accent1 2 4 2 4 2" xfId="351" xr:uid="{00000000-0005-0000-0000-000059010000}"/>
    <cellStyle name="20% - Accent1 2 4 2 4 2 2" xfId="352" xr:uid="{00000000-0005-0000-0000-00005A010000}"/>
    <cellStyle name="20% - Accent1 2 4 2 4 2 3" xfId="353" xr:uid="{00000000-0005-0000-0000-00005B010000}"/>
    <cellStyle name="20% - Accent1 2 4 2 4 3" xfId="354" xr:uid="{00000000-0005-0000-0000-00005C010000}"/>
    <cellStyle name="20% - Accent1 2 4 2 4 4" xfId="355" xr:uid="{00000000-0005-0000-0000-00005D010000}"/>
    <cellStyle name="20% - Accent1 2 4 2 5" xfId="356" xr:uid="{00000000-0005-0000-0000-00005E010000}"/>
    <cellStyle name="20% - Accent1 2 4 2 5 2" xfId="357" xr:uid="{00000000-0005-0000-0000-00005F010000}"/>
    <cellStyle name="20% - Accent1 2 4 2 5 2 2" xfId="358" xr:uid="{00000000-0005-0000-0000-000060010000}"/>
    <cellStyle name="20% - Accent1 2 4 2 5 2 3" xfId="359" xr:uid="{00000000-0005-0000-0000-000061010000}"/>
    <cellStyle name="20% - Accent1 2 4 2 5 3" xfId="360" xr:uid="{00000000-0005-0000-0000-000062010000}"/>
    <cellStyle name="20% - Accent1 2 4 2 5 4" xfId="361" xr:uid="{00000000-0005-0000-0000-000063010000}"/>
    <cellStyle name="20% - Accent1 2 4 2 6" xfId="362" xr:uid="{00000000-0005-0000-0000-000064010000}"/>
    <cellStyle name="20% - Accent1 2 4 2 6 2" xfId="363" xr:uid="{00000000-0005-0000-0000-000065010000}"/>
    <cellStyle name="20% - Accent1 2 4 2 6 2 2" xfId="364" xr:uid="{00000000-0005-0000-0000-000066010000}"/>
    <cellStyle name="20% - Accent1 2 4 2 6 2 3" xfId="365" xr:uid="{00000000-0005-0000-0000-000067010000}"/>
    <cellStyle name="20% - Accent1 2 4 2 6 3" xfId="366" xr:uid="{00000000-0005-0000-0000-000068010000}"/>
    <cellStyle name="20% - Accent1 2 4 2 6 4" xfId="367" xr:uid="{00000000-0005-0000-0000-000069010000}"/>
    <cellStyle name="20% - Accent1 2 4 2 7" xfId="368" xr:uid="{00000000-0005-0000-0000-00006A010000}"/>
    <cellStyle name="20% - Accent1 2 4 2 7 2" xfId="369" xr:uid="{00000000-0005-0000-0000-00006B010000}"/>
    <cellStyle name="20% - Accent1 2 4 2 7 2 2" xfId="370" xr:uid="{00000000-0005-0000-0000-00006C010000}"/>
    <cellStyle name="20% - Accent1 2 4 2 7 2 3" xfId="371" xr:uid="{00000000-0005-0000-0000-00006D010000}"/>
    <cellStyle name="20% - Accent1 2 4 2 7 3" xfId="372" xr:uid="{00000000-0005-0000-0000-00006E010000}"/>
    <cellStyle name="20% - Accent1 2 4 2 7 4" xfId="373" xr:uid="{00000000-0005-0000-0000-00006F010000}"/>
    <cellStyle name="20% - Accent1 2 4 2 8" xfId="374" xr:uid="{00000000-0005-0000-0000-000070010000}"/>
    <cellStyle name="20% - Accent1 2 4 2 8 2" xfId="375" xr:uid="{00000000-0005-0000-0000-000071010000}"/>
    <cellStyle name="20% - Accent1 2 4 2 8 3" xfId="376" xr:uid="{00000000-0005-0000-0000-000072010000}"/>
    <cellStyle name="20% - Accent1 2 4 2 9" xfId="377" xr:uid="{00000000-0005-0000-0000-000073010000}"/>
    <cellStyle name="20% - Accent1 2 4 3" xfId="378" xr:uid="{00000000-0005-0000-0000-000074010000}"/>
    <cellStyle name="20% - Accent1 2 4 3 10" xfId="379" xr:uid="{00000000-0005-0000-0000-000075010000}"/>
    <cellStyle name="20% - Accent1 2 4 3 2" xfId="380" xr:uid="{00000000-0005-0000-0000-000076010000}"/>
    <cellStyle name="20% - Accent1 2 4 3 2 2" xfId="381" xr:uid="{00000000-0005-0000-0000-000077010000}"/>
    <cellStyle name="20% - Accent1 2 4 3 2 2 2" xfId="382" xr:uid="{00000000-0005-0000-0000-000078010000}"/>
    <cellStyle name="20% - Accent1 2 4 3 2 2 3" xfId="383" xr:uid="{00000000-0005-0000-0000-000079010000}"/>
    <cellStyle name="20% - Accent1 2 4 3 2 3" xfId="384" xr:uid="{00000000-0005-0000-0000-00007A010000}"/>
    <cellStyle name="20% - Accent1 2 4 3 2 4" xfId="385" xr:uid="{00000000-0005-0000-0000-00007B010000}"/>
    <cellStyle name="20% - Accent1 2 4 3 3" xfId="386" xr:uid="{00000000-0005-0000-0000-00007C010000}"/>
    <cellStyle name="20% - Accent1 2 4 3 3 2" xfId="387" xr:uid="{00000000-0005-0000-0000-00007D010000}"/>
    <cellStyle name="20% - Accent1 2 4 3 3 2 2" xfId="388" xr:uid="{00000000-0005-0000-0000-00007E010000}"/>
    <cellStyle name="20% - Accent1 2 4 3 3 2 3" xfId="389" xr:uid="{00000000-0005-0000-0000-00007F010000}"/>
    <cellStyle name="20% - Accent1 2 4 3 3 3" xfId="390" xr:uid="{00000000-0005-0000-0000-000080010000}"/>
    <cellStyle name="20% - Accent1 2 4 3 3 4" xfId="391" xr:uid="{00000000-0005-0000-0000-000081010000}"/>
    <cellStyle name="20% - Accent1 2 4 3 4" xfId="392" xr:uid="{00000000-0005-0000-0000-000082010000}"/>
    <cellStyle name="20% - Accent1 2 4 3 4 2" xfId="393" xr:uid="{00000000-0005-0000-0000-000083010000}"/>
    <cellStyle name="20% - Accent1 2 4 3 4 2 2" xfId="394" xr:uid="{00000000-0005-0000-0000-000084010000}"/>
    <cellStyle name="20% - Accent1 2 4 3 4 2 3" xfId="395" xr:uid="{00000000-0005-0000-0000-000085010000}"/>
    <cellStyle name="20% - Accent1 2 4 3 4 3" xfId="396" xr:uid="{00000000-0005-0000-0000-000086010000}"/>
    <cellStyle name="20% - Accent1 2 4 3 4 4" xfId="397" xr:uid="{00000000-0005-0000-0000-000087010000}"/>
    <cellStyle name="20% - Accent1 2 4 3 5" xfId="398" xr:uid="{00000000-0005-0000-0000-000088010000}"/>
    <cellStyle name="20% - Accent1 2 4 3 5 2" xfId="399" xr:uid="{00000000-0005-0000-0000-000089010000}"/>
    <cellStyle name="20% - Accent1 2 4 3 5 2 2" xfId="400" xr:uid="{00000000-0005-0000-0000-00008A010000}"/>
    <cellStyle name="20% - Accent1 2 4 3 5 2 3" xfId="401" xr:uid="{00000000-0005-0000-0000-00008B010000}"/>
    <cellStyle name="20% - Accent1 2 4 3 5 3" xfId="402" xr:uid="{00000000-0005-0000-0000-00008C010000}"/>
    <cellStyle name="20% - Accent1 2 4 3 5 4" xfId="403" xr:uid="{00000000-0005-0000-0000-00008D010000}"/>
    <cellStyle name="20% - Accent1 2 4 3 6" xfId="404" xr:uid="{00000000-0005-0000-0000-00008E010000}"/>
    <cellStyle name="20% - Accent1 2 4 3 6 2" xfId="405" xr:uid="{00000000-0005-0000-0000-00008F010000}"/>
    <cellStyle name="20% - Accent1 2 4 3 6 2 2" xfId="406" xr:uid="{00000000-0005-0000-0000-000090010000}"/>
    <cellStyle name="20% - Accent1 2 4 3 6 2 3" xfId="407" xr:uid="{00000000-0005-0000-0000-000091010000}"/>
    <cellStyle name="20% - Accent1 2 4 3 6 3" xfId="408" xr:uid="{00000000-0005-0000-0000-000092010000}"/>
    <cellStyle name="20% - Accent1 2 4 3 6 4" xfId="409" xr:uid="{00000000-0005-0000-0000-000093010000}"/>
    <cellStyle name="20% - Accent1 2 4 3 7" xfId="410" xr:uid="{00000000-0005-0000-0000-000094010000}"/>
    <cellStyle name="20% - Accent1 2 4 3 7 2" xfId="411" xr:uid="{00000000-0005-0000-0000-000095010000}"/>
    <cellStyle name="20% - Accent1 2 4 3 7 2 2" xfId="412" xr:uid="{00000000-0005-0000-0000-000096010000}"/>
    <cellStyle name="20% - Accent1 2 4 3 7 2 3" xfId="413" xr:uid="{00000000-0005-0000-0000-000097010000}"/>
    <cellStyle name="20% - Accent1 2 4 3 7 3" xfId="414" xr:uid="{00000000-0005-0000-0000-000098010000}"/>
    <cellStyle name="20% - Accent1 2 4 3 7 4" xfId="415" xr:uid="{00000000-0005-0000-0000-000099010000}"/>
    <cellStyle name="20% - Accent1 2 4 3 8" xfId="416" xr:uid="{00000000-0005-0000-0000-00009A010000}"/>
    <cellStyle name="20% - Accent1 2 4 3 8 2" xfId="417" xr:uid="{00000000-0005-0000-0000-00009B010000}"/>
    <cellStyle name="20% - Accent1 2 4 3 8 3" xfId="418" xr:uid="{00000000-0005-0000-0000-00009C010000}"/>
    <cellStyle name="20% - Accent1 2 4 3 9" xfId="419" xr:uid="{00000000-0005-0000-0000-00009D010000}"/>
    <cellStyle name="20% - Accent1 2 4 4" xfId="420" xr:uid="{00000000-0005-0000-0000-00009E010000}"/>
    <cellStyle name="20% - Accent1 2 4 4 2" xfId="421" xr:uid="{00000000-0005-0000-0000-00009F010000}"/>
    <cellStyle name="20% - Accent1 2 4 4 2 2" xfId="422" xr:uid="{00000000-0005-0000-0000-0000A0010000}"/>
    <cellStyle name="20% - Accent1 2 4 4 2 3" xfId="423" xr:uid="{00000000-0005-0000-0000-0000A1010000}"/>
    <cellStyle name="20% - Accent1 2 4 4 3" xfId="424" xr:uid="{00000000-0005-0000-0000-0000A2010000}"/>
    <cellStyle name="20% - Accent1 2 4 4 4" xfId="425" xr:uid="{00000000-0005-0000-0000-0000A3010000}"/>
    <cellStyle name="20% - Accent1 2 4 5" xfId="426" xr:uid="{00000000-0005-0000-0000-0000A4010000}"/>
    <cellStyle name="20% - Accent1 2 4 5 2" xfId="427" xr:uid="{00000000-0005-0000-0000-0000A5010000}"/>
    <cellStyle name="20% - Accent1 2 4 5 2 2" xfId="428" xr:uid="{00000000-0005-0000-0000-0000A6010000}"/>
    <cellStyle name="20% - Accent1 2 4 5 2 3" xfId="429" xr:uid="{00000000-0005-0000-0000-0000A7010000}"/>
    <cellStyle name="20% - Accent1 2 4 5 3" xfId="430" xr:uid="{00000000-0005-0000-0000-0000A8010000}"/>
    <cellStyle name="20% - Accent1 2 4 5 4" xfId="431" xr:uid="{00000000-0005-0000-0000-0000A9010000}"/>
    <cellStyle name="20% - Accent1 2 4 6" xfId="432" xr:uid="{00000000-0005-0000-0000-0000AA010000}"/>
    <cellStyle name="20% - Accent1 2 4 6 2" xfId="433" xr:uid="{00000000-0005-0000-0000-0000AB010000}"/>
    <cellStyle name="20% - Accent1 2 4 6 2 2" xfId="434" xr:uid="{00000000-0005-0000-0000-0000AC010000}"/>
    <cellStyle name="20% - Accent1 2 4 6 2 3" xfId="435" xr:uid="{00000000-0005-0000-0000-0000AD010000}"/>
    <cellStyle name="20% - Accent1 2 4 6 3" xfId="436" xr:uid="{00000000-0005-0000-0000-0000AE010000}"/>
    <cellStyle name="20% - Accent1 2 4 6 4" xfId="437" xr:uid="{00000000-0005-0000-0000-0000AF010000}"/>
    <cellStyle name="20% - Accent1 2 4 7" xfId="438" xr:uid="{00000000-0005-0000-0000-0000B0010000}"/>
    <cellStyle name="20% - Accent1 2 4 7 2" xfId="439" xr:uid="{00000000-0005-0000-0000-0000B1010000}"/>
    <cellStyle name="20% - Accent1 2 4 7 2 2" xfId="440" xr:uid="{00000000-0005-0000-0000-0000B2010000}"/>
    <cellStyle name="20% - Accent1 2 4 7 2 3" xfId="441" xr:uid="{00000000-0005-0000-0000-0000B3010000}"/>
    <cellStyle name="20% - Accent1 2 4 7 3" xfId="442" xr:uid="{00000000-0005-0000-0000-0000B4010000}"/>
    <cellStyle name="20% - Accent1 2 4 7 4" xfId="443" xr:uid="{00000000-0005-0000-0000-0000B5010000}"/>
    <cellStyle name="20% - Accent1 2 4 8" xfId="444" xr:uid="{00000000-0005-0000-0000-0000B6010000}"/>
    <cellStyle name="20% - Accent1 2 4 8 2" xfId="445" xr:uid="{00000000-0005-0000-0000-0000B7010000}"/>
    <cellStyle name="20% - Accent1 2 4 8 2 2" xfId="446" xr:uid="{00000000-0005-0000-0000-0000B8010000}"/>
    <cellStyle name="20% - Accent1 2 4 8 2 3" xfId="447" xr:uid="{00000000-0005-0000-0000-0000B9010000}"/>
    <cellStyle name="20% - Accent1 2 4 8 3" xfId="448" xr:uid="{00000000-0005-0000-0000-0000BA010000}"/>
    <cellStyle name="20% - Accent1 2 4 8 4" xfId="449" xr:uid="{00000000-0005-0000-0000-0000BB010000}"/>
    <cellStyle name="20% - Accent1 2 4 9" xfId="450" xr:uid="{00000000-0005-0000-0000-0000BC010000}"/>
    <cellStyle name="20% - Accent1 2 4 9 2" xfId="451" xr:uid="{00000000-0005-0000-0000-0000BD010000}"/>
    <cellStyle name="20% - Accent1 2 4 9 2 2" xfId="452" xr:uid="{00000000-0005-0000-0000-0000BE010000}"/>
    <cellStyle name="20% - Accent1 2 4 9 2 3" xfId="453" xr:uid="{00000000-0005-0000-0000-0000BF010000}"/>
    <cellStyle name="20% - Accent1 2 4 9 3" xfId="454" xr:uid="{00000000-0005-0000-0000-0000C0010000}"/>
    <cellStyle name="20% - Accent1 2 4 9 4" xfId="455" xr:uid="{00000000-0005-0000-0000-0000C1010000}"/>
    <cellStyle name="20% - Accent1 2 5" xfId="456" xr:uid="{00000000-0005-0000-0000-0000C2010000}"/>
    <cellStyle name="20% - Accent1 2 5 10" xfId="457" xr:uid="{00000000-0005-0000-0000-0000C3010000}"/>
    <cellStyle name="20% - Accent1 2 5 2" xfId="458" xr:uid="{00000000-0005-0000-0000-0000C4010000}"/>
    <cellStyle name="20% - Accent1 2 5 2 2" xfId="459" xr:uid="{00000000-0005-0000-0000-0000C5010000}"/>
    <cellStyle name="20% - Accent1 2 5 2 2 2" xfId="460" xr:uid="{00000000-0005-0000-0000-0000C6010000}"/>
    <cellStyle name="20% - Accent1 2 5 2 2 3" xfId="461" xr:uid="{00000000-0005-0000-0000-0000C7010000}"/>
    <cellStyle name="20% - Accent1 2 5 2 3" xfId="462" xr:uid="{00000000-0005-0000-0000-0000C8010000}"/>
    <cellStyle name="20% - Accent1 2 5 2 4" xfId="463" xr:uid="{00000000-0005-0000-0000-0000C9010000}"/>
    <cellStyle name="20% - Accent1 2 5 3" xfId="464" xr:uid="{00000000-0005-0000-0000-0000CA010000}"/>
    <cellStyle name="20% - Accent1 2 5 3 2" xfId="465" xr:uid="{00000000-0005-0000-0000-0000CB010000}"/>
    <cellStyle name="20% - Accent1 2 5 3 2 2" xfId="466" xr:uid="{00000000-0005-0000-0000-0000CC010000}"/>
    <cellStyle name="20% - Accent1 2 5 3 2 3" xfId="467" xr:uid="{00000000-0005-0000-0000-0000CD010000}"/>
    <cellStyle name="20% - Accent1 2 5 3 3" xfId="468" xr:uid="{00000000-0005-0000-0000-0000CE010000}"/>
    <cellStyle name="20% - Accent1 2 5 3 4" xfId="469" xr:uid="{00000000-0005-0000-0000-0000CF010000}"/>
    <cellStyle name="20% - Accent1 2 5 4" xfId="470" xr:uid="{00000000-0005-0000-0000-0000D0010000}"/>
    <cellStyle name="20% - Accent1 2 5 4 2" xfId="471" xr:uid="{00000000-0005-0000-0000-0000D1010000}"/>
    <cellStyle name="20% - Accent1 2 5 4 2 2" xfId="472" xr:uid="{00000000-0005-0000-0000-0000D2010000}"/>
    <cellStyle name="20% - Accent1 2 5 4 2 3" xfId="473" xr:uid="{00000000-0005-0000-0000-0000D3010000}"/>
    <cellStyle name="20% - Accent1 2 5 4 3" xfId="474" xr:uid="{00000000-0005-0000-0000-0000D4010000}"/>
    <cellStyle name="20% - Accent1 2 5 4 4" xfId="475" xr:uid="{00000000-0005-0000-0000-0000D5010000}"/>
    <cellStyle name="20% - Accent1 2 5 5" xfId="476" xr:uid="{00000000-0005-0000-0000-0000D6010000}"/>
    <cellStyle name="20% - Accent1 2 5 5 2" xfId="477" xr:uid="{00000000-0005-0000-0000-0000D7010000}"/>
    <cellStyle name="20% - Accent1 2 5 5 2 2" xfId="478" xr:uid="{00000000-0005-0000-0000-0000D8010000}"/>
    <cellStyle name="20% - Accent1 2 5 5 2 3" xfId="479" xr:uid="{00000000-0005-0000-0000-0000D9010000}"/>
    <cellStyle name="20% - Accent1 2 5 5 3" xfId="480" xr:uid="{00000000-0005-0000-0000-0000DA010000}"/>
    <cellStyle name="20% - Accent1 2 5 5 4" xfId="481" xr:uid="{00000000-0005-0000-0000-0000DB010000}"/>
    <cellStyle name="20% - Accent1 2 5 6" xfId="482" xr:uid="{00000000-0005-0000-0000-0000DC010000}"/>
    <cellStyle name="20% - Accent1 2 5 6 2" xfId="483" xr:uid="{00000000-0005-0000-0000-0000DD010000}"/>
    <cellStyle name="20% - Accent1 2 5 6 2 2" xfId="484" xr:uid="{00000000-0005-0000-0000-0000DE010000}"/>
    <cellStyle name="20% - Accent1 2 5 6 2 3" xfId="485" xr:uid="{00000000-0005-0000-0000-0000DF010000}"/>
    <cellStyle name="20% - Accent1 2 5 6 3" xfId="486" xr:uid="{00000000-0005-0000-0000-0000E0010000}"/>
    <cellStyle name="20% - Accent1 2 5 6 4" xfId="487" xr:uid="{00000000-0005-0000-0000-0000E1010000}"/>
    <cellStyle name="20% - Accent1 2 5 7" xfId="488" xr:uid="{00000000-0005-0000-0000-0000E2010000}"/>
    <cellStyle name="20% - Accent1 2 5 7 2" xfId="489" xr:uid="{00000000-0005-0000-0000-0000E3010000}"/>
    <cellStyle name="20% - Accent1 2 5 7 2 2" xfId="490" xr:uid="{00000000-0005-0000-0000-0000E4010000}"/>
    <cellStyle name="20% - Accent1 2 5 7 2 3" xfId="491" xr:uid="{00000000-0005-0000-0000-0000E5010000}"/>
    <cellStyle name="20% - Accent1 2 5 7 3" xfId="492" xr:uid="{00000000-0005-0000-0000-0000E6010000}"/>
    <cellStyle name="20% - Accent1 2 5 7 4" xfId="493" xr:uid="{00000000-0005-0000-0000-0000E7010000}"/>
    <cellStyle name="20% - Accent1 2 5 8" xfId="494" xr:uid="{00000000-0005-0000-0000-0000E8010000}"/>
    <cellStyle name="20% - Accent1 2 5 8 2" xfId="495" xr:uid="{00000000-0005-0000-0000-0000E9010000}"/>
    <cellStyle name="20% - Accent1 2 5 8 3" xfId="496" xr:uid="{00000000-0005-0000-0000-0000EA010000}"/>
    <cellStyle name="20% - Accent1 2 5 9" xfId="497" xr:uid="{00000000-0005-0000-0000-0000EB010000}"/>
    <cellStyle name="20% - Accent1 2 6" xfId="498" xr:uid="{00000000-0005-0000-0000-0000EC010000}"/>
    <cellStyle name="20% - Accent1 2 6 10" xfId="499" xr:uid="{00000000-0005-0000-0000-0000ED010000}"/>
    <cellStyle name="20% - Accent1 2 6 2" xfId="500" xr:uid="{00000000-0005-0000-0000-0000EE010000}"/>
    <cellStyle name="20% - Accent1 2 6 2 2" xfId="501" xr:uid="{00000000-0005-0000-0000-0000EF010000}"/>
    <cellStyle name="20% - Accent1 2 6 2 2 2" xfId="502" xr:uid="{00000000-0005-0000-0000-0000F0010000}"/>
    <cellStyle name="20% - Accent1 2 6 2 2 3" xfId="503" xr:uid="{00000000-0005-0000-0000-0000F1010000}"/>
    <cellStyle name="20% - Accent1 2 6 2 3" xfId="504" xr:uid="{00000000-0005-0000-0000-0000F2010000}"/>
    <cellStyle name="20% - Accent1 2 6 2 4" xfId="505" xr:uid="{00000000-0005-0000-0000-0000F3010000}"/>
    <cellStyle name="20% - Accent1 2 6 3" xfId="506" xr:uid="{00000000-0005-0000-0000-0000F4010000}"/>
    <cellStyle name="20% - Accent1 2 6 3 2" xfId="507" xr:uid="{00000000-0005-0000-0000-0000F5010000}"/>
    <cellStyle name="20% - Accent1 2 6 3 2 2" xfId="508" xr:uid="{00000000-0005-0000-0000-0000F6010000}"/>
    <cellStyle name="20% - Accent1 2 6 3 2 3" xfId="509" xr:uid="{00000000-0005-0000-0000-0000F7010000}"/>
    <cellStyle name="20% - Accent1 2 6 3 3" xfId="510" xr:uid="{00000000-0005-0000-0000-0000F8010000}"/>
    <cellStyle name="20% - Accent1 2 6 3 4" xfId="511" xr:uid="{00000000-0005-0000-0000-0000F9010000}"/>
    <cellStyle name="20% - Accent1 2 6 4" xfId="512" xr:uid="{00000000-0005-0000-0000-0000FA010000}"/>
    <cellStyle name="20% - Accent1 2 6 4 2" xfId="513" xr:uid="{00000000-0005-0000-0000-0000FB010000}"/>
    <cellStyle name="20% - Accent1 2 6 4 2 2" xfId="514" xr:uid="{00000000-0005-0000-0000-0000FC010000}"/>
    <cellStyle name="20% - Accent1 2 6 4 2 3" xfId="515" xr:uid="{00000000-0005-0000-0000-0000FD010000}"/>
    <cellStyle name="20% - Accent1 2 6 4 3" xfId="516" xr:uid="{00000000-0005-0000-0000-0000FE010000}"/>
    <cellStyle name="20% - Accent1 2 6 4 4" xfId="517" xr:uid="{00000000-0005-0000-0000-0000FF010000}"/>
    <cellStyle name="20% - Accent1 2 6 5" xfId="518" xr:uid="{00000000-0005-0000-0000-000000020000}"/>
    <cellStyle name="20% - Accent1 2 6 5 2" xfId="519" xr:uid="{00000000-0005-0000-0000-000001020000}"/>
    <cellStyle name="20% - Accent1 2 6 5 2 2" xfId="520" xr:uid="{00000000-0005-0000-0000-000002020000}"/>
    <cellStyle name="20% - Accent1 2 6 5 2 3" xfId="521" xr:uid="{00000000-0005-0000-0000-000003020000}"/>
    <cellStyle name="20% - Accent1 2 6 5 3" xfId="522" xr:uid="{00000000-0005-0000-0000-000004020000}"/>
    <cellStyle name="20% - Accent1 2 6 5 4" xfId="523" xr:uid="{00000000-0005-0000-0000-000005020000}"/>
    <cellStyle name="20% - Accent1 2 6 6" xfId="524" xr:uid="{00000000-0005-0000-0000-000006020000}"/>
    <cellStyle name="20% - Accent1 2 6 6 2" xfId="525" xr:uid="{00000000-0005-0000-0000-000007020000}"/>
    <cellStyle name="20% - Accent1 2 6 6 2 2" xfId="526" xr:uid="{00000000-0005-0000-0000-000008020000}"/>
    <cellStyle name="20% - Accent1 2 6 6 2 3" xfId="527" xr:uid="{00000000-0005-0000-0000-000009020000}"/>
    <cellStyle name="20% - Accent1 2 6 6 3" xfId="528" xr:uid="{00000000-0005-0000-0000-00000A020000}"/>
    <cellStyle name="20% - Accent1 2 6 6 4" xfId="529" xr:uid="{00000000-0005-0000-0000-00000B020000}"/>
    <cellStyle name="20% - Accent1 2 6 7" xfId="530" xr:uid="{00000000-0005-0000-0000-00000C020000}"/>
    <cellStyle name="20% - Accent1 2 6 7 2" xfId="531" xr:uid="{00000000-0005-0000-0000-00000D020000}"/>
    <cellStyle name="20% - Accent1 2 6 7 2 2" xfId="532" xr:uid="{00000000-0005-0000-0000-00000E020000}"/>
    <cellStyle name="20% - Accent1 2 6 7 2 3" xfId="533" xr:uid="{00000000-0005-0000-0000-00000F020000}"/>
    <cellStyle name="20% - Accent1 2 6 7 3" xfId="534" xr:uid="{00000000-0005-0000-0000-000010020000}"/>
    <cellStyle name="20% - Accent1 2 6 7 4" xfId="535" xr:uid="{00000000-0005-0000-0000-000011020000}"/>
    <cellStyle name="20% - Accent1 2 6 8" xfId="536" xr:uid="{00000000-0005-0000-0000-000012020000}"/>
    <cellStyle name="20% - Accent1 2 6 8 2" xfId="537" xr:uid="{00000000-0005-0000-0000-000013020000}"/>
    <cellStyle name="20% - Accent1 2 6 8 3" xfId="538" xr:uid="{00000000-0005-0000-0000-000014020000}"/>
    <cellStyle name="20% - Accent1 2 6 9" xfId="539" xr:uid="{00000000-0005-0000-0000-000015020000}"/>
    <cellStyle name="20% - Accent1 2 7" xfId="540" xr:uid="{00000000-0005-0000-0000-000016020000}"/>
    <cellStyle name="20% - Accent1 2 7 2" xfId="541" xr:uid="{00000000-0005-0000-0000-000017020000}"/>
    <cellStyle name="20% - Accent1 2 7 2 2" xfId="542" xr:uid="{00000000-0005-0000-0000-000018020000}"/>
    <cellStyle name="20% - Accent1 2 7 2 3" xfId="543" xr:uid="{00000000-0005-0000-0000-000019020000}"/>
    <cellStyle name="20% - Accent1 2 7 3" xfId="544" xr:uid="{00000000-0005-0000-0000-00001A020000}"/>
    <cellStyle name="20% - Accent1 2 7 4" xfId="545" xr:uid="{00000000-0005-0000-0000-00001B020000}"/>
    <cellStyle name="20% - Accent1 2 8" xfId="546" xr:uid="{00000000-0005-0000-0000-00001C020000}"/>
    <cellStyle name="20% - Accent1 2 8 2" xfId="547" xr:uid="{00000000-0005-0000-0000-00001D020000}"/>
    <cellStyle name="20% - Accent1 2 8 2 2" xfId="548" xr:uid="{00000000-0005-0000-0000-00001E020000}"/>
    <cellStyle name="20% - Accent1 2 8 2 3" xfId="549" xr:uid="{00000000-0005-0000-0000-00001F020000}"/>
    <cellStyle name="20% - Accent1 2 8 3" xfId="550" xr:uid="{00000000-0005-0000-0000-000020020000}"/>
    <cellStyle name="20% - Accent1 2 8 4" xfId="551" xr:uid="{00000000-0005-0000-0000-000021020000}"/>
    <cellStyle name="20% - Accent1 2 9" xfId="552" xr:uid="{00000000-0005-0000-0000-000022020000}"/>
    <cellStyle name="20% - Accent1 2 9 2" xfId="553" xr:uid="{00000000-0005-0000-0000-000023020000}"/>
    <cellStyle name="20% - Accent1 2 9 2 2" xfId="554" xr:uid="{00000000-0005-0000-0000-000024020000}"/>
    <cellStyle name="20% - Accent1 2 9 2 3" xfId="555" xr:uid="{00000000-0005-0000-0000-000025020000}"/>
    <cellStyle name="20% - Accent1 2 9 3" xfId="556" xr:uid="{00000000-0005-0000-0000-000026020000}"/>
    <cellStyle name="20% - Accent1 2 9 4" xfId="557" xr:uid="{00000000-0005-0000-0000-000027020000}"/>
    <cellStyle name="20% - Accent1 20" xfId="558" xr:uid="{00000000-0005-0000-0000-000028020000}"/>
    <cellStyle name="20% - Accent1 3" xfId="559" xr:uid="{00000000-0005-0000-0000-000029020000}"/>
    <cellStyle name="20% - Accent1 4" xfId="560" xr:uid="{00000000-0005-0000-0000-00002A020000}"/>
    <cellStyle name="20% - Accent1 4 10" xfId="561" xr:uid="{00000000-0005-0000-0000-00002B020000}"/>
    <cellStyle name="20% - Accent1 4 10 2" xfId="562" xr:uid="{00000000-0005-0000-0000-00002C020000}"/>
    <cellStyle name="20% - Accent1 4 10 3" xfId="563" xr:uid="{00000000-0005-0000-0000-00002D020000}"/>
    <cellStyle name="20% - Accent1 4 11" xfId="564" xr:uid="{00000000-0005-0000-0000-00002E020000}"/>
    <cellStyle name="20% - Accent1 4 12" xfId="565" xr:uid="{00000000-0005-0000-0000-00002F020000}"/>
    <cellStyle name="20% - Accent1 4 2" xfId="566" xr:uid="{00000000-0005-0000-0000-000030020000}"/>
    <cellStyle name="20% - Accent1 4 2 10" xfId="567" xr:uid="{00000000-0005-0000-0000-000031020000}"/>
    <cellStyle name="20% - Accent1 4 2 2" xfId="568" xr:uid="{00000000-0005-0000-0000-000032020000}"/>
    <cellStyle name="20% - Accent1 4 2 2 2" xfId="569" xr:uid="{00000000-0005-0000-0000-000033020000}"/>
    <cellStyle name="20% - Accent1 4 2 2 2 2" xfId="570" xr:uid="{00000000-0005-0000-0000-000034020000}"/>
    <cellStyle name="20% - Accent1 4 2 2 2 3" xfId="571" xr:uid="{00000000-0005-0000-0000-000035020000}"/>
    <cellStyle name="20% - Accent1 4 2 2 3" xfId="572" xr:uid="{00000000-0005-0000-0000-000036020000}"/>
    <cellStyle name="20% - Accent1 4 2 2 4" xfId="573" xr:uid="{00000000-0005-0000-0000-000037020000}"/>
    <cellStyle name="20% - Accent1 4 2 3" xfId="574" xr:uid="{00000000-0005-0000-0000-000038020000}"/>
    <cellStyle name="20% - Accent1 4 2 3 2" xfId="575" xr:uid="{00000000-0005-0000-0000-000039020000}"/>
    <cellStyle name="20% - Accent1 4 2 3 2 2" xfId="576" xr:uid="{00000000-0005-0000-0000-00003A020000}"/>
    <cellStyle name="20% - Accent1 4 2 3 2 3" xfId="577" xr:uid="{00000000-0005-0000-0000-00003B020000}"/>
    <cellStyle name="20% - Accent1 4 2 3 3" xfId="578" xr:uid="{00000000-0005-0000-0000-00003C020000}"/>
    <cellStyle name="20% - Accent1 4 2 3 4" xfId="579" xr:uid="{00000000-0005-0000-0000-00003D020000}"/>
    <cellStyle name="20% - Accent1 4 2 4" xfId="580" xr:uid="{00000000-0005-0000-0000-00003E020000}"/>
    <cellStyle name="20% - Accent1 4 2 4 2" xfId="581" xr:uid="{00000000-0005-0000-0000-00003F020000}"/>
    <cellStyle name="20% - Accent1 4 2 4 2 2" xfId="582" xr:uid="{00000000-0005-0000-0000-000040020000}"/>
    <cellStyle name="20% - Accent1 4 2 4 2 3" xfId="583" xr:uid="{00000000-0005-0000-0000-000041020000}"/>
    <cellStyle name="20% - Accent1 4 2 4 3" xfId="584" xr:uid="{00000000-0005-0000-0000-000042020000}"/>
    <cellStyle name="20% - Accent1 4 2 4 4" xfId="585" xr:uid="{00000000-0005-0000-0000-000043020000}"/>
    <cellStyle name="20% - Accent1 4 2 5" xfId="586" xr:uid="{00000000-0005-0000-0000-000044020000}"/>
    <cellStyle name="20% - Accent1 4 2 5 2" xfId="587" xr:uid="{00000000-0005-0000-0000-000045020000}"/>
    <cellStyle name="20% - Accent1 4 2 5 2 2" xfId="588" xr:uid="{00000000-0005-0000-0000-000046020000}"/>
    <cellStyle name="20% - Accent1 4 2 5 2 3" xfId="589" xr:uid="{00000000-0005-0000-0000-000047020000}"/>
    <cellStyle name="20% - Accent1 4 2 5 3" xfId="590" xr:uid="{00000000-0005-0000-0000-000048020000}"/>
    <cellStyle name="20% - Accent1 4 2 5 4" xfId="591" xr:uid="{00000000-0005-0000-0000-000049020000}"/>
    <cellStyle name="20% - Accent1 4 2 6" xfId="592" xr:uid="{00000000-0005-0000-0000-00004A020000}"/>
    <cellStyle name="20% - Accent1 4 2 6 2" xfId="593" xr:uid="{00000000-0005-0000-0000-00004B020000}"/>
    <cellStyle name="20% - Accent1 4 2 6 2 2" xfId="594" xr:uid="{00000000-0005-0000-0000-00004C020000}"/>
    <cellStyle name="20% - Accent1 4 2 6 2 3" xfId="595" xr:uid="{00000000-0005-0000-0000-00004D020000}"/>
    <cellStyle name="20% - Accent1 4 2 6 3" xfId="596" xr:uid="{00000000-0005-0000-0000-00004E020000}"/>
    <cellStyle name="20% - Accent1 4 2 6 4" xfId="597" xr:uid="{00000000-0005-0000-0000-00004F020000}"/>
    <cellStyle name="20% - Accent1 4 2 7" xfId="598" xr:uid="{00000000-0005-0000-0000-000050020000}"/>
    <cellStyle name="20% - Accent1 4 2 7 2" xfId="599" xr:uid="{00000000-0005-0000-0000-000051020000}"/>
    <cellStyle name="20% - Accent1 4 2 7 2 2" xfId="600" xr:uid="{00000000-0005-0000-0000-000052020000}"/>
    <cellStyle name="20% - Accent1 4 2 7 2 3" xfId="601" xr:uid="{00000000-0005-0000-0000-000053020000}"/>
    <cellStyle name="20% - Accent1 4 2 7 3" xfId="602" xr:uid="{00000000-0005-0000-0000-000054020000}"/>
    <cellStyle name="20% - Accent1 4 2 7 4" xfId="603" xr:uid="{00000000-0005-0000-0000-000055020000}"/>
    <cellStyle name="20% - Accent1 4 2 8" xfId="604" xr:uid="{00000000-0005-0000-0000-000056020000}"/>
    <cellStyle name="20% - Accent1 4 2 8 2" xfId="605" xr:uid="{00000000-0005-0000-0000-000057020000}"/>
    <cellStyle name="20% - Accent1 4 2 8 3" xfId="606" xr:uid="{00000000-0005-0000-0000-000058020000}"/>
    <cellStyle name="20% - Accent1 4 2 9" xfId="607" xr:uid="{00000000-0005-0000-0000-000059020000}"/>
    <cellStyle name="20% - Accent1 4 3" xfId="608" xr:uid="{00000000-0005-0000-0000-00005A020000}"/>
    <cellStyle name="20% - Accent1 4 3 10" xfId="609" xr:uid="{00000000-0005-0000-0000-00005B020000}"/>
    <cellStyle name="20% - Accent1 4 3 2" xfId="610" xr:uid="{00000000-0005-0000-0000-00005C020000}"/>
    <cellStyle name="20% - Accent1 4 3 2 2" xfId="611" xr:uid="{00000000-0005-0000-0000-00005D020000}"/>
    <cellStyle name="20% - Accent1 4 3 2 2 2" xfId="612" xr:uid="{00000000-0005-0000-0000-00005E020000}"/>
    <cellStyle name="20% - Accent1 4 3 2 2 3" xfId="613" xr:uid="{00000000-0005-0000-0000-00005F020000}"/>
    <cellStyle name="20% - Accent1 4 3 2 3" xfId="614" xr:uid="{00000000-0005-0000-0000-000060020000}"/>
    <cellStyle name="20% - Accent1 4 3 2 4" xfId="615" xr:uid="{00000000-0005-0000-0000-000061020000}"/>
    <cellStyle name="20% - Accent1 4 3 3" xfId="616" xr:uid="{00000000-0005-0000-0000-000062020000}"/>
    <cellStyle name="20% - Accent1 4 3 3 2" xfId="617" xr:uid="{00000000-0005-0000-0000-000063020000}"/>
    <cellStyle name="20% - Accent1 4 3 3 2 2" xfId="618" xr:uid="{00000000-0005-0000-0000-000064020000}"/>
    <cellStyle name="20% - Accent1 4 3 3 2 3" xfId="619" xr:uid="{00000000-0005-0000-0000-000065020000}"/>
    <cellStyle name="20% - Accent1 4 3 3 3" xfId="620" xr:uid="{00000000-0005-0000-0000-000066020000}"/>
    <cellStyle name="20% - Accent1 4 3 3 4" xfId="621" xr:uid="{00000000-0005-0000-0000-000067020000}"/>
    <cellStyle name="20% - Accent1 4 3 4" xfId="622" xr:uid="{00000000-0005-0000-0000-000068020000}"/>
    <cellStyle name="20% - Accent1 4 3 4 2" xfId="623" xr:uid="{00000000-0005-0000-0000-000069020000}"/>
    <cellStyle name="20% - Accent1 4 3 4 2 2" xfId="624" xr:uid="{00000000-0005-0000-0000-00006A020000}"/>
    <cellStyle name="20% - Accent1 4 3 4 2 3" xfId="625" xr:uid="{00000000-0005-0000-0000-00006B020000}"/>
    <cellStyle name="20% - Accent1 4 3 4 3" xfId="626" xr:uid="{00000000-0005-0000-0000-00006C020000}"/>
    <cellStyle name="20% - Accent1 4 3 4 4" xfId="627" xr:uid="{00000000-0005-0000-0000-00006D020000}"/>
    <cellStyle name="20% - Accent1 4 3 5" xfId="628" xr:uid="{00000000-0005-0000-0000-00006E020000}"/>
    <cellStyle name="20% - Accent1 4 3 5 2" xfId="629" xr:uid="{00000000-0005-0000-0000-00006F020000}"/>
    <cellStyle name="20% - Accent1 4 3 5 2 2" xfId="630" xr:uid="{00000000-0005-0000-0000-000070020000}"/>
    <cellStyle name="20% - Accent1 4 3 5 2 3" xfId="631" xr:uid="{00000000-0005-0000-0000-000071020000}"/>
    <cellStyle name="20% - Accent1 4 3 5 3" xfId="632" xr:uid="{00000000-0005-0000-0000-000072020000}"/>
    <cellStyle name="20% - Accent1 4 3 5 4" xfId="633" xr:uid="{00000000-0005-0000-0000-000073020000}"/>
    <cellStyle name="20% - Accent1 4 3 6" xfId="634" xr:uid="{00000000-0005-0000-0000-000074020000}"/>
    <cellStyle name="20% - Accent1 4 3 6 2" xfId="635" xr:uid="{00000000-0005-0000-0000-000075020000}"/>
    <cellStyle name="20% - Accent1 4 3 6 2 2" xfId="636" xr:uid="{00000000-0005-0000-0000-000076020000}"/>
    <cellStyle name="20% - Accent1 4 3 6 2 3" xfId="637" xr:uid="{00000000-0005-0000-0000-000077020000}"/>
    <cellStyle name="20% - Accent1 4 3 6 3" xfId="638" xr:uid="{00000000-0005-0000-0000-000078020000}"/>
    <cellStyle name="20% - Accent1 4 3 6 4" xfId="639" xr:uid="{00000000-0005-0000-0000-000079020000}"/>
    <cellStyle name="20% - Accent1 4 3 7" xfId="640" xr:uid="{00000000-0005-0000-0000-00007A020000}"/>
    <cellStyle name="20% - Accent1 4 3 7 2" xfId="641" xr:uid="{00000000-0005-0000-0000-00007B020000}"/>
    <cellStyle name="20% - Accent1 4 3 7 2 2" xfId="642" xr:uid="{00000000-0005-0000-0000-00007C020000}"/>
    <cellStyle name="20% - Accent1 4 3 7 2 3" xfId="643" xr:uid="{00000000-0005-0000-0000-00007D020000}"/>
    <cellStyle name="20% - Accent1 4 3 7 3" xfId="644" xr:uid="{00000000-0005-0000-0000-00007E020000}"/>
    <cellStyle name="20% - Accent1 4 3 7 4" xfId="645" xr:uid="{00000000-0005-0000-0000-00007F020000}"/>
    <cellStyle name="20% - Accent1 4 3 8" xfId="646" xr:uid="{00000000-0005-0000-0000-000080020000}"/>
    <cellStyle name="20% - Accent1 4 3 8 2" xfId="647" xr:uid="{00000000-0005-0000-0000-000081020000}"/>
    <cellStyle name="20% - Accent1 4 3 8 3" xfId="648" xr:uid="{00000000-0005-0000-0000-000082020000}"/>
    <cellStyle name="20% - Accent1 4 3 9" xfId="649" xr:uid="{00000000-0005-0000-0000-000083020000}"/>
    <cellStyle name="20% - Accent1 4 4" xfId="650" xr:uid="{00000000-0005-0000-0000-000084020000}"/>
    <cellStyle name="20% - Accent1 4 4 2" xfId="651" xr:uid="{00000000-0005-0000-0000-000085020000}"/>
    <cellStyle name="20% - Accent1 4 4 2 2" xfId="652" xr:uid="{00000000-0005-0000-0000-000086020000}"/>
    <cellStyle name="20% - Accent1 4 4 2 3" xfId="653" xr:uid="{00000000-0005-0000-0000-000087020000}"/>
    <cellStyle name="20% - Accent1 4 4 3" xfId="654" xr:uid="{00000000-0005-0000-0000-000088020000}"/>
    <cellStyle name="20% - Accent1 4 4 4" xfId="655" xr:uid="{00000000-0005-0000-0000-000089020000}"/>
    <cellStyle name="20% - Accent1 4 5" xfId="656" xr:uid="{00000000-0005-0000-0000-00008A020000}"/>
    <cellStyle name="20% - Accent1 4 5 2" xfId="657" xr:uid="{00000000-0005-0000-0000-00008B020000}"/>
    <cellStyle name="20% - Accent1 4 5 2 2" xfId="658" xr:uid="{00000000-0005-0000-0000-00008C020000}"/>
    <cellStyle name="20% - Accent1 4 5 2 3" xfId="659" xr:uid="{00000000-0005-0000-0000-00008D020000}"/>
    <cellStyle name="20% - Accent1 4 5 3" xfId="660" xr:uid="{00000000-0005-0000-0000-00008E020000}"/>
    <cellStyle name="20% - Accent1 4 5 4" xfId="661" xr:uid="{00000000-0005-0000-0000-00008F020000}"/>
    <cellStyle name="20% - Accent1 4 6" xfId="662" xr:uid="{00000000-0005-0000-0000-000090020000}"/>
    <cellStyle name="20% - Accent1 4 6 2" xfId="663" xr:uid="{00000000-0005-0000-0000-000091020000}"/>
    <cellStyle name="20% - Accent1 4 6 2 2" xfId="664" xr:uid="{00000000-0005-0000-0000-000092020000}"/>
    <cellStyle name="20% - Accent1 4 6 2 3" xfId="665" xr:uid="{00000000-0005-0000-0000-000093020000}"/>
    <cellStyle name="20% - Accent1 4 6 3" xfId="666" xr:uid="{00000000-0005-0000-0000-000094020000}"/>
    <cellStyle name="20% - Accent1 4 6 4" xfId="667" xr:uid="{00000000-0005-0000-0000-000095020000}"/>
    <cellStyle name="20% - Accent1 4 7" xfId="668" xr:uid="{00000000-0005-0000-0000-000096020000}"/>
    <cellStyle name="20% - Accent1 4 7 2" xfId="669" xr:uid="{00000000-0005-0000-0000-000097020000}"/>
    <cellStyle name="20% - Accent1 4 7 2 2" xfId="670" xr:uid="{00000000-0005-0000-0000-000098020000}"/>
    <cellStyle name="20% - Accent1 4 7 2 3" xfId="671" xr:uid="{00000000-0005-0000-0000-000099020000}"/>
    <cellStyle name="20% - Accent1 4 7 3" xfId="672" xr:uid="{00000000-0005-0000-0000-00009A020000}"/>
    <cellStyle name="20% - Accent1 4 7 4" xfId="673" xr:uid="{00000000-0005-0000-0000-00009B020000}"/>
    <cellStyle name="20% - Accent1 4 8" xfId="674" xr:uid="{00000000-0005-0000-0000-00009C020000}"/>
    <cellStyle name="20% - Accent1 4 8 2" xfId="675" xr:uid="{00000000-0005-0000-0000-00009D020000}"/>
    <cellStyle name="20% - Accent1 4 8 2 2" xfId="676" xr:uid="{00000000-0005-0000-0000-00009E020000}"/>
    <cellStyle name="20% - Accent1 4 8 2 3" xfId="677" xr:uid="{00000000-0005-0000-0000-00009F020000}"/>
    <cellStyle name="20% - Accent1 4 8 3" xfId="678" xr:uid="{00000000-0005-0000-0000-0000A0020000}"/>
    <cellStyle name="20% - Accent1 4 8 4" xfId="679" xr:uid="{00000000-0005-0000-0000-0000A1020000}"/>
    <cellStyle name="20% - Accent1 4 9" xfId="680" xr:uid="{00000000-0005-0000-0000-0000A2020000}"/>
    <cellStyle name="20% - Accent1 4 9 2" xfId="681" xr:uid="{00000000-0005-0000-0000-0000A3020000}"/>
    <cellStyle name="20% - Accent1 4 9 2 2" xfId="682" xr:uid="{00000000-0005-0000-0000-0000A4020000}"/>
    <cellStyle name="20% - Accent1 4 9 2 3" xfId="683" xr:uid="{00000000-0005-0000-0000-0000A5020000}"/>
    <cellStyle name="20% - Accent1 4 9 3" xfId="684" xr:uid="{00000000-0005-0000-0000-0000A6020000}"/>
    <cellStyle name="20% - Accent1 4 9 4" xfId="685" xr:uid="{00000000-0005-0000-0000-0000A7020000}"/>
    <cellStyle name="20% - Accent1 5" xfId="686" xr:uid="{00000000-0005-0000-0000-0000A8020000}"/>
    <cellStyle name="20% - Accent1 5 10" xfId="687" xr:uid="{00000000-0005-0000-0000-0000A9020000}"/>
    <cellStyle name="20% - Accent1 5 10 2" xfId="688" xr:uid="{00000000-0005-0000-0000-0000AA020000}"/>
    <cellStyle name="20% - Accent1 5 10 3" xfId="689" xr:uid="{00000000-0005-0000-0000-0000AB020000}"/>
    <cellStyle name="20% - Accent1 5 11" xfId="690" xr:uid="{00000000-0005-0000-0000-0000AC020000}"/>
    <cellStyle name="20% - Accent1 5 12" xfId="691" xr:uid="{00000000-0005-0000-0000-0000AD020000}"/>
    <cellStyle name="20% - Accent1 5 2" xfId="692" xr:uid="{00000000-0005-0000-0000-0000AE020000}"/>
    <cellStyle name="20% - Accent1 5 2 10" xfId="693" xr:uid="{00000000-0005-0000-0000-0000AF020000}"/>
    <cellStyle name="20% - Accent1 5 2 2" xfId="694" xr:uid="{00000000-0005-0000-0000-0000B0020000}"/>
    <cellStyle name="20% - Accent1 5 2 2 2" xfId="695" xr:uid="{00000000-0005-0000-0000-0000B1020000}"/>
    <cellStyle name="20% - Accent1 5 2 2 2 2" xfId="696" xr:uid="{00000000-0005-0000-0000-0000B2020000}"/>
    <cellStyle name="20% - Accent1 5 2 2 2 3" xfId="697" xr:uid="{00000000-0005-0000-0000-0000B3020000}"/>
    <cellStyle name="20% - Accent1 5 2 2 3" xfId="698" xr:uid="{00000000-0005-0000-0000-0000B4020000}"/>
    <cellStyle name="20% - Accent1 5 2 2 4" xfId="699" xr:uid="{00000000-0005-0000-0000-0000B5020000}"/>
    <cellStyle name="20% - Accent1 5 2 3" xfId="700" xr:uid="{00000000-0005-0000-0000-0000B6020000}"/>
    <cellStyle name="20% - Accent1 5 2 3 2" xfId="701" xr:uid="{00000000-0005-0000-0000-0000B7020000}"/>
    <cellStyle name="20% - Accent1 5 2 3 2 2" xfId="702" xr:uid="{00000000-0005-0000-0000-0000B8020000}"/>
    <cellStyle name="20% - Accent1 5 2 3 2 3" xfId="703" xr:uid="{00000000-0005-0000-0000-0000B9020000}"/>
    <cellStyle name="20% - Accent1 5 2 3 3" xfId="704" xr:uid="{00000000-0005-0000-0000-0000BA020000}"/>
    <cellStyle name="20% - Accent1 5 2 3 4" xfId="705" xr:uid="{00000000-0005-0000-0000-0000BB020000}"/>
    <cellStyle name="20% - Accent1 5 2 4" xfId="706" xr:uid="{00000000-0005-0000-0000-0000BC020000}"/>
    <cellStyle name="20% - Accent1 5 2 4 2" xfId="707" xr:uid="{00000000-0005-0000-0000-0000BD020000}"/>
    <cellStyle name="20% - Accent1 5 2 4 2 2" xfId="708" xr:uid="{00000000-0005-0000-0000-0000BE020000}"/>
    <cellStyle name="20% - Accent1 5 2 4 2 3" xfId="709" xr:uid="{00000000-0005-0000-0000-0000BF020000}"/>
    <cellStyle name="20% - Accent1 5 2 4 3" xfId="710" xr:uid="{00000000-0005-0000-0000-0000C0020000}"/>
    <cellStyle name="20% - Accent1 5 2 4 4" xfId="711" xr:uid="{00000000-0005-0000-0000-0000C1020000}"/>
    <cellStyle name="20% - Accent1 5 2 5" xfId="712" xr:uid="{00000000-0005-0000-0000-0000C2020000}"/>
    <cellStyle name="20% - Accent1 5 2 5 2" xfId="713" xr:uid="{00000000-0005-0000-0000-0000C3020000}"/>
    <cellStyle name="20% - Accent1 5 2 5 2 2" xfId="714" xr:uid="{00000000-0005-0000-0000-0000C4020000}"/>
    <cellStyle name="20% - Accent1 5 2 5 2 3" xfId="715" xr:uid="{00000000-0005-0000-0000-0000C5020000}"/>
    <cellStyle name="20% - Accent1 5 2 5 3" xfId="716" xr:uid="{00000000-0005-0000-0000-0000C6020000}"/>
    <cellStyle name="20% - Accent1 5 2 5 4" xfId="717" xr:uid="{00000000-0005-0000-0000-0000C7020000}"/>
    <cellStyle name="20% - Accent1 5 2 6" xfId="718" xr:uid="{00000000-0005-0000-0000-0000C8020000}"/>
    <cellStyle name="20% - Accent1 5 2 6 2" xfId="719" xr:uid="{00000000-0005-0000-0000-0000C9020000}"/>
    <cellStyle name="20% - Accent1 5 2 6 2 2" xfId="720" xr:uid="{00000000-0005-0000-0000-0000CA020000}"/>
    <cellStyle name="20% - Accent1 5 2 6 2 3" xfId="721" xr:uid="{00000000-0005-0000-0000-0000CB020000}"/>
    <cellStyle name="20% - Accent1 5 2 6 3" xfId="722" xr:uid="{00000000-0005-0000-0000-0000CC020000}"/>
    <cellStyle name="20% - Accent1 5 2 6 4" xfId="723" xr:uid="{00000000-0005-0000-0000-0000CD020000}"/>
    <cellStyle name="20% - Accent1 5 2 7" xfId="724" xr:uid="{00000000-0005-0000-0000-0000CE020000}"/>
    <cellStyle name="20% - Accent1 5 2 7 2" xfId="725" xr:uid="{00000000-0005-0000-0000-0000CF020000}"/>
    <cellStyle name="20% - Accent1 5 2 7 2 2" xfId="726" xr:uid="{00000000-0005-0000-0000-0000D0020000}"/>
    <cellStyle name="20% - Accent1 5 2 7 2 3" xfId="727" xr:uid="{00000000-0005-0000-0000-0000D1020000}"/>
    <cellStyle name="20% - Accent1 5 2 7 3" xfId="728" xr:uid="{00000000-0005-0000-0000-0000D2020000}"/>
    <cellStyle name="20% - Accent1 5 2 7 4" xfId="729" xr:uid="{00000000-0005-0000-0000-0000D3020000}"/>
    <cellStyle name="20% - Accent1 5 2 8" xfId="730" xr:uid="{00000000-0005-0000-0000-0000D4020000}"/>
    <cellStyle name="20% - Accent1 5 2 8 2" xfId="731" xr:uid="{00000000-0005-0000-0000-0000D5020000}"/>
    <cellStyle name="20% - Accent1 5 2 8 3" xfId="732" xr:uid="{00000000-0005-0000-0000-0000D6020000}"/>
    <cellStyle name="20% - Accent1 5 2 9" xfId="733" xr:uid="{00000000-0005-0000-0000-0000D7020000}"/>
    <cellStyle name="20% - Accent1 5 3" xfId="734" xr:uid="{00000000-0005-0000-0000-0000D8020000}"/>
    <cellStyle name="20% - Accent1 5 3 10" xfId="735" xr:uid="{00000000-0005-0000-0000-0000D9020000}"/>
    <cellStyle name="20% - Accent1 5 3 2" xfId="736" xr:uid="{00000000-0005-0000-0000-0000DA020000}"/>
    <cellStyle name="20% - Accent1 5 3 2 2" xfId="737" xr:uid="{00000000-0005-0000-0000-0000DB020000}"/>
    <cellStyle name="20% - Accent1 5 3 2 2 2" xfId="738" xr:uid="{00000000-0005-0000-0000-0000DC020000}"/>
    <cellStyle name="20% - Accent1 5 3 2 2 3" xfId="739" xr:uid="{00000000-0005-0000-0000-0000DD020000}"/>
    <cellStyle name="20% - Accent1 5 3 2 3" xfId="740" xr:uid="{00000000-0005-0000-0000-0000DE020000}"/>
    <cellStyle name="20% - Accent1 5 3 2 4" xfId="741" xr:uid="{00000000-0005-0000-0000-0000DF020000}"/>
    <cellStyle name="20% - Accent1 5 3 3" xfId="742" xr:uid="{00000000-0005-0000-0000-0000E0020000}"/>
    <cellStyle name="20% - Accent1 5 3 3 2" xfId="743" xr:uid="{00000000-0005-0000-0000-0000E1020000}"/>
    <cellStyle name="20% - Accent1 5 3 3 2 2" xfId="744" xr:uid="{00000000-0005-0000-0000-0000E2020000}"/>
    <cellStyle name="20% - Accent1 5 3 3 2 3" xfId="745" xr:uid="{00000000-0005-0000-0000-0000E3020000}"/>
    <cellStyle name="20% - Accent1 5 3 3 3" xfId="746" xr:uid="{00000000-0005-0000-0000-0000E4020000}"/>
    <cellStyle name="20% - Accent1 5 3 3 4" xfId="747" xr:uid="{00000000-0005-0000-0000-0000E5020000}"/>
    <cellStyle name="20% - Accent1 5 3 4" xfId="748" xr:uid="{00000000-0005-0000-0000-0000E6020000}"/>
    <cellStyle name="20% - Accent1 5 3 4 2" xfId="749" xr:uid="{00000000-0005-0000-0000-0000E7020000}"/>
    <cellStyle name="20% - Accent1 5 3 4 2 2" xfId="750" xr:uid="{00000000-0005-0000-0000-0000E8020000}"/>
    <cellStyle name="20% - Accent1 5 3 4 2 3" xfId="751" xr:uid="{00000000-0005-0000-0000-0000E9020000}"/>
    <cellStyle name="20% - Accent1 5 3 4 3" xfId="752" xr:uid="{00000000-0005-0000-0000-0000EA020000}"/>
    <cellStyle name="20% - Accent1 5 3 4 4" xfId="753" xr:uid="{00000000-0005-0000-0000-0000EB020000}"/>
    <cellStyle name="20% - Accent1 5 3 5" xfId="754" xr:uid="{00000000-0005-0000-0000-0000EC020000}"/>
    <cellStyle name="20% - Accent1 5 3 5 2" xfId="755" xr:uid="{00000000-0005-0000-0000-0000ED020000}"/>
    <cellStyle name="20% - Accent1 5 3 5 2 2" xfId="756" xr:uid="{00000000-0005-0000-0000-0000EE020000}"/>
    <cellStyle name="20% - Accent1 5 3 5 2 3" xfId="757" xr:uid="{00000000-0005-0000-0000-0000EF020000}"/>
    <cellStyle name="20% - Accent1 5 3 5 3" xfId="758" xr:uid="{00000000-0005-0000-0000-0000F0020000}"/>
    <cellStyle name="20% - Accent1 5 3 5 4" xfId="759" xr:uid="{00000000-0005-0000-0000-0000F1020000}"/>
    <cellStyle name="20% - Accent1 5 3 6" xfId="760" xr:uid="{00000000-0005-0000-0000-0000F2020000}"/>
    <cellStyle name="20% - Accent1 5 3 6 2" xfId="761" xr:uid="{00000000-0005-0000-0000-0000F3020000}"/>
    <cellStyle name="20% - Accent1 5 3 6 2 2" xfId="762" xr:uid="{00000000-0005-0000-0000-0000F4020000}"/>
    <cellStyle name="20% - Accent1 5 3 6 2 3" xfId="763" xr:uid="{00000000-0005-0000-0000-0000F5020000}"/>
    <cellStyle name="20% - Accent1 5 3 6 3" xfId="764" xr:uid="{00000000-0005-0000-0000-0000F6020000}"/>
    <cellStyle name="20% - Accent1 5 3 6 4" xfId="765" xr:uid="{00000000-0005-0000-0000-0000F7020000}"/>
    <cellStyle name="20% - Accent1 5 3 7" xfId="766" xr:uid="{00000000-0005-0000-0000-0000F8020000}"/>
    <cellStyle name="20% - Accent1 5 3 7 2" xfId="767" xr:uid="{00000000-0005-0000-0000-0000F9020000}"/>
    <cellStyle name="20% - Accent1 5 3 7 2 2" xfId="768" xr:uid="{00000000-0005-0000-0000-0000FA020000}"/>
    <cellStyle name="20% - Accent1 5 3 7 2 3" xfId="769" xr:uid="{00000000-0005-0000-0000-0000FB020000}"/>
    <cellStyle name="20% - Accent1 5 3 7 3" xfId="770" xr:uid="{00000000-0005-0000-0000-0000FC020000}"/>
    <cellStyle name="20% - Accent1 5 3 7 4" xfId="771" xr:uid="{00000000-0005-0000-0000-0000FD020000}"/>
    <cellStyle name="20% - Accent1 5 3 8" xfId="772" xr:uid="{00000000-0005-0000-0000-0000FE020000}"/>
    <cellStyle name="20% - Accent1 5 3 8 2" xfId="773" xr:uid="{00000000-0005-0000-0000-0000FF020000}"/>
    <cellStyle name="20% - Accent1 5 3 8 3" xfId="774" xr:uid="{00000000-0005-0000-0000-000000030000}"/>
    <cellStyle name="20% - Accent1 5 3 9" xfId="775" xr:uid="{00000000-0005-0000-0000-000001030000}"/>
    <cellStyle name="20% - Accent1 5 4" xfId="776" xr:uid="{00000000-0005-0000-0000-000002030000}"/>
    <cellStyle name="20% - Accent1 5 4 2" xfId="777" xr:uid="{00000000-0005-0000-0000-000003030000}"/>
    <cellStyle name="20% - Accent1 5 4 2 2" xfId="778" xr:uid="{00000000-0005-0000-0000-000004030000}"/>
    <cellStyle name="20% - Accent1 5 4 2 3" xfId="779" xr:uid="{00000000-0005-0000-0000-000005030000}"/>
    <cellStyle name="20% - Accent1 5 4 3" xfId="780" xr:uid="{00000000-0005-0000-0000-000006030000}"/>
    <cellStyle name="20% - Accent1 5 4 4" xfId="781" xr:uid="{00000000-0005-0000-0000-000007030000}"/>
    <cellStyle name="20% - Accent1 5 5" xfId="782" xr:uid="{00000000-0005-0000-0000-000008030000}"/>
    <cellStyle name="20% - Accent1 5 5 2" xfId="783" xr:uid="{00000000-0005-0000-0000-000009030000}"/>
    <cellStyle name="20% - Accent1 5 5 2 2" xfId="784" xr:uid="{00000000-0005-0000-0000-00000A030000}"/>
    <cellStyle name="20% - Accent1 5 5 2 3" xfId="785" xr:uid="{00000000-0005-0000-0000-00000B030000}"/>
    <cellStyle name="20% - Accent1 5 5 3" xfId="786" xr:uid="{00000000-0005-0000-0000-00000C030000}"/>
    <cellStyle name="20% - Accent1 5 5 4" xfId="787" xr:uid="{00000000-0005-0000-0000-00000D030000}"/>
    <cellStyle name="20% - Accent1 5 6" xfId="788" xr:uid="{00000000-0005-0000-0000-00000E030000}"/>
    <cellStyle name="20% - Accent1 5 6 2" xfId="789" xr:uid="{00000000-0005-0000-0000-00000F030000}"/>
    <cellStyle name="20% - Accent1 5 6 2 2" xfId="790" xr:uid="{00000000-0005-0000-0000-000010030000}"/>
    <cellStyle name="20% - Accent1 5 6 2 3" xfId="791" xr:uid="{00000000-0005-0000-0000-000011030000}"/>
    <cellStyle name="20% - Accent1 5 6 3" xfId="792" xr:uid="{00000000-0005-0000-0000-000012030000}"/>
    <cellStyle name="20% - Accent1 5 6 4" xfId="793" xr:uid="{00000000-0005-0000-0000-000013030000}"/>
    <cellStyle name="20% - Accent1 5 7" xfId="794" xr:uid="{00000000-0005-0000-0000-000014030000}"/>
    <cellStyle name="20% - Accent1 5 7 2" xfId="795" xr:uid="{00000000-0005-0000-0000-000015030000}"/>
    <cellStyle name="20% - Accent1 5 7 2 2" xfId="796" xr:uid="{00000000-0005-0000-0000-000016030000}"/>
    <cellStyle name="20% - Accent1 5 7 2 3" xfId="797" xr:uid="{00000000-0005-0000-0000-000017030000}"/>
    <cellStyle name="20% - Accent1 5 7 3" xfId="798" xr:uid="{00000000-0005-0000-0000-000018030000}"/>
    <cellStyle name="20% - Accent1 5 7 4" xfId="799" xr:uid="{00000000-0005-0000-0000-000019030000}"/>
    <cellStyle name="20% - Accent1 5 8" xfId="800" xr:uid="{00000000-0005-0000-0000-00001A030000}"/>
    <cellStyle name="20% - Accent1 5 8 2" xfId="801" xr:uid="{00000000-0005-0000-0000-00001B030000}"/>
    <cellStyle name="20% - Accent1 5 8 2 2" xfId="802" xr:uid="{00000000-0005-0000-0000-00001C030000}"/>
    <cellStyle name="20% - Accent1 5 8 2 3" xfId="803" xr:uid="{00000000-0005-0000-0000-00001D030000}"/>
    <cellStyle name="20% - Accent1 5 8 3" xfId="804" xr:uid="{00000000-0005-0000-0000-00001E030000}"/>
    <cellStyle name="20% - Accent1 5 8 4" xfId="805" xr:uid="{00000000-0005-0000-0000-00001F030000}"/>
    <cellStyle name="20% - Accent1 5 9" xfId="806" xr:uid="{00000000-0005-0000-0000-000020030000}"/>
    <cellStyle name="20% - Accent1 5 9 2" xfId="807" xr:uid="{00000000-0005-0000-0000-000021030000}"/>
    <cellStyle name="20% - Accent1 5 9 2 2" xfId="808" xr:uid="{00000000-0005-0000-0000-000022030000}"/>
    <cellStyle name="20% - Accent1 5 9 2 3" xfId="809" xr:uid="{00000000-0005-0000-0000-000023030000}"/>
    <cellStyle name="20% - Accent1 5 9 3" xfId="810" xr:uid="{00000000-0005-0000-0000-000024030000}"/>
    <cellStyle name="20% - Accent1 5 9 4" xfId="811" xr:uid="{00000000-0005-0000-0000-000025030000}"/>
    <cellStyle name="20% - Accent1 6" xfId="812" xr:uid="{00000000-0005-0000-0000-000026030000}"/>
    <cellStyle name="20% - Accent1 6 10" xfId="813" xr:uid="{00000000-0005-0000-0000-000027030000}"/>
    <cellStyle name="20% - Accent1 6 10 2" xfId="814" xr:uid="{00000000-0005-0000-0000-000028030000}"/>
    <cellStyle name="20% - Accent1 6 10 3" xfId="815" xr:uid="{00000000-0005-0000-0000-000029030000}"/>
    <cellStyle name="20% - Accent1 6 11" xfId="816" xr:uid="{00000000-0005-0000-0000-00002A030000}"/>
    <cellStyle name="20% - Accent1 6 12" xfId="817" xr:uid="{00000000-0005-0000-0000-00002B030000}"/>
    <cellStyle name="20% - Accent1 6 2" xfId="818" xr:uid="{00000000-0005-0000-0000-00002C030000}"/>
    <cellStyle name="20% - Accent1 6 2 10" xfId="819" xr:uid="{00000000-0005-0000-0000-00002D030000}"/>
    <cellStyle name="20% - Accent1 6 2 2" xfId="820" xr:uid="{00000000-0005-0000-0000-00002E030000}"/>
    <cellStyle name="20% - Accent1 6 2 2 2" xfId="821" xr:uid="{00000000-0005-0000-0000-00002F030000}"/>
    <cellStyle name="20% - Accent1 6 2 2 2 2" xfId="822" xr:uid="{00000000-0005-0000-0000-000030030000}"/>
    <cellStyle name="20% - Accent1 6 2 2 2 3" xfId="823" xr:uid="{00000000-0005-0000-0000-000031030000}"/>
    <cellStyle name="20% - Accent1 6 2 2 3" xfId="824" xr:uid="{00000000-0005-0000-0000-000032030000}"/>
    <cellStyle name="20% - Accent1 6 2 2 4" xfId="825" xr:uid="{00000000-0005-0000-0000-000033030000}"/>
    <cellStyle name="20% - Accent1 6 2 3" xfId="826" xr:uid="{00000000-0005-0000-0000-000034030000}"/>
    <cellStyle name="20% - Accent1 6 2 3 2" xfId="827" xr:uid="{00000000-0005-0000-0000-000035030000}"/>
    <cellStyle name="20% - Accent1 6 2 3 2 2" xfId="828" xr:uid="{00000000-0005-0000-0000-000036030000}"/>
    <cellStyle name="20% - Accent1 6 2 3 2 3" xfId="829" xr:uid="{00000000-0005-0000-0000-000037030000}"/>
    <cellStyle name="20% - Accent1 6 2 3 3" xfId="830" xr:uid="{00000000-0005-0000-0000-000038030000}"/>
    <cellStyle name="20% - Accent1 6 2 3 4" xfId="831" xr:uid="{00000000-0005-0000-0000-000039030000}"/>
    <cellStyle name="20% - Accent1 6 2 4" xfId="832" xr:uid="{00000000-0005-0000-0000-00003A030000}"/>
    <cellStyle name="20% - Accent1 6 2 4 2" xfId="833" xr:uid="{00000000-0005-0000-0000-00003B030000}"/>
    <cellStyle name="20% - Accent1 6 2 4 2 2" xfId="834" xr:uid="{00000000-0005-0000-0000-00003C030000}"/>
    <cellStyle name="20% - Accent1 6 2 4 2 3" xfId="835" xr:uid="{00000000-0005-0000-0000-00003D030000}"/>
    <cellStyle name="20% - Accent1 6 2 4 3" xfId="836" xr:uid="{00000000-0005-0000-0000-00003E030000}"/>
    <cellStyle name="20% - Accent1 6 2 4 4" xfId="837" xr:uid="{00000000-0005-0000-0000-00003F030000}"/>
    <cellStyle name="20% - Accent1 6 2 5" xfId="838" xr:uid="{00000000-0005-0000-0000-000040030000}"/>
    <cellStyle name="20% - Accent1 6 2 5 2" xfId="839" xr:uid="{00000000-0005-0000-0000-000041030000}"/>
    <cellStyle name="20% - Accent1 6 2 5 2 2" xfId="840" xr:uid="{00000000-0005-0000-0000-000042030000}"/>
    <cellStyle name="20% - Accent1 6 2 5 2 3" xfId="841" xr:uid="{00000000-0005-0000-0000-000043030000}"/>
    <cellStyle name="20% - Accent1 6 2 5 3" xfId="842" xr:uid="{00000000-0005-0000-0000-000044030000}"/>
    <cellStyle name="20% - Accent1 6 2 5 4" xfId="843" xr:uid="{00000000-0005-0000-0000-000045030000}"/>
    <cellStyle name="20% - Accent1 6 2 6" xfId="844" xr:uid="{00000000-0005-0000-0000-000046030000}"/>
    <cellStyle name="20% - Accent1 6 2 6 2" xfId="845" xr:uid="{00000000-0005-0000-0000-000047030000}"/>
    <cellStyle name="20% - Accent1 6 2 6 2 2" xfId="846" xr:uid="{00000000-0005-0000-0000-000048030000}"/>
    <cellStyle name="20% - Accent1 6 2 6 2 3" xfId="847" xr:uid="{00000000-0005-0000-0000-000049030000}"/>
    <cellStyle name="20% - Accent1 6 2 6 3" xfId="848" xr:uid="{00000000-0005-0000-0000-00004A030000}"/>
    <cellStyle name="20% - Accent1 6 2 6 4" xfId="849" xr:uid="{00000000-0005-0000-0000-00004B030000}"/>
    <cellStyle name="20% - Accent1 6 2 7" xfId="850" xr:uid="{00000000-0005-0000-0000-00004C030000}"/>
    <cellStyle name="20% - Accent1 6 2 7 2" xfId="851" xr:uid="{00000000-0005-0000-0000-00004D030000}"/>
    <cellStyle name="20% - Accent1 6 2 7 2 2" xfId="852" xr:uid="{00000000-0005-0000-0000-00004E030000}"/>
    <cellStyle name="20% - Accent1 6 2 7 2 3" xfId="853" xr:uid="{00000000-0005-0000-0000-00004F030000}"/>
    <cellStyle name="20% - Accent1 6 2 7 3" xfId="854" xr:uid="{00000000-0005-0000-0000-000050030000}"/>
    <cellStyle name="20% - Accent1 6 2 7 4" xfId="855" xr:uid="{00000000-0005-0000-0000-000051030000}"/>
    <cellStyle name="20% - Accent1 6 2 8" xfId="856" xr:uid="{00000000-0005-0000-0000-000052030000}"/>
    <cellStyle name="20% - Accent1 6 2 8 2" xfId="857" xr:uid="{00000000-0005-0000-0000-000053030000}"/>
    <cellStyle name="20% - Accent1 6 2 8 3" xfId="858" xr:uid="{00000000-0005-0000-0000-000054030000}"/>
    <cellStyle name="20% - Accent1 6 2 9" xfId="859" xr:uid="{00000000-0005-0000-0000-000055030000}"/>
    <cellStyle name="20% - Accent1 6 3" xfId="860" xr:uid="{00000000-0005-0000-0000-000056030000}"/>
    <cellStyle name="20% - Accent1 6 3 10" xfId="861" xr:uid="{00000000-0005-0000-0000-000057030000}"/>
    <cellStyle name="20% - Accent1 6 3 2" xfId="862" xr:uid="{00000000-0005-0000-0000-000058030000}"/>
    <cellStyle name="20% - Accent1 6 3 2 2" xfId="863" xr:uid="{00000000-0005-0000-0000-000059030000}"/>
    <cellStyle name="20% - Accent1 6 3 2 2 2" xfId="864" xr:uid="{00000000-0005-0000-0000-00005A030000}"/>
    <cellStyle name="20% - Accent1 6 3 2 2 3" xfId="865" xr:uid="{00000000-0005-0000-0000-00005B030000}"/>
    <cellStyle name="20% - Accent1 6 3 2 3" xfId="866" xr:uid="{00000000-0005-0000-0000-00005C030000}"/>
    <cellStyle name="20% - Accent1 6 3 2 4" xfId="867" xr:uid="{00000000-0005-0000-0000-00005D030000}"/>
    <cellStyle name="20% - Accent1 6 3 3" xfId="868" xr:uid="{00000000-0005-0000-0000-00005E030000}"/>
    <cellStyle name="20% - Accent1 6 3 3 2" xfId="869" xr:uid="{00000000-0005-0000-0000-00005F030000}"/>
    <cellStyle name="20% - Accent1 6 3 3 2 2" xfId="870" xr:uid="{00000000-0005-0000-0000-000060030000}"/>
    <cellStyle name="20% - Accent1 6 3 3 2 3" xfId="871" xr:uid="{00000000-0005-0000-0000-000061030000}"/>
    <cellStyle name="20% - Accent1 6 3 3 3" xfId="872" xr:uid="{00000000-0005-0000-0000-000062030000}"/>
    <cellStyle name="20% - Accent1 6 3 3 4" xfId="873" xr:uid="{00000000-0005-0000-0000-000063030000}"/>
    <cellStyle name="20% - Accent1 6 3 4" xfId="874" xr:uid="{00000000-0005-0000-0000-000064030000}"/>
    <cellStyle name="20% - Accent1 6 3 4 2" xfId="875" xr:uid="{00000000-0005-0000-0000-000065030000}"/>
    <cellStyle name="20% - Accent1 6 3 4 2 2" xfId="876" xr:uid="{00000000-0005-0000-0000-000066030000}"/>
    <cellStyle name="20% - Accent1 6 3 4 2 3" xfId="877" xr:uid="{00000000-0005-0000-0000-000067030000}"/>
    <cellStyle name="20% - Accent1 6 3 4 3" xfId="878" xr:uid="{00000000-0005-0000-0000-000068030000}"/>
    <cellStyle name="20% - Accent1 6 3 4 4" xfId="879" xr:uid="{00000000-0005-0000-0000-000069030000}"/>
    <cellStyle name="20% - Accent1 6 3 5" xfId="880" xr:uid="{00000000-0005-0000-0000-00006A030000}"/>
    <cellStyle name="20% - Accent1 6 3 5 2" xfId="881" xr:uid="{00000000-0005-0000-0000-00006B030000}"/>
    <cellStyle name="20% - Accent1 6 3 5 2 2" xfId="882" xr:uid="{00000000-0005-0000-0000-00006C030000}"/>
    <cellStyle name="20% - Accent1 6 3 5 2 3" xfId="883" xr:uid="{00000000-0005-0000-0000-00006D030000}"/>
    <cellStyle name="20% - Accent1 6 3 5 3" xfId="884" xr:uid="{00000000-0005-0000-0000-00006E030000}"/>
    <cellStyle name="20% - Accent1 6 3 5 4" xfId="885" xr:uid="{00000000-0005-0000-0000-00006F030000}"/>
    <cellStyle name="20% - Accent1 6 3 6" xfId="886" xr:uid="{00000000-0005-0000-0000-000070030000}"/>
    <cellStyle name="20% - Accent1 6 3 6 2" xfId="887" xr:uid="{00000000-0005-0000-0000-000071030000}"/>
    <cellStyle name="20% - Accent1 6 3 6 2 2" xfId="888" xr:uid="{00000000-0005-0000-0000-000072030000}"/>
    <cellStyle name="20% - Accent1 6 3 6 2 3" xfId="889" xr:uid="{00000000-0005-0000-0000-000073030000}"/>
    <cellStyle name="20% - Accent1 6 3 6 3" xfId="890" xr:uid="{00000000-0005-0000-0000-000074030000}"/>
    <cellStyle name="20% - Accent1 6 3 6 4" xfId="891" xr:uid="{00000000-0005-0000-0000-000075030000}"/>
    <cellStyle name="20% - Accent1 6 3 7" xfId="892" xr:uid="{00000000-0005-0000-0000-000076030000}"/>
    <cellStyle name="20% - Accent1 6 3 7 2" xfId="893" xr:uid="{00000000-0005-0000-0000-000077030000}"/>
    <cellStyle name="20% - Accent1 6 3 7 2 2" xfId="894" xr:uid="{00000000-0005-0000-0000-000078030000}"/>
    <cellStyle name="20% - Accent1 6 3 7 2 3" xfId="895" xr:uid="{00000000-0005-0000-0000-000079030000}"/>
    <cellStyle name="20% - Accent1 6 3 7 3" xfId="896" xr:uid="{00000000-0005-0000-0000-00007A030000}"/>
    <cellStyle name="20% - Accent1 6 3 7 4" xfId="897" xr:uid="{00000000-0005-0000-0000-00007B030000}"/>
    <cellStyle name="20% - Accent1 6 3 8" xfId="898" xr:uid="{00000000-0005-0000-0000-00007C030000}"/>
    <cellStyle name="20% - Accent1 6 3 8 2" xfId="899" xr:uid="{00000000-0005-0000-0000-00007D030000}"/>
    <cellStyle name="20% - Accent1 6 3 8 3" xfId="900" xr:uid="{00000000-0005-0000-0000-00007E030000}"/>
    <cellStyle name="20% - Accent1 6 3 9" xfId="901" xr:uid="{00000000-0005-0000-0000-00007F030000}"/>
    <cellStyle name="20% - Accent1 6 4" xfId="902" xr:uid="{00000000-0005-0000-0000-000080030000}"/>
    <cellStyle name="20% - Accent1 6 4 2" xfId="903" xr:uid="{00000000-0005-0000-0000-000081030000}"/>
    <cellStyle name="20% - Accent1 6 4 2 2" xfId="904" xr:uid="{00000000-0005-0000-0000-000082030000}"/>
    <cellStyle name="20% - Accent1 6 4 2 3" xfId="905" xr:uid="{00000000-0005-0000-0000-000083030000}"/>
    <cellStyle name="20% - Accent1 6 4 3" xfId="906" xr:uid="{00000000-0005-0000-0000-000084030000}"/>
    <cellStyle name="20% - Accent1 6 4 4" xfId="907" xr:uid="{00000000-0005-0000-0000-000085030000}"/>
    <cellStyle name="20% - Accent1 6 5" xfId="908" xr:uid="{00000000-0005-0000-0000-000086030000}"/>
    <cellStyle name="20% - Accent1 6 5 2" xfId="909" xr:uid="{00000000-0005-0000-0000-000087030000}"/>
    <cellStyle name="20% - Accent1 6 5 2 2" xfId="910" xr:uid="{00000000-0005-0000-0000-000088030000}"/>
    <cellStyle name="20% - Accent1 6 5 2 3" xfId="911" xr:uid="{00000000-0005-0000-0000-000089030000}"/>
    <cellStyle name="20% - Accent1 6 5 3" xfId="912" xr:uid="{00000000-0005-0000-0000-00008A030000}"/>
    <cellStyle name="20% - Accent1 6 5 4" xfId="913" xr:uid="{00000000-0005-0000-0000-00008B030000}"/>
    <cellStyle name="20% - Accent1 6 6" xfId="914" xr:uid="{00000000-0005-0000-0000-00008C030000}"/>
    <cellStyle name="20% - Accent1 6 6 2" xfId="915" xr:uid="{00000000-0005-0000-0000-00008D030000}"/>
    <cellStyle name="20% - Accent1 6 6 2 2" xfId="916" xr:uid="{00000000-0005-0000-0000-00008E030000}"/>
    <cellStyle name="20% - Accent1 6 6 2 3" xfId="917" xr:uid="{00000000-0005-0000-0000-00008F030000}"/>
    <cellStyle name="20% - Accent1 6 6 3" xfId="918" xr:uid="{00000000-0005-0000-0000-000090030000}"/>
    <cellStyle name="20% - Accent1 6 6 4" xfId="919" xr:uid="{00000000-0005-0000-0000-000091030000}"/>
    <cellStyle name="20% - Accent1 6 7" xfId="920" xr:uid="{00000000-0005-0000-0000-000092030000}"/>
    <cellStyle name="20% - Accent1 6 7 2" xfId="921" xr:uid="{00000000-0005-0000-0000-000093030000}"/>
    <cellStyle name="20% - Accent1 6 7 2 2" xfId="922" xr:uid="{00000000-0005-0000-0000-000094030000}"/>
    <cellStyle name="20% - Accent1 6 7 2 3" xfId="923" xr:uid="{00000000-0005-0000-0000-000095030000}"/>
    <cellStyle name="20% - Accent1 6 7 3" xfId="924" xr:uid="{00000000-0005-0000-0000-000096030000}"/>
    <cellStyle name="20% - Accent1 6 7 4" xfId="925" xr:uid="{00000000-0005-0000-0000-000097030000}"/>
    <cellStyle name="20% - Accent1 6 8" xfId="926" xr:uid="{00000000-0005-0000-0000-000098030000}"/>
    <cellStyle name="20% - Accent1 6 8 2" xfId="927" xr:uid="{00000000-0005-0000-0000-000099030000}"/>
    <cellStyle name="20% - Accent1 6 8 2 2" xfId="928" xr:uid="{00000000-0005-0000-0000-00009A030000}"/>
    <cellStyle name="20% - Accent1 6 8 2 3" xfId="929" xr:uid="{00000000-0005-0000-0000-00009B030000}"/>
    <cellStyle name="20% - Accent1 6 8 3" xfId="930" xr:uid="{00000000-0005-0000-0000-00009C030000}"/>
    <cellStyle name="20% - Accent1 6 8 4" xfId="931" xr:uid="{00000000-0005-0000-0000-00009D030000}"/>
    <cellStyle name="20% - Accent1 6 9" xfId="932" xr:uid="{00000000-0005-0000-0000-00009E030000}"/>
    <cellStyle name="20% - Accent1 6 9 2" xfId="933" xr:uid="{00000000-0005-0000-0000-00009F030000}"/>
    <cellStyle name="20% - Accent1 6 9 2 2" xfId="934" xr:uid="{00000000-0005-0000-0000-0000A0030000}"/>
    <cellStyle name="20% - Accent1 6 9 2 3" xfId="935" xr:uid="{00000000-0005-0000-0000-0000A1030000}"/>
    <cellStyle name="20% - Accent1 6 9 3" xfId="936" xr:uid="{00000000-0005-0000-0000-0000A2030000}"/>
    <cellStyle name="20% - Accent1 6 9 4" xfId="937" xr:uid="{00000000-0005-0000-0000-0000A3030000}"/>
    <cellStyle name="20% - Accent1 7" xfId="938" xr:uid="{00000000-0005-0000-0000-0000A4030000}"/>
    <cellStyle name="20% - Accent1 7 10" xfId="939" xr:uid="{00000000-0005-0000-0000-0000A5030000}"/>
    <cellStyle name="20% - Accent1 7 2" xfId="940" xr:uid="{00000000-0005-0000-0000-0000A6030000}"/>
    <cellStyle name="20% - Accent1 7 2 2" xfId="941" xr:uid="{00000000-0005-0000-0000-0000A7030000}"/>
    <cellStyle name="20% - Accent1 7 2 2 2" xfId="942" xr:uid="{00000000-0005-0000-0000-0000A8030000}"/>
    <cellStyle name="20% - Accent1 7 2 2 3" xfId="943" xr:uid="{00000000-0005-0000-0000-0000A9030000}"/>
    <cellStyle name="20% - Accent1 7 2 3" xfId="944" xr:uid="{00000000-0005-0000-0000-0000AA030000}"/>
    <cellStyle name="20% - Accent1 7 2 4" xfId="945" xr:uid="{00000000-0005-0000-0000-0000AB030000}"/>
    <cellStyle name="20% - Accent1 7 3" xfId="946" xr:uid="{00000000-0005-0000-0000-0000AC030000}"/>
    <cellStyle name="20% - Accent1 7 3 2" xfId="947" xr:uid="{00000000-0005-0000-0000-0000AD030000}"/>
    <cellStyle name="20% - Accent1 7 3 2 2" xfId="948" xr:uid="{00000000-0005-0000-0000-0000AE030000}"/>
    <cellStyle name="20% - Accent1 7 3 2 3" xfId="949" xr:uid="{00000000-0005-0000-0000-0000AF030000}"/>
    <cellStyle name="20% - Accent1 7 3 3" xfId="950" xr:uid="{00000000-0005-0000-0000-0000B0030000}"/>
    <cellStyle name="20% - Accent1 7 3 4" xfId="951" xr:uid="{00000000-0005-0000-0000-0000B1030000}"/>
    <cellStyle name="20% - Accent1 7 4" xfId="952" xr:uid="{00000000-0005-0000-0000-0000B2030000}"/>
    <cellStyle name="20% - Accent1 7 4 2" xfId="953" xr:uid="{00000000-0005-0000-0000-0000B3030000}"/>
    <cellStyle name="20% - Accent1 7 4 2 2" xfId="954" xr:uid="{00000000-0005-0000-0000-0000B4030000}"/>
    <cellStyle name="20% - Accent1 7 4 2 3" xfId="955" xr:uid="{00000000-0005-0000-0000-0000B5030000}"/>
    <cellStyle name="20% - Accent1 7 4 3" xfId="956" xr:uid="{00000000-0005-0000-0000-0000B6030000}"/>
    <cellStyle name="20% - Accent1 7 4 4" xfId="957" xr:uid="{00000000-0005-0000-0000-0000B7030000}"/>
    <cellStyle name="20% - Accent1 7 5" xfId="958" xr:uid="{00000000-0005-0000-0000-0000B8030000}"/>
    <cellStyle name="20% - Accent1 7 5 2" xfId="959" xr:uid="{00000000-0005-0000-0000-0000B9030000}"/>
    <cellStyle name="20% - Accent1 7 5 2 2" xfId="960" xr:uid="{00000000-0005-0000-0000-0000BA030000}"/>
    <cellStyle name="20% - Accent1 7 5 2 3" xfId="961" xr:uid="{00000000-0005-0000-0000-0000BB030000}"/>
    <cellStyle name="20% - Accent1 7 5 3" xfId="962" xr:uid="{00000000-0005-0000-0000-0000BC030000}"/>
    <cellStyle name="20% - Accent1 7 5 4" xfId="963" xr:uid="{00000000-0005-0000-0000-0000BD030000}"/>
    <cellStyle name="20% - Accent1 7 6" xfId="964" xr:uid="{00000000-0005-0000-0000-0000BE030000}"/>
    <cellStyle name="20% - Accent1 7 6 2" xfId="965" xr:uid="{00000000-0005-0000-0000-0000BF030000}"/>
    <cellStyle name="20% - Accent1 7 6 2 2" xfId="966" xr:uid="{00000000-0005-0000-0000-0000C0030000}"/>
    <cellStyle name="20% - Accent1 7 6 2 3" xfId="967" xr:uid="{00000000-0005-0000-0000-0000C1030000}"/>
    <cellStyle name="20% - Accent1 7 6 3" xfId="968" xr:uid="{00000000-0005-0000-0000-0000C2030000}"/>
    <cellStyle name="20% - Accent1 7 6 4" xfId="969" xr:uid="{00000000-0005-0000-0000-0000C3030000}"/>
    <cellStyle name="20% - Accent1 7 7" xfId="970" xr:uid="{00000000-0005-0000-0000-0000C4030000}"/>
    <cellStyle name="20% - Accent1 7 7 2" xfId="971" xr:uid="{00000000-0005-0000-0000-0000C5030000}"/>
    <cellStyle name="20% - Accent1 7 7 2 2" xfId="972" xr:uid="{00000000-0005-0000-0000-0000C6030000}"/>
    <cellStyle name="20% - Accent1 7 7 2 3" xfId="973" xr:uid="{00000000-0005-0000-0000-0000C7030000}"/>
    <cellStyle name="20% - Accent1 7 7 3" xfId="974" xr:uid="{00000000-0005-0000-0000-0000C8030000}"/>
    <cellStyle name="20% - Accent1 7 7 4" xfId="975" xr:uid="{00000000-0005-0000-0000-0000C9030000}"/>
    <cellStyle name="20% - Accent1 7 8" xfId="976" xr:uid="{00000000-0005-0000-0000-0000CA030000}"/>
    <cellStyle name="20% - Accent1 7 8 2" xfId="977" xr:uid="{00000000-0005-0000-0000-0000CB030000}"/>
    <cellStyle name="20% - Accent1 7 8 3" xfId="978" xr:uid="{00000000-0005-0000-0000-0000CC030000}"/>
    <cellStyle name="20% - Accent1 7 9" xfId="979" xr:uid="{00000000-0005-0000-0000-0000CD030000}"/>
    <cellStyle name="20% - Accent1 8" xfId="980" xr:uid="{00000000-0005-0000-0000-0000CE030000}"/>
    <cellStyle name="20% - Accent1 8 10" xfId="981" xr:uid="{00000000-0005-0000-0000-0000CF030000}"/>
    <cellStyle name="20% - Accent1 8 2" xfId="982" xr:uid="{00000000-0005-0000-0000-0000D0030000}"/>
    <cellStyle name="20% - Accent1 8 2 2" xfId="983" xr:uid="{00000000-0005-0000-0000-0000D1030000}"/>
    <cellStyle name="20% - Accent1 8 2 2 2" xfId="984" xr:uid="{00000000-0005-0000-0000-0000D2030000}"/>
    <cellStyle name="20% - Accent1 8 2 2 3" xfId="985" xr:uid="{00000000-0005-0000-0000-0000D3030000}"/>
    <cellStyle name="20% - Accent1 8 2 3" xfId="986" xr:uid="{00000000-0005-0000-0000-0000D4030000}"/>
    <cellStyle name="20% - Accent1 8 2 4" xfId="987" xr:uid="{00000000-0005-0000-0000-0000D5030000}"/>
    <cellStyle name="20% - Accent1 8 3" xfId="988" xr:uid="{00000000-0005-0000-0000-0000D6030000}"/>
    <cellStyle name="20% - Accent1 8 3 2" xfId="989" xr:uid="{00000000-0005-0000-0000-0000D7030000}"/>
    <cellStyle name="20% - Accent1 8 3 2 2" xfId="990" xr:uid="{00000000-0005-0000-0000-0000D8030000}"/>
    <cellStyle name="20% - Accent1 8 3 2 3" xfId="991" xr:uid="{00000000-0005-0000-0000-0000D9030000}"/>
    <cellStyle name="20% - Accent1 8 3 3" xfId="992" xr:uid="{00000000-0005-0000-0000-0000DA030000}"/>
    <cellStyle name="20% - Accent1 8 3 4" xfId="993" xr:uid="{00000000-0005-0000-0000-0000DB030000}"/>
    <cellStyle name="20% - Accent1 8 4" xfId="994" xr:uid="{00000000-0005-0000-0000-0000DC030000}"/>
    <cellStyle name="20% - Accent1 8 4 2" xfId="995" xr:uid="{00000000-0005-0000-0000-0000DD030000}"/>
    <cellStyle name="20% - Accent1 8 4 2 2" xfId="996" xr:uid="{00000000-0005-0000-0000-0000DE030000}"/>
    <cellStyle name="20% - Accent1 8 4 2 3" xfId="997" xr:uid="{00000000-0005-0000-0000-0000DF030000}"/>
    <cellStyle name="20% - Accent1 8 4 3" xfId="998" xr:uid="{00000000-0005-0000-0000-0000E0030000}"/>
    <cellStyle name="20% - Accent1 8 4 4" xfId="999" xr:uid="{00000000-0005-0000-0000-0000E1030000}"/>
    <cellStyle name="20% - Accent1 8 5" xfId="1000" xr:uid="{00000000-0005-0000-0000-0000E2030000}"/>
    <cellStyle name="20% - Accent1 8 5 2" xfId="1001" xr:uid="{00000000-0005-0000-0000-0000E3030000}"/>
    <cellStyle name="20% - Accent1 8 5 2 2" xfId="1002" xr:uid="{00000000-0005-0000-0000-0000E4030000}"/>
    <cellStyle name="20% - Accent1 8 5 2 3" xfId="1003" xr:uid="{00000000-0005-0000-0000-0000E5030000}"/>
    <cellStyle name="20% - Accent1 8 5 3" xfId="1004" xr:uid="{00000000-0005-0000-0000-0000E6030000}"/>
    <cellStyle name="20% - Accent1 8 5 4" xfId="1005" xr:uid="{00000000-0005-0000-0000-0000E7030000}"/>
    <cellStyle name="20% - Accent1 8 6" xfId="1006" xr:uid="{00000000-0005-0000-0000-0000E8030000}"/>
    <cellStyle name="20% - Accent1 8 6 2" xfId="1007" xr:uid="{00000000-0005-0000-0000-0000E9030000}"/>
    <cellStyle name="20% - Accent1 8 6 2 2" xfId="1008" xr:uid="{00000000-0005-0000-0000-0000EA030000}"/>
    <cellStyle name="20% - Accent1 8 6 2 3" xfId="1009" xr:uid="{00000000-0005-0000-0000-0000EB030000}"/>
    <cellStyle name="20% - Accent1 8 6 3" xfId="1010" xr:uid="{00000000-0005-0000-0000-0000EC030000}"/>
    <cellStyle name="20% - Accent1 8 6 4" xfId="1011" xr:uid="{00000000-0005-0000-0000-0000ED030000}"/>
    <cellStyle name="20% - Accent1 8 7" xfId="1012" xr:uid="{00000000-0005-0000-0000-0000EE030000}"/>
    <cellStyle name="20% - Accent1 8 7 2" xfId="1013" xr:uid="{00000000-0005-0000-0000-0000EF030000}"/>
    <cellStyle name="20% - Accent1 8 7 2 2" xfId="1014" xr:uid="{00000000-0005-0000-0000-0000F0030000}"/>
    <cellStyle name="20% - Accent1 8 7 2 3" xfId="1015" xr:uid="{00000000-0005-0000-0000-0000F1030000}"/>
    <cellStyle name="20% - Accent1 8 7 3" xfId="1016" xr:uid="{00000000-0005-0000-0000-0000F2030000}"/>
    <cellStyle name="20% - Accent1 8 7 4" xfId="1017" xr:uid="{00000000-0005-0000-0000-0000F3030000}"/>
    <cellStyle name="20% - Accent1 8 8" xfId="1018" xr:uid="{00000000-0005-0000-0000-0000F4030000}"/>
    <cellStyle name="20% - Accent1 8 8 2" xfId="1019" xr:uid="{00000000-0005-0000-0000-0000F5030000}"/>
    <cellStyle name="20% - Accent1 8 8 3" xfId="1020" xr:uid="{00000000-0005-0000-0000-0000F6030000}"/>
    <cellStyle name="20% - Accent1 8 9" xfId="1021" xr:uid="{00000000-0005-0000-0000-0000F7030000}"/>
    <cellStyle name="20% - Accent1 9" xfId="1022" xr:uid="{00000000-0005-0000-0000-0000F8030000}"/>
    <cellStyle name="20% - Accent1 9 2" xfId="1023" xr:uid="{00000000-0005-0000-0000-0000F9030000}"/>
    <cellStyle name="20% - Accent1 9 2 2" xfId="1024" xr:uid="{00000000-0005-0000-0000-0000FA030000}"/>
    <cellStyle name="20% - Accent1 9 2 3" xfId="1025" xr:uid="{00000000-0005-0000-0000-0000FB030000}"/>
    <cellStyle name="20% - Accent1 9 3" xfId="1026" xr:uid="{00000000-0005-0000-0000-0000FC030000}"/>
    <cellStyle name="20% - Accent1 9 4" xfId="1027" xr:uid="{00000000-0005-0000-0000-0000FD030000}"/>
    <cellStyle name="20% - Accent2 10" xfId="1028" xr:uid="{00000000-0005-0000-0000-0000FE030000}"/>
    <cellStyle name="20% - Accent2 10 2" xfId="1029" xr:uid="{00000000-0005-0000-0000-0000FF030000}"/>
    <cellStyle name="20% - Accent2 10 2 2" xfId="1030" xr:uid="{00000000-0005-0000-0000-000000040000}"/>
    <cellStyle name="20% - Accent2 10 2 3" xfId="1031" xr:uid="{00000000-0005-0000-0000-000001040000}"/>
    <cellStyle name="20% - Accent2 10 3" xfId="1032" xr:uid="{00000000-0005-0000-0000-000002040000}"/>
    <cellStyle name="20% - Accent2 10 4" xfId="1033" xr:uid="{00000000-0005-0000-0000-000003040000}"/>
    <cellStyle name="20% - Accent2 11" xfId="1034" xr:uid="{00000000-0005-0000-0000-000004040000}"/>
    <cellStyle name="20% - Accent2 11 2" xfId="1035" xr:uid="{00000000-0005-0000-0000-000005040000}"/>
    <cellStyle name="20% - Accent2 11 2 2" xfId="1036" xr:uid="{00000000-0005-0000-0000-000006040000}"/>
    <cellStyle name="20% - Accent2 11 2 3" xfId="1037" xr:uid="{00000000-0005-0000-0000-000007040000}"/>
    <cellStyle name="20% - Accent2 11 3" xfId="1038" xr:uid="{00000000-0005-0000-0000-000008040000}"/>
    <cellStyle name="20% - Accent2 11 4" xfId="1039" xr:uid="{00000000-0005-0000-0000-000009040000}"/>
    <cellStyle name="20% - Accent2 12" xfId="1040" xr:uid="{00000000-0005-0000-0000-00000A040000}"/>
    <cellStyle name="20% - Accent2 12 2" xfId="1041" xr:uid="{00000000-0005-0000-0000-00000B040000}"/>
    <cellStyle name="20% - Accent2 12 2 2" xfId="1042" xr:uid="{00000000-0005-0000-0000-00000C040000}"/>
    <cellStyle name="20% - Accent2 12 2 3" xfId="1043" xr:uid="{00000000-0005-0000-0000-00000D040000}"/>
    <cellStyle name="20% - Accent2 12 3" xfId="1044" xr:uid="{00000000-0005-0000-0000-00000E040000}"/>
    <cellStyle name="20% - Accent2 12 4" xfId="1045" xr:uid="{00000000-0005-0000-0000-00000F040000}"/>
    <cellStyle name="20% - Accent2 13" xfId="1046" xr:uid="{00000000-0005-0000-0000-000010040000}"/>
    <cellStyle name="20% - Accent2 13 2" xfId="1047" xr:uid="{00000000-0005-0000-0000-000011040000}"/>
    <cellStyle name="20% - Accent2 13 2 2" xfId="1048" xr:uid="{00000000-0005-0000-0000-000012040000}"/>
    <cellStyle name="20% - Accent2 13 2 3" xfId="1049" xr:uid="{00000000-0005-0000-0000-000013040000}"/>
    <cellStyle name="20% - Accent2 13 3" xfId="1050" xr:uid="{00000000-0005-0000-0000-000014040000}"/>
    <cellStyle name="20% - Accent2 13 4" xfId="1051" xr:uid="{00000000-0005-0000-0000-000015040000}"/>
    <cellStyle name="20% - Accent2 14" xfId="1052" xr:uid="{00000000-0005-0000-0000-000016040000}"/>
    <cellStyle name="20% - Accent2 14 2" xfId="1053" xr:uid="{00000000-0005-0000-0000-000017040000}"/>
    <cellStyle name="20% - Accent2 14 2 2" xfId="1054" xr:uid="{00000000-0005-0000-0000-000018040000}"/>
    <cellStyle name="20% - Accent2 14 2 3" xfId="1055" xr:uid="{00000000-0005-0000-0000-000019040000}"/>
    <cellStyle name="20% - Accent2 14 3" xfId="1056" xr:uid="{00000000-0005-0000-0000-00001A040000}"/>
    <cellStyle name="20% - Accent2 14 4" xfId="1057" xr:uid="{00000000-0005-0000-0000-00001B040000}"/>
    <cellStyle name="20% - Accent2 15" xfId="1058" xr:uid="{00000000-0005-0000-0000-00001C040000}"/>
    <cellStyle name="20% - Accent2 15 2" xfId="1059" xr:uid="{00000000-0005-0000-0000-00001D040000}"/>
    <cellStyle name="20% - Accent2 15 2 2" xfId="1060" xr:uid="{00000000-0005-0000-0000-00001E040000}"/>
    <cellStyle name="20% - Accent2 15 2 3" xfId="1061" xr:uid="{00000000-0005-0000-0000-00001F040000}"/>
    <cellStyle name="20% - Accent2 15 3" xfId="1062" xr:uid="{00000000-0005-0000-0000-000020040000}"/>
    <cellStyle name="20% - Accent2 15 4" xfId="1063" xr:uid="{00000000-0005-0000-0000-000021040000}"/>
    <cellStyle name="20% - Accent2 16" xfId="1064" xr:uid="{00000000-0005-0000-0000-000022040000}"/>
    <cellStyle name="20% - Accent2 16 2" xfId="1065" xr:uid="{00000000-0005-0000-0000-000023040000}"/>
    <cellStyle name="20% - Accent2 16 3" xfId="1066" xr:uid="{00000000-0005-0000-0000-000024040000}"/>
    <cellStyle name="20% - Accent2 17" xfId="1067" xr:uid="{00000000-0005-0000-0000-000025040000}"/>
    <cellStyle name="20% - Accent2 18" xfId="1068" xr:uid="{00000000-0005-0000-0000-000026040000}"/>
    <cellStyle name="20% - Accent2 19" xfId="1069" xr:uid="{00000000-0005-0000-0000-000027040000}"/>
    <cellStyle name="20% - Accent2 2" xfId="1070" xr:uid="{00000000-0005-0000-0000-000028040000}"/>
    <cellStyle name="20% - Accent2 2 10" xfId="1071" xr:uid="{00000000-0005-0000-0000-000029040000}"/>
    <cellStyle name="20% - Accent2 2 10 2" xfId="1072" xr:uid="{00000000-0005-0000-0000-00002A040000}"/>
    <cellStyle name="20% - Accent2 2 10 2 2" xfId="1073" xr:uid="{00000000-0005-0000-0000-00002B040000}"/>
    <cellStyle name="20% - Accent2 2 10 2 3" xfId="1074" xr:uid="{00000000-0005-0000-0000-00002C040000}"/>
    <cellStyle name="20% - Accent2 2 10 3" xfId="1075" xr:uid="{00000000-0005-0000-0000-00002D040000}"/>
    <cellStyle name="20% - Accent2 2 10 4" xfId="1076" xr:uid="{00000000-0005-0000-0000-00002E040000}"/>
    <cellStyle name="20% - Accent2 2 11" xfId="1077" xr:uid="{00000000-0005-0000-0000-00002F040000}"/>
    <cellStyle name="20% - Accent2 2 11 2" xfId="1078" xr:uid="{00000000-0005-0000-0000-000030040000}"/>
    <cellStyle name="20% - Accent2 2 11 2 2" xfId="1079" xr:uid="{00000000-0005-0000-0000-000031040000}"/>
    <cellStyle name="20% - Accent2 2 11 2 3" xfId="1080" xr:uid="{00000000-0005-0000-0000-000032040000}"/>
    <cellStyle name="20% - Accent2 2 11 3" xfId="1081" xr:uid="{00000000-0005-0000-0000-000033040000}"/>
    <cellStyle name="20% - Accent2 2 11 4" xfId="1082" xr:uid="{00000000-0005-0000-0000-000034040000}"/>
    <cellStyle name="20% - Accent2 2 12" xfId="1083" xr:uid="{00000000-0005-0000-0000-000035040000}"/>
    <cellStyle name="20% - Accent2 2 12 2" xfId="1084" xr:uid="{00000000-0005-0000-0000-000036040000}"/>
    <cellStyle name="20% - Accent2 2 12 2 2" xfId="1085" xr:uid="{00000000-0005-0000-0000-000037040000}"/>
    <cellStyle name="20% - Accent2 2 12 2 3" xfId="1086" xr:uid="{00000000-0005-0000-0000-000038040000}"/>
    <cellStyle name="20% - Accent2 2 12 3" xfId="1087" xr:uid="{00000000-0005-0000-0000-000039040000}"/>
    <cellStyle name="20% - Accent2 2 12 4" xfId="1088" xr:uid="{00000000-0005-0000-0000-00003A040000}"/>
    <cellStyle name="20% - Accent2 2 13" xfId="1089" xr:uid="{00000000-0005-0000-0000-00003B040000}"/>
    <cellStyle name="20% - Accent2 2 13 2" xfId="1090" xr:uid="{00000000-0005-0000-0000-00003C040000}"/>
    <cellStyle name="20% - Accent2 2 13 2 2" xfId="1091" xr:uid="{00000000-0005-0000-0000-00003D040000}"/>
    <cellStyle name="20% - Accent2 2 13 2 3" xfId="1092" xr:uid="{00000000-0005-0000-0000-00003E040000}"/>
    <cellStyle name="20% - Accent2 2 13 3" xfId="1093" xr:uid="{00000000-0005-0000-0000-00003F040000}"/>
    <cellStyle name="20% - Accent2 2 13 4" xfId="1094" xr:uid="{00000000-0005-0000-0000-000040040000}"/>
    <cellStyle name="20% - Accent2 2 14" xfId="1095" xr:uid="{00000000-0005-0000-0000-000041040000}"/>
    <cellStyle name="20% - Accent2 2 14 2" xfId="1096" xr:uid="{00000000-0005-0000-0000-000042040000}"/>
    <cellStyle name="20% - Accent2 2 14 3" xfId="1097" xr:uid="{00000000-0005-0000-0000-000043040000}"/>
    <cellStyle name="20% - Accent2 2 15" xfId="1098" xr:uid="{00000000-0005-0000-0000-000044040000}"/>
    <cellStyle name="20% - Accent2 2 16" xfId="1099" xr:uid="{00000000-0005-0000-0000-000045040000}"/>
    <cellStyle name="20% - Accent2 2 2" xfId="1100" xr:uid="{00000000-0005-0000-0000-000046040000}"/>
    <cellStyle name="20% - Accent2 2 2 10" xfId="1101" xr:uid="{00000000-0005-0000-0000-000047040000}"/>
    <cellStyle name="20% - Accent2 2 2 10 2" xfId="1102" xr:uid="{00000000-0005-0000-0000-000048040000}"/>
    <cellStyle name="20% - Accent2 2 2 10 3" xfId="1103" xr:uid="{00000000-0005-0000-0000-000049040000}"/>
    <cellStyle name="20% - Accent2 2 2 11" xfId="1104" xr:uid="{00000000-0005-0000-0000-00004A040000}"/>
    <cellStyle name="20% - Accent2 2 2 12" xfId="1105" xr:uid="{00000000-0005-0000-0000-00004B040000}"/>
    <cellStyle name="20% - Accent2 2 2 2" xfId="1106" xr:uid="{00000000-0005-0000-0000-00004C040000}"/>
    <cellStyle name="20% - Accent2 2 2 2 10" xfId="1107" xr:uid="{00000000-0005-0000-0000-00004D040000}"/>
    <cellStyle name="20% - Accent2 2 2 2 2" xfId="1108" xr:uid="{00000000-0005-0000-0000-00004E040000}"/>
    <cellStyle name="20% - Accent2 2 2 2 2 2" xfId="1109" xr:uid="{00000000-0005-0000-0000-00004F040000}"/>
    <cellStyle name="20% - Accent2 2 2 2 2 2 2" xfId="1110" xr:uid="{00000000-0005-0000-0000-000050040000}"/>
    <cellStyle name="20% - Accent2 2 2 2 2 2 3" xfId="1111" xr:uid="{00000000-0005-0000-0000-000051040000}"/>
    <cellStyle name="20% - Accent2 2 2 2 2 3" xfId="1112" xr:uid="{00000000-0005-0000-0000-000052040000}"/>
    <cellStyle name="20% - Accent2 2 2 2 2 4" xfId="1113" xr:uid="{00000000-0005-0000-0000-000053040000}"/>
    <cellStyle name="20% - Accent2 2 2 2 3" xfId="1114" xr:uid="{00000000-0005-0000-0000-000054040000}"/>
    <cellStyle name="20% - Accent2 2 2 2 3 2" xfId="1115" xr:uid="{00000000-0005-0000-0000-000055040000}"/>
    <cellStyle name="20% - Accent2 2 2 2 3 2 2" xfId="1116" xr:uid="{00000000-0005-0000-0000-000056040000}"/>
    <cellStyle name="20% - Accent2 2 2 2 3 2 3" xfId="1117" xr:uid="{00000000-0005-0000-0000-000057040000}"/>
    <cellStyle name="20% - Accent2 2 2 2 3 3" xfId="1118" xr:uid="{00000000-0005-0000-0000-000058040000}"/>
    <cellStyle name="20% - Accent2 2 2 2 3 4" xfId="1119" xr:uid="{00000000-0005-0000-0000-000059040000}"/>
    <cellStyle name="20% - Accent2 2 2 2 4" xfId="1120" xr:uid="{00000000-0005-0000-0000-00005A040000}"/>
    <cellStyle name="20% - Accent2 2 2 2 4 2" xfId="1121" xr:uid="{00000000-0005-0000-0000-00005B040000}"/>
    <cellStyle name="20% - Accent2 2 2 2 4 2 2" xfId="1122" xr:uid="{00000000-0005-0000-0000-00005C040000}"/>
    <cellStyle name="20% - Accent2 2 2 2 4 2 3" xfId="1123" xr:uid="{00000000-0005-0000-0000-00005D040000}"/>
    <cellStyle name="20% - Accent2 2 2 2 4 3" xfId="1124" xr:uid="{00000000-0005-0000-0000-00005E040000}"/>
    <cellStyle name="20% - Accent2 2 2 2 4 4" xfId="1125" xr:uid="{00000000-0005-0000-0000-00005F040000}"/>
    <cellStyle name="20% - Accent2 2 2 2 5" xfId="1126" xr:uid="{00000000-0005-0000-0000-000060040000}"/>
    <cellStyle name="20% - Accent2 2 2 2 5 2" xfId="1127" xr:uid="{00000000-0005-0000-0000-000061040000}"/>
    <cellStyle name="20% - Accent2 2 2 2 5 2 2" xfId="1128" xr:uid="{00000000-0005-0000-0000-000062040000}"/>
    <cellStyle name="20% - Accent2 2 2 2 5 2 3" xfId="1129" xr:uid="{00000000-0005-0000-0000-000063040000}"/>
    <cellStyle name="20% - Accent2 2 2 2 5 3" xfId="1130" xr:uid="{00000000-0005-0000-0000-000064040000}"/>
    <cellStyle name="20% - Accent2 2 2 2 5 4" xfId="1131" xr:uid="{00000000-0005-0000-0000-000065040000}"/>
    <cellStyle name="20% - Accent2 2 2 2 6" xfId="1132" xr:uid="{00000000-0005-0000-0000-000066040000}"/>
    <cellStyle name="20% - Accent2 2 2 2 6 2" xfId="1133" xr:uid="{00000000-0005-0000-0000-000067040000}"/>
    <cellStyle name="20% - Accent2 2 2 2 6 2 2" xfId="1134" xr:uid="{00000000-0005-0000-0000-000068040000}"/>
    <cellStyle name="20% - Accent2 2 2 2 6 2 3" xfId="1135" xr:uid="{00000000-0005-0000-0000-000069040000}"/>
    <cellStyle name="20% - Accent2 2 2 2 6 3" xfId="1136" xr:uid="{00000000-0005-0000-0000-00006A040000}"/>
    <cellStyle name="20% - Accent2 2 2 2 6 4" xfId="1137" xr:uid="{00000000-0005-0000-0000-00006B040000}"/>
    <cellStyle name="20% - Accent2 2 2 2 7" xfId="1138" xr:uid="{00000000-0005-0000-0000-00006C040000}"/>
    <cellStyle name="20% - Accent2 2 2 2 7 2" xfId="1139" xr:uid="{00000000-0005-0000-0000-00006D040000}"/>
    <cellStyle name="20% - Accent2 2 2 2 7 2 2" xfId="1140" xr:uid="{00000000-0005-0000-0000-00006E040000}"/>
    <cellStyle name="20% - Accent2 2 2 2 7 2 3" xfId="1141" xr:uid="{00000000-0005-0000-0000-00006F040000}"/>
    <cellStyle name="20% - Accent2 2 2 2 7 3" xfId="1142" xr:uid="{00000000-0005-0000-0000-000070040000}"/>
    <cellStyle name="20% - Accent2 2 2 2 7 4" xfId="1143" xr:uid="{00000000-0005-0000-0000-000071040000}"/>
    <cellStyle name="20% - Accent2 2 2 2 8" xfId="1144" xr:uid="{00000000-0005-0000-0000-000072040000}"/>
    <cellStyle name="20% - Accent2 2 2 2 8 2" xfId="1145" xr:uid="{00000000-0005-0000-0000-000073040000}"/>
    <cellStyle name="20% - Accent2 2 2 2 8 3" xfId="1146" xr:uid="{00000000-0005-0000-0000-000074040000}"/>
    <cellStyle name="20% - Accent2 2 2 2 9" xfId="1147" xr:uid="{00000000-0005-0000-0000-000075040000}"/>
    <cellStyle name="20% - Accent2 2 2 3" xfId="1148" xr:uid="{00000000-0005-0000-0000-000076040000}"/>
    <cellStyle name="20% - Accent2 2 2 3 10" xfId="1149" xr:uid="{00000000-0005-0000-0000-000077040000}"/>
    <cellStyle name="20% - Accent2 2 2 3 2" xfId="1150" xr:uid="{00000000-0005-0000-0000-000078040000}"/>
    <cellStyle name="20% - Accent2 2 2 3 2 2" xfId="1151" xr:uid="{00000000-0005-0000-0000-000079040000}"/>
    <cellStyle name="20% - Accent2 2 2 3 2 2 2" xfId="1152" xr:uid="{00000000-0005-0000-0000-00007A040000}"/>
    <cellStyle name="20% - Accent2 2 2 3 2 2 3" xfId="1153" xr:uid="{00000000-0005-0000-0000-00007B040000}"/>
    <cellStyle name="20% - Accent2 2 2 3 2 3" xfId="1154" xr:uid="{00000000-0005-0000-0000-00007C040000}"/>
    <cellStyle name="20% - Accent2 2 2 3 2 4" xfId="1155" xr:uid="{00000000-0005-0000-0000-00007D040000}"/>
    <cellStyle name="20% - Accent2 2 2 3 3" xfId="1156" xr:uid="{00000000-0005-0000-0000-00007E040000}"/>
    <cellStyle name="20% - Accent2 2 2 3 3 2" xfId="1157" xr:uid="{00000000-0005-0000-0000-00007F040000}"/>
    <cellStyle name="20% - Accent2 2 2 3 3 2 2" xfId="1158" xr:uid="{00000000-0005-0000-0000-000080040000}"/>
    <cellStyle name="20% - Accent2 2 2 3 3 2 3" xfId="1159" xr:uid="{00000000-0005-0000-0000-000081040000}"/>
    <cellStyle name="20% - Accent2 2 2 3 3 3" xfId="1160" xr:uid="{00000000-0005-0000-0000-000082040000}"/>
    <cellStyle name="20% - Accent2 2 2 3 3 4" xfId="1161" xr:uid="{00000000-0005-0000-0000-000083040000}"/>
    <cellStyle name="20% - Accent2 2 2 3 4" xfId="1162" xr:uid="{00000000-0005-0000-0000-000084040000}"/>
    <cellStyle name="20% - Accent2 2 2 3 4 2" xfId="1163" xr:uid="{00000000-0005-0000-0000-000085040000}"/>
    <cellStyle name="20% - Accent2 2 2 3 4 2 2" xfId="1164" xr:uid="{00000000-0005-0000-0000-000086040000}"/>
    <cellStyle name="20% - Accent2 2 2 3 4 2 3" xfId="1165" xr:uid="{00000000-0005-0000-0000-000087040000}"/>
    <cellStyle name="20% - Accent2 2 2 3 4 3" xfId="1166" xr:uid="{00000000-0005-0000-0000-000088040000}"/>
    <cellStyle name="20% - Accent2 2 2 3 4 4" xfId="1167" xr:uid="{00000000-0005-0000-0000-000089040000}"/>
    <cellStyle name="20% - Accent2 2 2 3 5" xfId="1168" xr:uid="{00000000-0005-0000-0000-00008A040000}"/>
    <cellStyle name="20% - Accent2 2 2 3 5 2" xfId="1169" xr:uid="{00000000-0005-0000-0000-00008B040000}"/>
    <cellStyle name="20% - Accent2 2 2 3 5 2 2" xfId="1170" xr:uid="{00000000-0005-0000-0000-00008C040000}"/>
    <cellStyle name="20% - Accent2 2 2 3 5 2 3" xfId="1171" xr:uid="{00000000-0005-0000-0000-00008D040000}"/>
    <cellStyle name="20% - Accent2 2 2 3 5 3" xfId="1172" xr:uid="{00000000-0005-0000-0000-00008E040000}"/>
    <cellStyle name="20% - Accent2 2 2 3 5 4" xfId="1173" xr:uid="{00000000-0005-0000-0000-00008F040000}"/>
    <cellStyle name="20% - Accent2 2 2 3 6" xfId="1174" xr:uid="{00000000-0005-0000-0000-000090040000}"/>
    <cellStyle name="20% - Accent2 2 2 3 6 2" xfId="1175" xr:uid="{00000000-0005-0000-0000-000091040000}"/>
    <cellStyle name="20% - Accent2 2 2 3 6 2 2" xfId="1176" xr:uid="{00000000-0005-0000-0000-000092040000}"/>
    <cellStyle name="20% - Accent2 2 2 3 6 2 3" xfId="1177" xr:uid="{00000000-0005-0000-0000-000093040000}"/>
    <cellStyle name="20% - Accent2 2 2 3 6 3" xfId="1178" xr:uid="{00000000-0005-0000-0000-000094040000}"/>
    <cellStyle name="20% - Accent2 2 2 3 6 4" xfId="1179" xr:uid="{00000000-0005-0000-0000-000095040000}"/>
    <cellStyle name="20% - Accent2 2 2 3 7" xfId="1180" xr:uid="{00000000-0005-0000-0000-000096040000}"/>
    <cellStyle name="20% - Accent2 2 2 3 7 2" xfId="1181" xr:uid="{00000000-0005-0000-0000-000097040000}"/>
    <cellStyle name="20% - Accent2 2 2 3 7 2 2" xfId="1182" xr:uid="{00000000-0005-0000-0000-000098040000}"/>
    <cellStyle name="20% - Accent2 2 2 3 7 2 3" xfId="1183" xr:uid="{00000000-0005-0000-0000-000099040000}"/>
    <cellStyle name="20% - Accent2 2 2 3 7 3" xfId="1184" xr:uid="{00000000-0005-0000-0000-00009A040000}"/>
    <cellStyle name="20% - Accent2 2 2 3 7 4" xfId="1185" xr:uid="{00000000-0005-0000-0000-00009B040000}"/>
    <cellStyle name="20% - Accent2 2 2 3 8" xfId="1186" xr:uid="{00000000-0005-0000-0000-00009C040000}"/>
    <cellStyle name="20% - Accent2 2 2 3 8 2" xfId="1187" xr:uid="{00000000-0005-0000-0000-00009D040000}"/>
    <cellStyle name="20% - Accent2 2 2 3 8 3" xfId="1188" xr:uid="{00000000-0005-0000-0000-00009E040000}"/>
    <cellStyle name="20% - Accent2 2 2 3 9" xfId="1189" xr:uid="{00000000-0005-0000-0000-00009F040000}"/>
    <cellStyle name="20% - Accent2 2 2 4" xfId="1190" xr:uid="{00000000-0005-0000-0000-0000A0040000}"/>
    <cellStyle name="20% - Accent2 2 2 4 2" xfId="1191" xr:uid="{00000000-0005-0000-0000-0000A1040000}"/>
    <cellStyle name="20% - Accent2 2 2 4 2 2" xfId="1192" xr:uid="{00000000-0005-0000-0000-0000A2040000}"/>
    <cellStyle name="20% - Accent2 2 2 4 2 3" xfId="1193" xr:uid="{00000000-0005-0000-0000-0000A3040000}"/>
    <cellStyle name="20% - Accent2 2 2 4 3" xfId="1194" xr:uid="{00000000-0005-0000-0000-0000A4040000}"/>
    <cellStyle name="20% - Accent2 2 2 4 4" xfId="1195" xr:uid="{00000000-0005-0000-0000-0000A5040000}"/>
    <cellStyle name="20% - Accent2 2 2 5" xfId="1196" xr:uid="{00000000-0005-0000-0000-0000A6040000}"/>
    <cellStyle name="20% - Accent2 2 2 5 2" xfId="1197" xr:uid="{00000000-0005-0000-0000-0000A7040000}"/>
    <cellStyle name="20% - Accent2 2 2 5 2 2" xfId="1198" xr:uid="{00000000-0005-0000-0000-0000A8040000}"/>
    <cellStyle name="20% - Accent2 2 2 5 2 3" xfId="1199" xr:uid="{00000000-0005-0000-0000-0000A9040000}"/>
    <cellStyle name="20% - Accent2 2 2 5 3" xfId="1200" xr:uid="{00000000-0005-0000-0000-0000AA040000}"/>
    <cellStyle name="20% - Accent2 2 2 5 4" xfId="1201" xr:uid="{00000000-0005-0000-0000-0000AB040000}"/>
    <cellStyle name="20% - Accent2 2 2 6" xfId="1202" xr:uid="{00000000-0005-0000-0000-0000AC040000}"/>
    <cellStyle name="20% - Accent2 2 2 6 2" xfId="1203" xr:uid="{00000000-0005-0000-0000-0000AD040000}"/>
    <cellStyle name="20% - Accent2 2 2 6 2 2" xfId="1204" xr:uid="{00000000-0005-0000-0000-0000AE040000}"/>
    <cellStyle name="20% - Accent2 2 2 6 2 3" xfId="1205" xr:uid="{00000000-0005-0000-0000-0000AF040000}"/>
    <cellStyle name="20% - Accent2 2 2 6 3" xfId="1206" xr:uid="{00000000-0005-0000-0000-0000B0040000}"/>
    <cellStyle name="20% - Accent2 2 2 6 4" xfId="1207" xr:uid="{00000000-0005-0000-0000-0000B1040000}"/>
    <cellStyle name="20% - Accent2 2 2 7" xfId="1208" xr:uid="{00000000-0005-0000-0000-0000B2040000}"/>
    <cellStyle name="20% - Accent2 2 2 7 2" xfId="1209" xr:uid="{00000000-0005-0000-0000-0000B3040000}"/>
    <cellStyle name="20% - Accent2 2 2 7 2 2" xfId="1210" xr:uid="{00000000-0005-0000-0000-0000B4040000}"/>
    <cellStyle name="20% - Accent2 2 2 7 2 3" xfId="1211" xr:uid="{00000000-0005-0000-0000-0000B5040000}"/>
    <cellStyle name="20% - Accent2 2 2 7 3" xfId="1212" xr:uid="{00000000-0005-0000-0000-0000B6040000}"/>
    <cellStyle name="20% - Accent2 2 2 7 4" xfId="1213" xr:uid="{00000000-0005-0000-0000-0000B7040000}"/>
    <cellStyle name="20% - Accent2 2 2 8" xfId="1214" xr:uid="{00000000-0005-0000-0000-0000B8040000}"/>
    <cellStyle name="20% - Accent2 2 2 8 2" xfId="1215" xr:uid="{00000000-0005-0000-0000-0000B9040000}"/>
    <cellStyle name="20% - Accent2 2 2 8 2 2" xfId="1216" xr:uid="{00000000-0005-0000-0000-0000BA040000}"/>
    <cellStyle name="20% - Accent2 2 2 8 2 3" xfId="1217" xr:uid="{00000000-0005-0000-0000-0000BB040000}"/>
    <cellStyle name="20% - Accent2 2 2 8 3" xfId="1218" xr:uid="{00000000-0005-0000-0000-0000BC040000}"/>
    <cellStyle name="20% - Accent2 2 2 8 4" xfId="1219" xr:uid="{00000000-0005-0000-0000-0000BD040000}"/>
    <cellStyle name="20% - Accent2 2 2 9" xfId="1220" xr:uid="{00000000-0005-0000-0000-0000BE040000}"/>
    <cellStyle name="20% - Accent2 2 2 9 2" xfId="1221" xr:uid="{00000000-0005-0000-0000-0000BF040000}"/>
    <cellStyle name="20% - Accent2 2 2 9 2 2" xfId="1222" xr:uid="{00000000-0005-0000-0000-0000C0040000}"/>
    <cellStyle name="20% - Accent2 2 2 9 2 3" xfId="1223" xr:uid="{00000000-0005-0000-0000-0000C1040000}"/>
    <cellStyle name="20% - Accent2 2 2 9 3" xfId="1224" xr:uid="{00000000-0005-0000-0000-0000C2040000}"/>
    <cellStyle name="20% - Accent2 2 2 9 4" xfId="1225" xr:uid="{00000000-0005-0000-0000-0000C3040000}"/>
    <cellStyle name="20% - Accent2 2 3" xfId="1226" xr:uid="{00000000-0005-0000-0000-0000C4040000}"/>
    <cellStyle name="20% - Accent2 2 3 10" xfId="1227" xr:uid="{00000000-0005-0000-0000-0000C5040000}"/>
    <cellStyle name="20% - Accent2 2 3 10 2" xfId="1228" xr:uid="{00000000-0005-0000-0000-0000C6040000}"/>
    <cellStyle name="20% - Accent2 2 3 10 3" xfId="1229" xr:uid="{00000000-0005-0000-0000-0000C7040000}"/>
    <cellStyle name="20% - Accent2 2 3 11" xfId="1230" xr:uid="{00000000-0005-0000-0000-0000C8040000}"/>
    <cellStyle name="20% - Accent2 2 3 12" xfId="1231" xr:uid="{00000000-0005-0000-0000-0000C9040000}"/>
    <cellStyle name="20% - Accent2 2 3 2" xfId="1232" xr:uid="{00000000-0005-0000-0000-0000CA040000}"/>
    <cellStyle name="20% - Accent2 2 3 2 10" xfId="1233" xr:uid="{00000000-0005-0000-0000-0000CB040000}"/>
    <cellStyle name="20% - Accent2 2 3 2 2" xfId="1234" xr:uid="{00000000-0005-0000-0000-0000CC040000}"/>
    <cellStyle name="20% - Accent2 2 3 2 2 2" xfId="1235" xr:uid="{00000000-0005-0000-0000-0000CD040000}"/>
    <cellStyle name="20% - Accent2 2 3 2 2 2 2" xfId="1236" xr:uid="{00000000-0005-0000-0000-0000CE040000}"/>
    <cellStyle name="20% - Accent2 2 3 2 2 2 3" xfId="1237" xr:uid="{00000000-0005-0000-0000-0000CF040000}"/>
    <cellStyle name="20% - Accent2 2 3 2 2 3" xfId="1238" xr:uid="{00000000-0005-0000-0000-0000D0040000}"/>
    <cellStyle name="20% - Accent2 2 3 2 2 4" xfId="1239" xr:uid="{00000000-0005-0000-0000-0000D1040000}"/>
    <cellStyle name="20% - Accent2 2 3 2 3" xfId="1240" xr:uid="{00000000-0005-0000-0000-0000D2040000}"/>
    <cellStyle name="20% - Accent2 2 3 2 3 2" xfId="1241" xr:uid="{00000000-0005-0000-0000-0000D3040000}"/>
    <cellStyle name="20% - Accent2 2 3 2 3 2 2" xfId="1242" xr:uid="{00000000-0005-0000-0000-0000D4040000}"/>
    <cellStyle name="20% - Accent2 2 3 2 3 2 3" xfId="1243" xr:uid="{00000000-0005-0000-0000-0000D5040000}"/>
    <cellStyle name="20% - Accent2 2 3 2 3 3" xfId="1244" xr:uid="{00000000-0005-0000-0000-0000D6040000}"/>
    <cellStyle name="20% - Accent2 2 3 2 3 4" xfId="1245" xr:uid="{00000000-0005-0000-0000-0000D7040000}"/>
    <cellStyle name="20% - Accent2 2 3 2 4" xfId="1246" xr:uid="{00000000-0005-0000-0000-0000D8040000}"/>
    <cellStyle name="20% - Accent2 2 3 2 4 2" xfId="1247" xr:uid="{00000000-0005-0000-0000-0000D9040000}"/>
    <cellStyle name="20% - Accent2 2 3 2 4 2 2" xfId="1248" xr:uid="{00000000-0005-0000-0000-0000DA040000}"/>
    <cellStyle name="20% - Accent2 2 3 2 4 2 3" xfId="1249" xr:uid="{00000000-0005-0000-0000-0000DB040000}"/>
    <cellStyle name="20% - Accent2 2 3 2 4 3" xfId="1250" xr:uid="{00000000-0005-0000-0000-0000DC040000}"/>
    <cellStyle name="20% - Accent2 2 3 2 4 4" xfId="1251" xr:uid="{00000000-0005-0000-0000-0000DD040000}"/>
    <cellStyle name="20% - Accent2 2 3 2 5" xfId="1252" xr:uid="{00000000-0005-0000-0000-0000DE040000}"/>
    <cellStyle name="20% - Accent2 2 3 2 5 2" xfId="1253" xr:uid="{00000000-0005-0000-0000-0000DF040000}"/>
    <cellStyle name="20% - Accent2 2 3 2 5 2 2" xfId="1254" xr:uid="{00000000-0005-0000-0000-0000E0040000}"/>
    <cellStyle name="20% - Accent2 2 3 2 5 2 3" xfId="1255" xr:uid="{00000000-0005-0000-0000-0000E1040000}"/>
    <cellStyle name="20% - Accent2 2 3 2 5 3" xfId="1256" xr:uid="{00000000-0005-0000-0000-0000E2040000}"/>
    <cellStyle name="20% - Accent2 2 3 2 5 4" xfId="1257" xr:uid="{00000000-0005-0000-0000-0000E3040000}"/>
    <cellStyle name="20% - Accent2 2 3 2 6" xfId="1258" xr:uid="{00000000-0005-0000-0000-0000E4040000}"/>
    <cellStyle name="20% - Accent2 2 3 2 6 2" xfId="1259" xr:uid="{00000000-0005-0000-0000-0000E5040000}"/>
    <cellStyle name="20% - Accent2 2 3 2 6 2 2" xfId="1260" xr:uid="{00000000-0005-0000-0000-0000E6040000}"/>
    <cellStyle name="20% - Accent2 2 3 2 6 2 3" xfId="1261" xr:uid="{00000000-0005-0000-0000-0000E7040000}"/>
    <cellStyle name="20% - Accent2 2 3 2 6 3" xfId="1262" xr:uid="{00000000-0005-0000-0000-0000E8040000}"/>
    <cellStyle name="20% - Accent2 2 3 2 6 4" xfId="1263" xr:uid="{00000000-0005-0000-0000-0000E9040000}"/>
    <cellStyle name="20% - Accent2 2 3 2 7" xfId="1264" xr:uid="{00000000-0005-0000-0000-0000EA040000}"/>
    <cellStyle name="20% - Accent2 2 3 2 7 2" xfId="1265" xr:uid="{00000000-0005-0000-0000-0000EB040000}"/>
    <cellStyle name="20% - Accent2 2 3 2 7 2 2" xfId="1266" xr:uid="{00000000-0005-0000-0000-0000EC040000}"/>
    <cellStyle name="20% - Accent2 2 3 2 7 2 3" xfId="1267" xr:uid="{00000000-0005-0000-0000-0000ED040000}"/>
    <cellStyle name="20% - Accent2 2 3 2 7 3" xfId="1268" xr:uid="{00000000-0005-0000-0000-0000EE040000}"/>
    <cellStyle name="20% - Accent2 2 3 2 7 4" xfId="1269" xr:uid="{00000000-0005-0000-0000-0000EF040000}"/>
    <cellStyle name="20% - Accent2 2 3 2 8" xfId="1270" xr:uid="{00000000-0005-0000-0000-0000F0040000}"/>
    <cellStyle name="20% - Accent2 2 3 2 8 2" xfId="1271" xr:uid="{00000000-0005-0000-0000-0000F1040000}"/>
    <cellStyle name="20% - Accent2 2 3 2 8 3" xfId="1272" xr:uid="{00000000-0005-0000-0000-0000F2040000}"/>
    <cellStyle name="20% - Accent2 2 3 2 9" xfId="1273" xr:uid="{00000000-0005-0000-0000-0000F3040000}"/>
    <cellStyle name="20% - Accent2 2 3 3" xfId="1274" xr:uid="{00000000-0005-0000-0000-0000F4040000}"/>
    <cellStyle name="20% - Accent2 2 3 3 10" xfId="1275" xr:uid="{00000000-0005-0000-0000-0000F5040000}"/>
    <cellStyle name="20% - Accent2 2 3 3 2" xfId="1276" xr:uid="{00000000-0005-0000-0000-0000F6040000}"/>
    <cellStyle name="20% - Accent2 2 3 3 2 2" xfId="1277" xr:uid="{00000000-0005-0000-0000-0000F7040000}"/>
    <cellStyle name="20% - Accent2 2 3 3 2 2 2" xfId="1278" xr:uid="{00000000-0005-0000-0000-0000F8040000}"/>
    <cellStyle name="20% - Accent2 2 3 3 2 2 3" xfId="1279" xr:uid="{00000000-0005-0000-0000-0000F9040000}"/>
    <cellStyle name="20% - Accent2 2 3 3 2 3" xfId="1280" xr:uid="{00000000-0005-0000-0000-0000FA040000}"/>
    <cellStyle name="20% - Accent2 2 3 3 2 4" xfId="1281" xr:uid="{00000000-0005-0000-0000-0000FB040000}"/>
    <cellStyle name="20% - Accent2 2 3 3 3" xfId="1282" xr:uid="{00000000-0005-0000-0000-0000FC040000}"/>
    <cellStyle name="20% - Accent2 2 3 3 3 2" xfId="1283" xr:uid="{00000000-0005-0000-0000-0000FD040000}"/>
    <cellStyle name="20% - Accent2 2 3 3 3 2 2" xfId="1284" xr:uid="{00000000-0005-0000-0000-0000FE040000}"/>
    <cellStyle name="20% - Accent2 2 3 3 3 2 3" xfId="1285" xr:uid="{00000000-0005-0000-0000-0000FF040000}"/>
    <cellStyle name="20% - Accent2 2 3 3 3 3" xfId="1286" xr:uid="{00000000-0005-0000-0000-000000050000}"/>
    <cellStyle name="20% - Accent2 2 3 3 3 4" xfId="1287" xr:uid="{00000000-0005-0000-0000-000001050000}"/>
    <cellStyle name="20% - Accent2 2 3 3 4" xfId="1288" xr:uid="{00000000-0005-0000-0000-000002050000}"/>
    <cellStyle name="20% - Accent2 2 3 3 4 2" xfId="1289" xr:uid="{00000000-0005-0000-0000-000003050000}"/>
    <cellStyle name="20% - Accent2 2 3 3 4 2 2" xfId="1290" xr:uid="{00000000-0005-0000-0000-000004050000}"/>
    <cellStyle name="20% - Accent2 2 3 3 4 2 3" xfId="1291" xr:uid="{00000000-0005-0000-0000-000005050000}"/>
    <cellStyle name="20% - Accent2 2 3 3 4 3" xfId="1292" xr:uid="{00000000-0005-0000-0000-000006050000}"/>
    <cellStyle name="20% - Accent2 2 3 3 4 4" xfId="1293" xr:uid="{00000000-0005-0000-0000-000007050000}"/>
    <cellStyle name="20% - Accent2 2 3 3 5" xfId="1294" xr:uid="{00000000-0005-0000-0000-000008050000}"/>
    <cellStyle name="20% - Accent2 2 3 3 5 2" xfId="1295" xr:uid="{00000000-0005-0000-0000-000009050000}"/>
    <cellStyle name="20% - Accent2 2 3 3 5 2 2" xfId="1296" xr:uid="{00000000-0005-0000-0000-00000A050000}"/>
    <cellStyle name="20% - Accent2 2 3 3 5 2 3" xfId="1297" xr:uid="{00000000-0005-0000-0000-00000B050000}"/>
    <cellStyle name="20% - Accent2 2 3 3 5 3" xfId="1298" xr:uid="{00000000-0005-0000-0000-00000C050000}"/>
    <cellStyle name="20% - Accent2 2 3 3 5 4" xfId="1299" xr:uid="{00000000-0005-0000-0000-00000D050000}"/>
    <cellStyle name="20% - Accent2 2 3 3 6" xfId="1300" xr:uid="{00000000-0005-0000-0000-00000E050000}"/>
    <cellStyle name="20% - Accent2 2 3 3 6 2" xfId="1301" xr:uid="{00000000-0005-0000-0000-00000F050000}"/>
    <cellStyle name="20% - Accent2 2 3 3 6 2 2" xfId="1302" xr:uid="{00000000-0005-0000-0000-000010050000}"/>
    <cellStyle name="20% - Accent2 2 3 3 6 2 3" xfId="1303" xr:uid="{00000000-0005-0000-0000-000011050000}"/>
    <cellStyle name="20% - Accent2 2 3 3 6 3" xfId="1304" xr:uid="{00000000-0005-0000-0000-000012050000}"/>
    <cellStyle name="20% - Accent2 2 3 3 6 4" xfId="1305" xr:uid="{00000000-0005-0000-0000-000013050000}"/>
    <cellStyle name="20% - Accent2 2 3 3 7" xfId="1306" xr:uid="{00000000-0005-0000-0000-000014050000}"/>
    <cellStyle name="20% - Accent2 2 3 3 7 2" xfId="1307" xr:uid="{00000000-0005-0000-0000-000015050000}"/>
    <cellStyle name="20% - Accent2 2 3 3 7 2 2" xfId="1308" xr:uid="{00000000-0005-0000-0000-000016050000}"/>
    <cellStyle name="20% - Accent2 2 3 3 7 2 3" xfId="1309" xr:uid="{00000000-0005-0000-0000-000017050000}"/>
    <cellStyle name="20% - Accent2 2 3 3 7 3" xfId="1310" xr:uid="{00000000-0005-0000-0000-000018050000}"/>
    <cellStyle name="20% - Accent2 2 3 3 7 4" xfId="1311" xr:uid="{00000000-0005-0000-0000-000019050000}"/>
    <cellStyle name="20% - Accent2 2 3 3 8" xfId="1312" xr:uid="{00000000-0005-0000-0000-00001A050000}"/>
    <cellStyle name="20% - Accent2 2 3 3 8 2" xfId="1313" xr:uid="{00000000-0005-0000-0000-00001B050000}"/>
    <cellStyle name="20% - Accent2 2 3 3 8 3" xfId="1314" xr:uid="{00000000-0005-0000-0000-00001C050000}"/>
    <cellStyle name="20% - Accent2 2 3 3 9" xfId="1315" xr:uid="{00000000-0005-0000-0000-00001D050000}"/>
    <cellStyle name="20% - Accent2 2 3 4" xfId="1316" xr:uid="{00000000-0005-0000-0000-00001E050000}"/>
    <cellStyle name="20% - Accent2 2 3 4 2" xfId="1317" xr:uid="{00000000-0005-0000-0000-00001F050000}"/>
    <cellStyle name="20% - Accent2 2 3 4 2 2" xfId="1318" xr:uid="{00000000-0005-0000-0000-000020050000}"/>
    <cellStyle name="20% - Accent2 2 3 4 2 3" xfId="1319" xr:uid="{00000000-0005-0000-0000-000021050000}"/>
    <cellStyle name="20% - Accent2 2 3 4 3" xfId="1320" xr:uid="{00000000-0005-0000-0000-000022050000}"/>
    <cellStyle name="20% - Accent2 2 3 4 4" xfId="1321" xr:uid="{00000000-0005-0000-0000-000023050000}"/>
    <cellStyle name="20% - Accent2 2 3 5" xfId="1322" xr:uid="{00000000-0005-0000-0000-000024050000}"/>
    <cellStyle name="20% - Accent2 2 3 5 2" xfId="1323" xr:uid="{00000000-0005-0000-0000-000025050000}"/>
    <cellStyle name="20% - Accent2 2 3 5 2 2" xfId="1324" xr:uid="{00000000-0005-0000-0000-000026050000}"/>
    <cellStyle name="20% - Accent2 2 3 5 2 3" xfId="1325" xr:uid="{00000000-0005-0000-0000-000027050000}"/>
    <cellStyle name="20% - Accent2 2 3 5 3" xfId="1326" xr:uid="{00000000-0005-0000-0000-000028050000}"/>
    <cellStyle name="20% - Accent2 2 3 5 4" xfId="1327" xr:uid="{00000000-0005-0000-0000-000029050000}"/>
    <cellStyle name="20% - Accent2 2 3 6" xfId="1328" xr:uid="{00000000-0005-0000-0000-00002A050000}"/>
    <cellStyle name="20% - Accent2 2 3 6 2" xfId="1329" xr:uid="{00000000-0005-0000-0000-00002B050000}"/>
    <cellStyle name="20% - Accent2 2 3 6 2 2" xfId="1330" xr:uid="{00000000-0005-0000-0000-00002C050000}"/>
    <cellStyle name="20% - Accent2 2 3 6 2 3" xfId="1331" xr:uid="{00000000-0005-0000-0000-00002D050000}"/>
    <cellStyle name="20% - Accent2 2 3 6 3" xfId="1332" xr:uid="{00000000-0005-0000-0000-00002E050000}"/>
    <cellStyle name="20% - Accent2 2 3 6 4" xfId="1333" xr:uid="{00000000-0005-0000-0000-00002F050000}"/>
    <cellStyle name="20% - Accent2 2 3 7" xfId="1334" xr:uid="{00000000-0005-0000-0000-000030050000}"/>
    <cellStyle name="20% - Accent2 2 3 7 2" xfId="1335" xr:uid="{00000000-0005-0000-0000-000031050000}"/>
    <cellStyle name="20% - Accent2 2 3 7 2 2" xfId="1336" xr:uid="{00000000-0005-0000-0000-000032050000}"/>
    <cellStyle name="20% - Accent2 2 3 7 2 3" xfId="1337" xr:uid="{00000000-0005-0000-0000-000033050000}"/>
    <cellStyle name="20% - Accent2 2 3 7 3" xfId="1338" xr:uid="{00000000-0005-0000-0000-000034050000}"/>
    <cellStyle name="20% - Accent2 2 3 7 4" xfId="1339" xr:uid="{00000000-0005-0000-0000-000035050000}"/>
    <cellStyle name="20% - Accent2 2 3 8" xfId="1340" xr:uid="{00000000-0005-0000-0000-000036050000}"/>
    <cellStyle name="20% - Accent2 2 3 8 2" xfId="1341" xr:uid="{00000000-0005-0000-0000-000037050000}"/>
    <cellStyle name="20% - Accent2 2 3 8 2 2" xfId="1342" xr:uid="{00000000-0005-0000-0000-000038050000}"/>
    <cellStyle name="20% - Accent2 2 3 8 2 3" xfId="1343" xr:uid="{00000000-0005-0000-0000-000039050000}"/>
    <cellStyle name="20% - Accent2 2 3 8 3" xfId="1344" xr:uid="{00000000-0005-0000-0000-00003A050000}"/>
    <cellStyle name="20% - Accent2 2 3 8 4" xfId="1345" xr:uid="{00000000-0005-0000-0000-00003B050000}"/>
    <cellStyle name="20% - Accent2 2 3 9" xfId="1346" xr:uid="{00000000-0005-0000-0000-00003C050000}"/>
    <cellStyle name="20% - Accent2 2 3 9 2" xfId="1347" xr:uid="{00000000-0005-0000-0000-00003D050000}"/>
    <cellStyle name="20% - Accent2 2 3 9 2 2" xfId="1348" xr:uid="{00000000-0005-0000-0000-00003E050000}"/>
    <cellStyle name="20% - Accent2 2 3 9 2 3" xfId="1349" xr:uid="{00000000-0005-0000-0000-00003F050000}"/>
    <cellStyle name="20% - Accent2 2 3 9 3" xfId="1350" xr:uid="{00000000-0005-0000-0000-000040050000}"/>
    <cellStyle name="20% - Accent2 2 3 9 4" xfId="1351" xr:uid="{00000000-0005-0000-0000-000041050000}"/>
    <cellStyle name="20% - Accent2 2 4" xfId="1352" xr:uid="{00000000-0005-0000-0000-000042050000}"/>
    <cellStyle name="20% - Accent2 2 4 10" xfId="1353" xr:uid="{00000000-0005-0000-0000-000043050000}"/>
    <cellStyle name="20% - Accent2 2 4 10 2" xfId="1354" xr:uid="{00000000-0005-0000-0000-000044050000}"/>
    <cellStyle name="20% - Accent2 2 4 10 3" xfId="1355" xr:uid="{00000000-0005-0000-0000-000045050000}"/>
    <cellStyle name="20% - Accent2 2 4 11" xfId="1356" xr:uid="{00000000-0005-0000-0000-000046050000}"/>
    <cellStyle name="20% - Accent2 2 4 12" xfId="1357" xr:uid="{00000000-0005-0000-0000-000047050000}"/>
    <cellStyle name="20% - Accent2 2 4 2" xfId="1358" xr:uid="{00000000-0005-0000-0000-000048050000}"/>
    <cellStyle name="20% - Accent2 2 4 2 10" xfId="1359" xr:uid="{00000000-0005-0000-0000-000049050000}"/>
    <cellStyle name="20% - Accent2 2 4 2 2" xfId="1360" xr:uid="{00000000-0005-0000-0000-00004A050000}"/>
    <cellStyle name="20% - Accent2 2 4 2 2 2" xfId="1361" xr:uid="{00000000-0005-0000-0000-00004B050000}"/>
    <cellStyle name="20% - Accent2 2 4 2 2 2 2" xfId="1362" xr:uid="{00000000-0005-0000-0000-00004C050000}"/>
    <cellStyle name="20% - Accent2 2 4 2 2 2 3" xfId="1363" xr:uid="{00000000-0005-0000-0000-00004D050000}"/>
    <cellStyle name="20% - Accent2 2 4 2 2 3" xfId="1364" xr:uid="{00000000-0005-0000-0000-00004E050000}"/>
    <cellStyle name="20% - Accent2 2 4 2 2 4" xfId="1365" xr:uid="{00000000-0005-0000-0000-00004F050000}"/>
    <cellStyle name="20% - Accent2 2 4 2 3" xfId="1366" xr:uid="{00000000-0005-0000-0000-000050050000}"/>
    <cellStyle name="20% - Accent2 2 4 2 3 2" xfId="1367" xr:uid="{00000000-0005-0000-0000-000051050000}"/>
    <cellStyle name="20% - Accent2 2 4 2 3 2 2" xfId="1368" xr:uid="{00000000-0005-0000-0000-000052050000}"/>
    <cellStyle name="20% - Accent2 2 4 2 3 2 3" xfId="1369" xr:uid="{00000000-0005-0000-0000-000053050000}"/>
    <cellStyle name="20% - Accent2 2 4 2 3 3" xfId="1370" xr:uid="{00000000-0005-0000-0000-000054050000}"/>
    <cellStyle name="20% - Accent2 2 4 2 3 4" xfId="1371" xr:uid="{00000000-0005-0000-0000-000055050000}"/>
    <cellStyle name="20% - Accent2 2 4 2 4" xfId="1372" xr:uid="{00000000-0005-0000-0000-000056050000}"/>
    <cellStyle name="20% - Accent2 2 4 2 4 2" xfId="1373" xr:uid="{00000000-0005-0000-0000-000057050000}"/>
    <cellStyle name="20% - Accent2 2 4 2 4 2 2" xfId="1374" xr:uid="{00000000-0005-0000-0000-000058050000}"/>
    <cellStyle name="20% - Accent2 2 4 2 4 2 3" xfId="1375" xr:uid="{00000000-0005-0000-0000-000059050000}"/>
    <cellStyle name="20% - Accent2 2 4 2 4 3" xfId="1376" xr:uid="{00000000-0005-0000-0000-00005A050000}"/>
    <cellStyle name="20% - Accent2 2 4 2 4 4" xfId="1377" xr:uid="{00000000-0005-0000-0000-00005B050000}"/>
    <cellStyle name="20% - Accent2 2 4 2 5" xfId="1378" xr:uid="{00000000-0005-0000-0000-00005C050000}"/>
    <cellStyle name="20% - Accent2 2 4 2 5 2" xfId="1379" xr:uid="{00000000-0005-0000-0000-00005D050000}"/>
    <cellStyle name="20% - Accent2 2 4 2 5 2 2" xfId="1380" xr:uid="{00000000-0005-0000-0000-00005E050000}"/>
    <cellStyle name="20% - Accent2 2 4 2 5 2 3" xfId="1381" xr:uid="{00000000-0005-0000-0000-00005F050000}"/>
    <cellStyle name="20% - Accent2 2 4 2 5 3" xfId="1382" xr:uid="{00000000-0005-0000-0000-000060050000}"/>
    <cellStyle name="20% - Accent2 2 4 2 5 4" xfId="1383" xr:uid="{00000000-0005-0000-0000-000061050000}"/>
    <cellStyle name="20% - Accent2 2 4 2 6" xfId="1384" xr:uid="{00000000-0005-0000-0000-000062050000}"/>
    <cellStyle name="20% - Accent2 2 4 2 6 2" xfId="1385" xr:uid="{00000000-0005-0000-0000-000063050000}"/>
    <cellStyle name="20% - Accent2 2 4 2 6 2 2" xfId="1386" xr:uid="{00000000-0005-0000-0000-000064050000}"/>
    <cellStyle name="20% - Accent2 2 4 2 6 2 3" xfId="1387" xr:uid="{00000000-0005-0000-0000-000065050000}"/>
    <cellStyle name="20% - Accent2 2 4 2 6 3" xfId="1388" xr:uid="{00000000-0005-0000-0000-000066050000}"/>
    <cellStyle name="20% - Accent2 2 4 2 6 4" xfId="1389" xr:uid="{00000000-0005-0000-0000-000067050000}"/>
    <cellStyle name="20% - Accent2 2 4 2 7" xfId="1390" xr:uid="{00000000-0005-0000-0000-000068050000}"/>
    <cellStyle name="20% - Accent2 2 4 2 7 2" xfId="1391" xr:uid="{00000000-0005-0000-0000-000069050000}"/>
    <cellStyle name="20% - Accent2 2 4 2 7 2 2" xfId="1392" xr:uid="{00000000-0005-0000-0000-00006A050000}"/>
    <cellStyle name="20% - Accent2 2 4 2 7 2 3" xfId="1393" xr:uid="{00000000-0005-0000-0000-00006B050000}"/>
    <cellStyle name="20% - Accent2 2 4 2 7 3" xfId="1394" xr:uid="{00000000-0005-0000-0000-00006C050000}"/>
    <cellStyle name="20% - Accent2 2 4 2 7 4" xfId="1395" xr:uid="{00000000-0005-0000-0000-00006D050000}"/>
    <cellStyle name="20% - Accent2 2 4 2 8" xfId="1396" xr:uid="{00000000-0005-0000-0000-00006E050000}"/>
    <cellStyle name="20% - Accent2 2 4 2 8 2" xfId="1397" xr:uid="{00000000-0005-0000-0000-00006F050000}"/>
    <cellStyle name="20% - Accent2 2 4 2 8 3" xfId="1398" xr:uid="{00000000-0005-0000-0000-000070050000}"/>
    <cellStyle name="20% - Accent2 2 4 2 9" xfId="1399" xr:uid="{00000000-0005-0000-0000-000071050000}"/>
    <cellStyle name="20% - Accent2 2 4 3" xfId="1400" xr:uid="{00000000-0005-0000-0000-000072050000}"/>
    <cellStyle name="20% - Accent2 2 4 3 10" xfId="1401" xr:uid="{00000000-0005-0000-0000-000073050000}"/>
    <cellStyle name="20% - Accent2 2 4 3 2" xfId="1402" xr:uid="{00000000-0005-0000-0000-000074050000}"/>
    <cellStyle name="20% - Accent2 2 4 3 2 2" xfId="1403" xr:uid="{00000000-0005-0000-0000-000075050000}"/>
    <cellStyle name="20% - Accent2 2 4 3 2 2 2" xfId="1404" xr:uid="{00000000-0005-0000-0000-000076050000}"/>
    <cellStyle name="20% - Accent2 2 4 3 2 2 3" xfId="1405" xr:uid="{00000000-0005-0000-0000-000077050000}"/>
    <cellStyle name="20% - Accent2 2 4 3 2 3" xfId="1406" xr:uid="{00000000-0005-0000-0000-000078050000}"/>
    <cellStyle name="20% - Accent2 2 4 3 2 4" xfId="1407" xr:uid="{00000000-0005-0000-0000-000079050000}"/>
    <cellStyle name="20% - Accent2 2 4 3 3" xfId="1408" xr:uid="{00000000-0005-0000-0000-00007A050000}"/>
    <cellStyle name="20% - Accent2 2 4 3 3 2" xfId="1409" xr:uid="{00000000-0005-0000-0000-00007B050000}"/>
    <cellStyle name="20% - Accent2 2 4 3 3 2 2" xfId="1410" xr:uid="{00000000-0005-0000-0000-00007C050000}"/>
    <cellStyle name="20% - Accent2 2 4 3 3 2 3" xfId="1411" xr:uid="{00000000-0005-0000-0000-00007D050000}"/>
    <cellStyle name="20% - Accent2 2 4 3 3 3" xfId="1412" xr:uid="{00000000-0005-0000-0000-00007E050000}"/>
    <cellStyle name="20% - Accent2 2 4 3 3 4" xfId="1413" xr:uid="{00000000-0005-0000-0000-00007F050000}"/>
    <cellStyle name="20% - Accent2 2 4 3 4" xfId="1414" xr:uid="{00000000-0005-0000-0000-000080050000}"/>
    <cellStyle name="20% - Accent2 2 4 3 4 2" xfId="1415" xr:uid="{00000000-0005-0000-0000-000081050000}"/>
    <cellStyle name="20% - Accent2 2 4 3 4 2 2" xfId="1416" xr:uid="{00000000-0005-0000-0000-000082050000}"/>
    <cellStyle name="20% - Accent2 2 4 3 4 2 3" xfId="1417" xr:uid="{00000000-0005-0000-0000-000083050000}"/>
    <cellStyle name="20% - Accent2 2 4 3 4 3" xfId="1418" xr:uid="{00000000-0005-0000-0000-000084050000}"/>
    <cellStyle name="20% - Accent2 2 4 3 4 4" xfId="1419" xr:uid="{00000000-0005-0000-0000-000085050000}"/>
    <cellStyle name="20% - Accent2 2 4 3 5" xfId="1420" xr:uid="{00000000-0005-0000-0000-000086050000}"/>
    <cellStyle name="20% - Accent2 2 4 3 5 2" xfId="1421" xr:uid="{00000000-0005-0000-0000-000087050000}"/>
    <cellStyle name="20% - Accent2 2 4 3 5 2 2" xfId="1422" xr:uid="{00000000-0005-0000-0000-000088050000}"/>
    <cellStyle name="20% - Accent2 2 4 3 5 2 3" xfId="1423" xr:uid="{00000000-0005-0000-0000-000089050000}"/>
    <cellStyle name="20% - Accent2 2 4 3 5 3" xfId="1424" xr:uid="{00000000-0005-0000-0000-00008A050000}"/>
    <cellStyle name="20% - Accent2 2 4 3 5 4" xfId="1425" xr:uid="{00000000-0005-0000-0000-00008B050000}"/>
    <cellStyle name="20% - Accent2 2 4 3 6" xfId="1426" xr:uid="{00000000-0005-0000-0000-00008C050000}"/>
    <cellStyle name="20% - Accent2 2 4 3 6 2" xfId="1427" xr:uid="{00000000-0005-0000-0000-00008D050000}"/>
    <cellStyle name="20% - Accent2 2 4 3 6 2 2" xfId="1428" xr:uid="{00000000-0005-0000-0000-00008E050000}"/>
    <cellStyle name="20% - Accent2 2 4 3 6 2 3" xfId="1429" xr:uid="{00000000-0005-0000-0000-00008F050000}"/>
    <cellStyle name="20% - Accent2 2 4 3 6 3" xfId="1430" xr:uid="{00000000-0005-0000-0000-000090050000}"/>
    <cellStyle name="20% - Accent2 2 4 3 6 4" xfId="1431" xr:uid="{00000000-0005-0000-0000-000091050000}"/>
    <cellStyle name="20% - Accent2 2 4 3 7" xfId="1432" xr:uid="{00000000-0005-0000-0000-000092050000}"/>
    <cellStyle name="20% - Accent2 2 4 3 7 2" xfId="1433" xr:uid="{00000000-0005-0000-0000-000093050000}"/>
    <cellStyle name="20% - Accent2 2 4 3 7 2 2" xfId="1434" xr:uid="{00000000-0005-0000-0000-000094050000}"/>
    <cellStyle name="20% - Accent2 2 4 3 7 2 3" xfId="1435" xr:uid="{00000000-0005-0000-0000-000095050000}"/>
    <cellStyle name="20% - Accent2 2 4 3 7 3" xfId="1436" xr:uid="{00000000-0005-0000-0000-000096050000}"/>
    <cellStyle name="20% - Accent2 2 4 3 7 4" xfId="1437" xr:uid="{00000000-0005-0000-0000-000097050000}"/>
    <cellStyle name="20% - Accent2 2 4 3 8" xfId="1438" xr:uid="{00000000-0005-0000-0000-000098050000}"/>
    <cellStyle name="20% - Accent2 2 4 3 8 2" xfId="1439" xr:uid="{00000000-0005-0000-0000-000099050000}"/>
    <cellStyle name="20% - Accent2 2 4 3 8 3" xfId="1440" xr:uid="{00000000-0005-0000-0000-00009A050000}"/>
    <cellStyle name="20% - Accent2 2 4 3 9" xfId="1441" xr:uid="{00000000-0005-0000-0000-00009B050000}"/>
    <cellStyle name="20% - Accent2 2 4 4" xfId="1442" xr:uid="{00000000-0005-0000-0000-00009C050000}"/>
    <cellStyle name="20% - Accent2 2 4 4 2" xfId="1443" xr:uid="{00000000-0005-0000-0000-00009D050000}"/>
    <cellStyle name="20% - Accent2 2 4 4 2 2" xfId="1444" xr:uid="{00000000-0005-0000-0000-00009E050000}"/>
    <cellStyle name="20% - Accent2 2 4 4 2 3" xfId="1445" xr:uid="{00000000-0005-0000-0000-00009F050000}"/>
    <cellStyle name="20% - Accent2 2 4 4 3" xfId="1446" xr:uid="{00000000-0005-0000-0000-0000A0050000}"/>
    <cellStyle name="20% - Accent2 2 4 4 4" xfId="1447" xr:uid="{00000000-0005-0000-0000-0000A1050000}"/>
    <cellStyle name="20% - Accent2 2 4 5" xfId="1448" xr:uid="{00000000-0005-0000-0000-0000A2050000}"/>
    <cellStyle name="20% - Accent2 2 4 5 2" xfId="1449" xr:uid="{00000000-0005-0000-0000-0000A3050000}"/>
    <cellStyle name="20% - Accent2 2 4 5 2 2" xfId="1450" xr:uid="{00000000-0005-0000-0000-0000A4050000}"/>
    <cellStyle name="20% - Accent2 2 4 5 2 3" xfId="1451" xr:uid="{00000000-0005-0000-0000-0000A5050000}"/>
    <cellStyle name="20% - Accent2 2 4 5 3" xfId="1452" xr:uid="{00000000-0005-0000-0000-0000A6050000}"/>
    <cellStyle name="20% - Accent2 2 4 5 4" xfId="1453" xr:uid="{00000000-0005-0000-0000-0000A7050000}"/>
    <cellStyle name="20% - Accent2 2 4 6" xfId="1454" xr:uid="{00000000-0005-0000-0000-0000A8050000}"/>
    <cellStyle name="20% - Accent2 2 4 6 2" xfId="1455" xr:uid="{00000000-0005-0000-0000-0000A9050000}"/>
    <cellStyle name="20% - Accent2 2 4 6 2 2" xfId="1456" xr:uid="{00000000-0005-0000-0000-0000AA050000}"/>
    <cellStyle name="20% - Accent2 2 4 6 2 3" xfId="1457" xr:uid="{00000000-0005-0000-0000-0000AB050000}"/>
    <cellStyle name="20% - Accent2 2 4 6 3" xfId="1458" xr:uid="{00000000-0005-0000-0000-0000AC050000}"/>
    <cellStyle name="20% - Accent2 2 4 6 4" xfId="1459" xr:uid="{00000000-0005-0000-0000-0000AD050000}"/>
    <cellStyle name="20% - Accent2 2 4 7" xfId="1460" xr:uid="{00000000-0005-0000-0000-0000AE050000}"/>
    <cellStyle name="20% - Accent2 2 4 7 2" xfId="1461" xr:uid="{00000000-0005-0000-0000-0000AF050000}"/>
    <cellStyle name="20% - Accent2 2 4 7 2 2" xfId="1462" xr:uid="{00000000-0005-0000-0000-0000B0050000}"/>
    <cellStyle name="20% - Accent2 2 4 7 2 3" xfId="1463" xr:uid="{00000000-0005-0000-0000-0000B1050000}"/>
    <cellStyle name="20% - Accent2 2 4 7 3" xfId="1464" xr:uid="{00000000-0005-0000-0000-0000B2050000}"/>
    <cellStyle name="20% - Accent2 2 4 7 4" xfId="1465" xr:uid="{00000000-0005-0000-0000-0000B3050000}"/>
    <cellStyle name="20% - Accent2 2 4 8" xfId="1466" xr:uid="{00000000-0005-0000-0000-0000B4050000}"/>
    <cellStyle name="20% - Accent2 2 4 8 2" xfId="1467" xr:uid="{00000000-0005-0000-0000-0000B5050000}"/>
    <cellStyle name="20% - Accent2 2 4 8 2 2" xfId="1468" xr:uid="{00000000-0005-0000-0000-0000B6050000}"/>
    <cellStyle name="20% - Accent2 2 4 8 2 3" xfId="1469" xr:uid="{00000000-0005-0000-0000-0000B7050000}"/>
    <cellStyle name="20% - Accent2 2 4 8 3" xfId="1470" xr:uid="{00000000-0005-0000-0000-0000B8050000}"/>
    <cellStyle name="20% - Accent2 2 4 8 4" xfId="1471" xr:uid="{00000000-0005-0000-0000-0000B9050000}"/>
    <cellStyle name="20% - Accent2 2 4 9" xfId="1472" xr:uid="{00000000-0005-0000-0000-0000BA050000}"/>
    <cellStyle name="20% - Accent2 2 4 9 2" xfId="1473" xr:uid="{00000000-0005-0000-0000-0000BB050000}"/>
    <cellStyle name="20% - Accent2 2 4 9 2 2" xfId="1474" xr:uid="{00000000-0005-0000-0000-0000BC050000}"/>
    <cellStyle name="20% - Accent2 2 4 9 2 3" xfId="1475" xr:uid="{00000000-0005-0000-0000-0000BD050000}"/>
    <cellStyle name="20% - Accent2 2 4 9 3" xfId="1476" xr:uid="{00000000-0005-0000-0000-0000BE050000}"/>
    <cellStyle name="20% - Accent2 2 4 9 4" xfId="1477" xr:uid="{00000000-0005-0000-0000-0000BF050000}"/>
    <cellStyle name="20% - Accent2 2 5" xfId="1478" xr:uid="{00000000-0005-0000-0000-0000C0050000}"/>
    <cellStyle name="20% - Accent2 2 5 10" xfId="1479" xr:uid="{00000000-0005-0000-0000-0000C1050000}"/>
    <cellStyle name="20% - Accent2 2 5 2" xfId="1480" xr:uid="{00000000-0005-0000-0000-0000C2050000}"/>
    <cellStyle name="20% - Accent2 2 5 2 2" xfId="1481" xr:uid="{00000000-0005-0000-0000-0000C3050000}"/>
    <cellStyle name="20% - Accent2 2 5 2 2 2" xfId="1482" xr:uid="{00000000-0005-0000-0000-0000C4050000}"/>
    <cellStyle name="20% - Accent2 2 5 2 2 3" xfId="1483" xr:uid="{00000000-0005-0000-0000-0000C5050000}"/>
    <cellStyle name="20% - Accent2 2 5 2 3" xfId="1484" xr:uid="{00000000-0005-0000-0000-0000C6050000}"/>
    <cellStyle name="20% - Accent2 2 5 2 4" xfId="1485" xr:uid="{00000000-0005-0000-0000-0000C7050000}"/>
    <cellStyle name="20% - Accent2 2 5 3" xfId="1486" xr:uid="{00000000-0005-0000-0000-0000C8050000}"/>
    <cellStyle name="20% - Accent2 2 5 3 2" xfId="1487" xr:uid="{00000000-0005-0000-0000-0000C9050000}"/>
    <cellStyle name="20% - Accent2 2 5 3 2 2" xfId="1488" xr:uid="{00000000-0005-0000-0000-0000CA050000}"/>
    <cellStyle name="20% - Accent2 2 5 3 2 3" xfId="1489" xr:uid="{00000000-0005-0000-0000-0000CB050000}"/>
    <cellStyle name="20% - Accent2 2 5 3 3" xfId="1490" xr:uid="{00000000-0005-0000-0000-0000CC050000}"/>
    <cellStyle name="20% - Accent2 2 5 3 4" xfId="1491" xr:uid="{00000000-0005-0000-0000-0000CD050000}"/>
    <cellStyle name="20% - Accent2 2 5 4" xfId="1492" xr:uid="{00000000-0005-0000-0000-0000CE050000}"/>
    <cellStyle name="20% - Accent2 2 5 4 2" xfId="1493" xr:uid="{00000000-0005-0000-0000-0000CF050000}"/>
    <cellStyle name="20% - Accent2 2 5 4 2 2" xfId="1494" xr:uid="{00000000-0005-0000-0000-0000D0050000}"/>
    <cellStyle name="20% - Accent2 2 5 4 2 3" xfId="1495" xr:uid="{00000000-0005-0000-0000-0000D1050000}"/>
    <cellStyle name="20% - Accent2 2 5 4 3" xfId="1496" xr:uid="{00000000-0005-0000-0000-0000D2050000}"/>
    <cellStyle name="20% - Accent2 2 5 4 4" xfId="1497" xr:uid="{00000000-0005-0000-0000-0000D3050000}"/>
    <cellStyle name="20% - Accent2 2 5 5" xfId="1498" xr:uid="{00000000-0005-0000-0000-0000D4050000}"/>
    <cellStyle name="20% - Accent2 2 5 5 2" xfId="1499" xr:uid="{00000000-0005-0000-0000-0000D5050000}"/>
    <cellStyle name="20% - Accent2 2 5 5 2 2" xfId="1500" xr:uid="{00000000-0005-0000-0000-0000D6050000}"/>
    <cellStyle name="20% - Accent2 2 5 5 2 3" xfId="1501" xr:uid="{00000000-0005-0000-0000-0000D7050000}"/>
    <cellStyle name="20% - Accent2 2 5 5 3" xfId="1502" xr:uid="{00000000-0005-0000-0000-0000D8050000}"/>
    <cellStyle name="20% - Accent2 2 5 5 4" xfId="1503" xr:uid="{00000000-0005-0000-0000-0000D9050000}"/>
    <cellStyle name="20% - Accent2 2 5 6" xfId="1504" xr:uid="{00000000-0005-0000-0000-0000DA050000}"/>
    <cellStyle name="20% - Accent2 2 5 6 2" xfId="1505" xr:uid="{00000000-0005-0000-0000-0000DB050000}"/>
    <cellStyle name="20% - Accent2 2 5 6 2 2" xfId="1506" xr:uid="{00000000-0005-0000-0000-0000DC050000}"/>
    <cellStyle name="20% - Accent2 2 5 6 2 3" xfId="1507" xr:uid="{00000000-0005-0000-0000-0000DD050000}"/>
    <cellStyle name="20% - Accent2 2 5 6 3" xfId="1508" xr:uid="{00000000-0005-0000-0000-0000DE050000}"/>
    <cellStyle name="20% - Accent2 2 5 6 4" xfId="1509" xr:uid="{00000000-0005-0000-0000-0000DF050000}"/>
    <cellStyle name="20% - Accent2 2 5 7" xfId="1510" xr:uid="{00000000-0005-0000-0000-0000E0050000}"/>
    <cellStyle name="20% - Accent2 2 5 7 2" xfId="1511" xr:uid="{00000000-0005-0000-0000-0000E1050000}"/>
    <cellStyle name="20% - Accent2 2 5 7 2 2" xfId="1512" xr:uid="{00000000-0005-0000-0000-0000E2050000}"/>
    <cellStyle name="20% - Accent2 2 5 7 2 3" xfId="1513" xr:uid="{00000000-0005-0000-0000-0000E3050000}"/>
    <cellStyle name="20% - Accent2 2 5 7 3" xfId="1514" xr:uid="{00000000-0005-0000-0000-0000E4050000}"/>
    <cellStyle name="20% - Accent2 2 5 7 4" xfId="1515" xr:uid="{00000000-0005-0000-0000-0000E5050000}"/>
    <cellStyle name="20% - Accent2 2 5 8" xfId="1516" xr:uid="{00000000-0005-0000-0000-0000E6050000}"/>
    <cellStyle name="20% - Accent2 2 5 8 2" xfId="1517" xr:uid="{00000000-0005-0000-0000-0000E7050000}"/>
    <cellStyle name="20% - Accent2 2 5 8 3" xfId="1518" xr:uid="{00000000-0005-0000-0000-0000E8050000}"/>
    <cellStyle name="20% - Accent2 2 5 9" xfId="1519" xr:uid="{00000000-0005-0000-0000-0000E9050000}"/>
    <cellStyle name="20% - Accent2 2 6" xfId="1520" xr:uid="{00000000-0005-0000-0000-0000EA050000}"/>
    <cellStyle name="20% - Accent2 2 6 10" xfId="1521" xr:uid="{00000000-0005-0000-0000-0000EB050000}"/>
    <cellStyle name="20% - Accent2 2 6 2" xfId="1522" xr:uid="{00000000-0005-0000-0000-0000EC050000}"/>
    <cellStyle name="20% - Accent2 2 6 2 2" xfId="1523" xr:uid="{00000000-0005-0000-0000-0000ED050000}"/>
    <cellStyle name="20% - Accent2 2 6 2 2 2" xfId="1524" xr:uid="{00000000-0005-0000-0000-0000EE050000}"/>
    <cellStyle name="20% - Accent2 2 6 2 2 3" xfId="1525" xr:uid="{00000000-0005-0000-0000-0000EF050000}"/>
    <cellStyle name="20% - Accent2 2 6 2 3" xfId="1526" xr:uid="{00000000-0005-0000-0000-0000F0050000}"/>
    <cellStyle name="20% - Accent2 2 6 2 4" xfId="1527" xr:uid="{00000000-0005-0000-0000-0000F1050000}"/>
    <cellStyle name="20% - Accent2 2 6 3" xfId="1528" xr:uid="{00000000-0005-0000-0000-0000F2050000}"/>
    <cellStyle name="20% - Accent2 2 6 3 2" xfId="1529" xr:uid="{00000000-0005-0000-0000-0000F3050000}"/>
    <cellStyle name="20% - Accent2 2 6 3 2 2" xfId="1530" xr:uid="{00000000-0005-0000-0000-0000F4050000}"/>
    <cellStyle name="20% - Accent2 2 6 3 2 3" xfId="1531" xr:uid="{00000000-0005-0000-0000-0000F5050000}"/>
    <cellStyle name="20% - Accent2 2 6 3 3" xfId="1532" xr:uid="{00000000-0005-0000-0000-0000F6050000}"/>
    <cellStyle name="20% - Accent2 2 6 3 4" xfId="1533" xr:uid="{00000000-0005-0000-0000-0000F7050000}"/>
    <cellStyle name="20% - Accent2 2 6 4" xfId="1534" xr:uid="{00000000-0005-0000-0000-0000F8050000}"/>
    <cellStyle name="20% - Accent2 2 6 4 2" xfId="1535" xr:uid="{00000000-0005-0000-0000-0000F9050000}"/>
    <cellStyle name="20% - Accent2 2 6 4 2 2" xfId="1536" xr:uid="{00000000-0005-0000-0000-0000FA050000}"/>
    <cellStyle name="20% - Accent2 2 6 4 2 3" xfId="1537" xr:uid="{00000000-0005-0000-0000-0000FB050000}"/>
    <cellStyle name="20% - Accent2 2 6 4 3" xfId="1538" xr:uid="{00000000-0005-0000-0000-0000FC050000}"/>
    <cellStyle name="20% - Accent2 2 6 4 4" xfId="1539" xr:uid="{00000000-0005-0000-0000-0000FD050000}"/>
    <cellStyle name="20% - Accent2 2 6 5" xfId="1540" xr:uid="{00000000-0005-0000-0000-0000FE050000}"/>
    <cellStyle name="20% - Accent2 2 6 5 2" xfId="1541" xr:uid="{00000000-0005-0000-0000-0000FF050000}"/>
    <cellStyle name="20% - Accent2 2 6 5 2 2" xfId="1542" xr:uid="{00000000-0005-0000-0000-000000060000}"/>
    <cellStyle name="20% - Accent2 2 6 5 2 3" xfId="1543" xr:uid="{00000000-0005-0000-0000-000001060000}"/>
    <cellStyle name="20% - Accent2 2 6 5 3" xfId="1544" xr:uid="{00000000-0005-0000-0000-000002060000}"/>
    <cellStyle name="20% - Accent2 2 6 5 4" xfId="1545" xr:uid="{00000000-0005-0000-0000-000003060000}"/>
    <cellStyle name="20% - Accent2 2 6 6" xfId="1546" xr:uid="{00000000-0005-0000-0000-000004060000}"/>
    <cellStyle name="20% - Accent2 2 6 6 2" xfId="1547" xr:uid="{00000000-0005-0000-0000-000005060000}"/>
    <cellStyle name="20% - Accent2 2 6 6 2 2" xfId="1548" xr:uid="{00000000-0005-0000-0000-000006060000}"/>
    <cellStyle name="20% - Accent2 2 6 6 2 3" xfId="1549" xr:uid="{00000000-0005-0000-0000-000007060000}"/>
    <cellStyle name="20% - Accent2 2 6 6 3" xfId="1550" xr:uid="{00000000-0005-0000-0000-000008060000}"/>
    <cellStyle name="20% - Accent2 2 6 6 4" xfId="1551" xr:uid="{00000000-0005-0000-0000-000009060000}"/>
    <cellStyle name="20% - Accent2 2 6 7" xfId="1552" xr:uid="{00000000-0005-0000-0000-00000A060000}"/>
    <cellStyle name="20% - Accent2 2 6 7 2" xfId="1553" xr:uid="{00000000-0005-0000-0000-00000B060000}"/>
    <cellStyle name="20% - Accent2 2 6 7 2 2" xfId="1554" xr:uid="{00000000-0005-0000-0000-00000C060000}"/>
    <cellStyle name="20% - Accent2 2 6 7 2 3" xfId="1555" xr:uid="{00000000-0005-0000-0000-00000D060000}"/>
    <cellStyle name="20% - Accent2 2 6 7 3" xfId="1556" xr:uid="{00000000-0005-0000-0000-00000E060000}"/>
    <cellStyle name="20% - Accent2 2 6 7 4" xfId="1557" xr:uid="{00000000-0005-0000-0000-00000F060000}"/>
    <cellStyle name="20% - Accent2 2 6 8" xfId="1558" xr:uid="{00000000-0005-0000-0000-000010060000}"/>
    <cellStyle name="20% - Accent2 2 6 8 2" xfId="1559" xr:uid="{00000000-0005-0000-0000-000011060000}"/>
    <cellStyle name="20% - Accent2 2 6 8 3" xfId="1560" xr:uid="{00000000-0005-0000-0000-000012060000}"/>
    <cellStyle name="20% - Accent2 2 6 9" xfId="1561" xr:uid="{00000000-0005-0000-0000-000013060000}"/>
    <cellStyle name="20% - Accent2 2 7" xfId="1562" xr:uid="{00000000-0005-0000-0000-000014060000}"/>
    <cellStyle name="20% - Accent2 2 7 2" xfId="1563" xr:uid="{00000000-0005-0000-0000-000015060000}"/>
    <cellStyle name="20% - Accent2 2 7 2 2" xfId="1564" xr:uid="{00000000-0005-0000-0000-000016060000}"/>
    <cellStyle name="20% - Accent2 2 7 2 3" xfId="1565" xr:uid="{00000000-0005-0000-0000-000017060000}"/>
    <cellStyle name="20% - Accent2 2 7 3" xfId="1566" xr:uid="{00000000-0005-0000-0000-000018060000}"/>
    <cellStyle name="20% - Accent2 2 7 4" xfId="1567" xr:uid="{00000000-0005-0000-0000-000019060000}"/>
    <cellStyle name="20% - Accent2 2 8" xfId="1568" xr:uid="{00000000-0005-0000-0000-00001A060000}"/>
    <cellStyle name="20% - Accent2 2 8 2" xfId="1569" xr:uid="{00000000-0005-0000-0000-00001B060000}"/>
    <cellStyle name="20% - Accent2 2 8 2 2" xfId="1570" xr:uid="{00000000-0005-0000-0000-00001C060000}"/>
    <cellStyle name="20% - Accent2 2 8 2 3" xfId="1571" xr:uid="{00000000-0005-0000-0000-00001D060000}"/>
    <cellStyle name="20% - Accent2 2 8 3" xfId="1572" xr:uid="{00000000-0005-0000-0000-00001E060000}"/>
    <cellStyle name="20% - Accent2 2 8 4" xfId="1573" xr:uid="{00000000-0005-0000-0000-00001F060000}"/>
    <cellStyle name="20% - Accent2 2 9" xfId="1574" xr:uid="{00000000-0005-0000-0000-000020060000}"/>
    <cellStyle name="20% - Accent2 2 9 2" xfId="1575" xr:uid="{00000000-0005-0000-0000-000021060000}"/>
    <cellStyle name="20% - Accent2 2 9 2 2" xfId="1576" xr:uid="{00000000-0005-0000-0000-000022060000}"/>
    <cellStyle name="20% - Accent2 2 9 2 3" xfId="1577" xr:uid="{00000000-0005-0000-0000-000023060000}"/>
    <cellStyle name="20% - Accent2 2 9 3" xfId="1578" xr:uid="{00000000-0005-0000-0000-000024060000}"/>
    <cellStyle name="20% - Accent2 2 9 4" xfId="1579" xr:uid="{00000000-0005-0000-0000-000025060000}"/>
    <cellStyle name="20% - Accent2 20" xfId="1580" xr:uid="{00000000-0005-0000-0000-000026060000}"/>
    <cellStyle name="20% - Accent2 3" xfId="1581" xr:uid="{00000000-0005-0000-0000-000027060000}"/>
    <cellStyle name="20% - Accent2 4" xfId="1582" xr:uid="{00000000-0005-0000-0000-000028060000}"/>
    <cellStyle name="20% - Accent2 4 10" xfId="1583" xr:uid="{00000000-0005-0000-0000-000029060000}"/>
    <cellStyle name="20% - Accent2 4 10 2" xfId="1584" xr:uid="{00000000-0005-0000-0000-00002A060000}"/>
    <cellStyle name="20% - Accent2 4 10 3" xfId="1585" xr:uid="{00000000-0005-0000-0000-00002B060000}"/>
    <cellStyle name="20% - Accent2 4 11" xfId="1586" xr:uid="{00000000-0005-0000-0000-00002C060000}"/>
    <cellStyle name="20% - Accent2 4 12" xfId="1587" xr:uid="{00000000-0005-0000-0000-00002D060000}"/>
    <cellStyle name="20% - Accent2 4 2" xfId="1588" xr:uid="{00000000-0005-0000-0000-00002E060000}"/>
    <cellStyle name="20% - Accent2 4 2 10" xfId="1589" xr:uid="{00000000-0005-0000-0000-00002F060000}"/>
    <cellStyle name="20% - Accent2 4 2 2" xfId="1590" xr:uid="{00000000-0005-0000-0000-000030060000}"/>
    <cellStyle name="20% - Accent2 4 2 2 2" xfId="1591" xr:uid="{00000000-0005-0000-0000-000031060000}"/>
    <cellStyle name="20% - Accent2 4 2 2 2 2" xfId="1592" xr:uid="{00000000-0005-0000-0000-000032060000}"/>
    <cellStyle name="20% - Accent2 4 2 2 2 3" xfId="1593" xr:uid="{00000000-0005-0000-0000-000033060000}"/>
    <cellStyle name="20% - Accent2 4 2 2 3" xfId="1594" xr:uid="{00000000-0005-0000-0000-000034060000}"/>
    <cellStyle name="20% - Accent2 4 2 2 4" xfId="1595" xr:uid="{00000000-0005-0000-0000-000035060000}"/>
    <cellStyle name="20% - Accent2 4 2 3" xfId="1596" xr:uid="{00000000-0005-0000-0000-000036060000}"/>
    <cellStyle name="20% - Accent2 4 2 3 2" xfId="1597" xr:uid="{00000000-0005-0000-0000-000037060000}"/>
    <cellStyle name="20% - Accent2 4 2 3 2 2" xfId="1598" xr:uid="{00000000-0005-0000-0000-000038060000}"/>
    <cellStyle name="20% - Accent2 4 2 3 2 3" xfId="1599" xr:uid="{00000000-0005-0000-0000-000039060000}"/>
    <cellStyle name="20% - Accent2 4 2 3 3" xfId="1600" xr:uid="{00000000-0005-0000-0000-00003A060000}"/>
    <cellStyle name="20% - Accent2 4 2 3 4" xfId="1601" xr:uid="{00000000-0005-0000-0000-00003B060000}"/>
    <cellStyle name="20% - Accent2 4 2 4" xfId="1602" xr:uid="{00000000-0005-0000-0000-00003C060000}"/>
    <cellStyle name="20% - Accent2 4 2 4 2" xfId="1603" xr:uid="{00000000-0005-0000-0000-00003D060000}"/>
    <cellStyle name="20% - Accent2 4 2 4 2 2" xfId="1604" xr:uid="{00000000-0005-0000-0000-00003E060000}"/>
    <cellStyle name="20% - Accent2 4 2 4 2 3" xfId="1605" xr:uid="{00000000-0005-0000-0000-00003F060000}"/>
    <cellStyle name="20% - Accent2 4 2 4 3" xfId="1606" xr:uid="{00000000-0005-0000-0000-000040060000}"/>
    <cellStyle name="20% - Accent2 4 2 4 4" xfId="1607" xr:uid="{00000000-0005-0000-0000-000041060000}"/>
    <cellStyle name="20% - Accent2 4 2 5" xfId="1608" xr:uid="{00000000-0005-0000-0000-000042060000}"/>
    <cellStyle name="20% - Accent2 4 2 5 2" xfId="1609" xr:uid="{00000000-0005-0000-0000-000043060000}"/>
    <cellStyle name="20% - Accent2 4 2 5 2 2" xfId="1610" xr:uid="{00000000-0005-0000-0000-000044060000}"/>
    <cellStyle name="20% - Accent2 4 2 5 2 3" xfId="1611" xr:uid="{00000000-0005-0000-0000-000045060000}"/>
    <cellStyle name="20% - Accent2 4 2 5 3" xfId="1612" xr:uid="{00000000-0005-0000-0000-000046060000}"/>
    <cellStyle name="20% - Accent2 4 2 5 4" xfId="1613" xr:uid="{00000000-0005-0000-0000-000047060000}"/>
    <cellStyle name="20% - Accent2 4 2 6" xfId="1614" xr:uid="{00000000-0005-0000-0000-000048060000}"/>
    <cellStyle name="20% - Accent2 4 2 6 2" xfId="1615" xr:uid="{00000000-0005-0000-0000-000049060000}"/>
    <cellStyle name="20% - Accent2 4 2 6 2 2" xfId="1616" xr:uid="{00000000-0005-0000-0000-00004A060000}"/>
    <cellStyle name="20% - Accent2 4 2 6 2 3" xfId="1617" xr:uid="{00000000-0005-0000-0000-00004B060000}"/>
    <cellStyle name="20% - Accent2 4 2 6 3" xfId="1618" xr:uid="{00000000-0005-0000-0000-00004C060000}"/>
    <cellStyle name="20% - Accent2 4 2 6 4" xfId="1619" xr:uid="{00000000-0005-0000-0000-00004D060000}"/>
    <cellStyle name="20% - Accent2 4 2 7" xfId="1620" xr:uid="{00000000-0005-0000-0000-00004E060000}"/>
    <cellStyle name="20% - Accent2 4 2 7 2" xfId="1621" xr:uid="{00000000-0005-0000-0000-00004F060000}"/>
    <cellStyle name="20% - Accent2 4 2 7 2 2" xfId="1622" xr:uid="{00000000-0005-0000-0000-000050060000}"/>
    <cellStyle name="20% - Accent2 4 2 7 2 3" xfId="1623" xr:uid="{00000000-0005-0000-0000-000051060000}"/>
    <cellStyle name="20% - Accent2 4 2 7 3" xfId="1624" xr:uid="{00000000-0005-0000-0000-000052060000}"/>
    <cellStyle name="20% - Accent2 4 2 7 4" xfId="1625" xr:uid="{00000000-0005-0000-0000-000053060000}"/>
    <cellStyle name="20% - Accent2 4 2 8" xfId="1626" xr:uid="{00000000-0005-0000-0000-000054060000}"/>
    <cellStyle name="20% - Accent2 4 2 8 2" xfId="1627" xr:uid="{00000000-0005-0000-0000-000055060000}"/>
    <cellStyle name="20% - Accent2 4 2 8 3" xfId="1628" xr:uid="{00000000-0005-0000-0000-000056060000}"/>
    <cellStyle name="20% - Accent2 4 2 9" xfId="1629" xr:uid="{00000000-0005-0000-0000-000057060000}"/>
    <cellStyle name="20% - Accent2 4 3" xfId="1630" xr:uid="{00000000-0005-0000-0000-000058060000}"/>
    <cellStyle name="20% - Accent2 4 3 10" xfId="1631" xr:uid="{00000000-0005-0000-0000-000059060000}"/>
    <cellStyle name="20% - Accent2 4 3 2" xfId="1632" xr:uid="{00000000-0005-0000-0000-00005A060000}"/>
    <cellStyle name="20% - Accent2 4 3 2 2" xfId="1633" xr:uid="{00000000-0005-0000-0000-00005B060000}"/>
    <cellStyle name="20% - Accent2 4 3 2 2 2" xfId="1634" xr:uid="{00000000-0005-0000-0000-00005C060000}"/>
    <cellStyle name="20% - Accent2 4 3 2 2 3" xfId="1635" xr:uid="{00000000-0005-0000-0000-00005D060000}"/>
    <cellStyle name="20% - Accent2 4 3 2 3" xfId="1636" xr:uid="{00000000-0005-0000-0000-00005E060000}"/>
    <cellStyle name="20% - Accent2 4 3 2 4" xfId="1637" xr:uid="{00000000-0005-0000-0000-00005F060000}"/>
    <cellStyle name="20% - Accent2 4 3 3" xfId="1638" xr:uid="{00000000-0005-0000-0000-000060060000}"/>
    <cellStyle name="20% - Accent2 4 3 3 2" xfId="1639" xr:uid="{00000000-0005-0000-0000-000061060000}"/>
    <cellStyle name="20% - Accent2 4 3 3 2 2" xfId="1640" xr:uid="{00000000-0005-0000-0000-000062060000}"/>
    <cellStyle name="20% - Accent2 4 3 3 2 3" xfId="1641" xr:uid="{00000000-0005-0000-0000-000063060000}"/>
    <cellStyle name="20% - Accent2 4 3 3 3" xfId="1642" xr:uid="{00000000-0005-0000-0000-000064060000}"/>
    <cellStyle name="20% - Accent2 4 3 3 4" xfId="1643" xr:uid="{00000000-0005-0000-0000-000065060000}"/>
    <cellStyle name="20% - Accent2 4 3 4" xfId="1644" xr:uid="{00000000-0005-0000-0000-000066060000}"/>
    <cellStyle name="20% - Accent2 4 3 4 2" xfId="1645" xr:uid="{00000000-0005-0000-0000-000067060000}"/>
    <cellStyle name="20% - Accent2 4 3 4 2 2" xfId="1646" xr:uid="{00000000-0005-0000-0000-000068060000}"/>
    <cellStyle name="20% - Accent2 4 3 4 2 3" xfId="1647" xr:uid="{00000000-0005-0000-0000-000069060000}"/>
    <cellStyle name="20% - Accent2 4 3 4 3" xfId="1648" xr:uid="{00000000-0005-0000-0000-00006A060000}"/>
    <cellStyle name="20% - Accent2 4 3 4 4" xfId="1649" xr:uid="{00000000-0005-0000-0000-00006B060000}"/>
    <cellStyle name="20% - Accent2 4 3 5" xfId="1650" xr:uid="{00000000-0005-0000-0000-00006C060000}"/>
    <cellStyle name="20% - Accent2 4 3 5 2" xfId="1651" xr:uid="{00000000-0005-0000-0000-00006D060000}"/>
    <cellStyle name="20% - Accent2 4 3 5 2 2" xfId="1652" xr:uid="{00000000-0005-0000-0000-00006E060000}"/>
    <cellStyle name="20% - Accent2 4 3 5 2 3" xfId="1653" xr:uid="{00000000-0005-0000-0000-00006F060000}"/>
    <cellStyle name="20% - Accent2 4 3 5 3" xfId="1654" xr:uid="{00000000-0005-0000-0000-000070060000}"/>
    <cellStyle name="20% - Accent2 4 3 5 4" xfId="1655" xr:uid="{00000000-0005-0000-0000-000071060000}"/>
    <cellStyle name="20% - Accent2 4 3 6" xfId="1656" xr:uid="{00000000-0005-0000-0000-000072060000}"/>
    <cellStyle name="20% - Accent2 4 3 6 2" xfId="1657" xr:uid="{00000000-0005-0000-0000-000073060000}"/>
    <cellStyle name="20% - Accent2 4 3 6 2 2" xfId="1658" xr:uid="{00000000-0005-0000-0000-000074060000}"/>
    <cellStyle name="20% - Accent2 4 3 6 2 3" xfId="1659" xr:uid="{00000000-0005-0000-0000-000075060000}"/>
    <cellStyle name="20% - Accent2 4 3 6 3" xfId="1660" xr:uid="{00000000-0005-0000-0000-000076060000}"/>
    <cellStyle name="20% - Accent2 4 3 6 4" xfId="1661" xr:uid="{00000000-0005-0000-0000-000077060000}"/>
    <cellStyle name="20% - Accent2 4 3 7" xfId="1662" xr:uid="{00000000-0005-0000-0000-000078060000}"/>
    <cellStyle name="20% - Accent2 4 3 7 2" xfId="1663" xr:uid="{00000000-0005-0000-0000-000079060000}"/>
    <cellStyle name="20% - Accent2 4 3 7 2 2" xfId="1664" xr:uid="{00000000-0005-0000-0000-00007A060000}"/>
    <cellStyle name="20% - Accent2 4 3 7 2 3" xfId="1665" xr:uid="{00000000-0005-0000-0000-00007B060000}"/>
    <cellStyle name="20% - Accent2 4 3 7 3" xfId="1666" xr:uid="{00000000-0005-0000-0000-00007C060000}"/>
    <cellStyle name="20% - Accent2 4 3 7 4" xfId="1667" xr:uid="{00000000-0005-0000-0000-00007D060000}"/>
    <cellStyle name="20% - Accent2 4 3 8" xfId="1668" xr:uid="{00000000-0005-0000-0000-00007E060000}"/>
    <cellStyle name="20% - Accent2 4 3 8 2" xfId="1669" xr:uid="{00000000-0005-0000-0000-00007F060000}"/>
    <cellStyle name="20% - Accent2 4 3 8 3" xfId="1670" xr:uid="{00000000-0005-0000-0000-000080060000}"/>
    <cellStyle name="20% - Accent2 4 3 9" xfId="1671" xr:uid="{00000000-0005-0000-0000-000081060000}"/>
    <cellStyle name="20% - Accent2 4 4" xfId="1672" xr:uid="{00000000-0005-0000-0000-000082060000}"/>
    <cellStyle name="20% - Accent2 4 4 2" xfId="1673" xr:uid="{00000000-0005-0000-0000-000083060000}"/>
    <cellStyle name="20% - Accent2 4 4 2 2" xfId="1674" xr:uid="{00000000-0005-0000-0000-000084060000}"/>
    <cellStyle name="20% - Accent2 4 4 2 3" xfId="1675" xr:uid="{00000000-0005-0000-0000-000085060000}"/>
    <cellStyle name="20% - Accent2 4 4 3" xfId="1676" xr:uid="{00000000-0005-0000-0000-000086060000}"/>
    <cellStyle name="20% - Accent2 4 4 4" xfId="1677" xr:uid="{00000000-0005-0000-0000-000087060000}"/>
    <cellStyle name="20% - Accent2 4 5" xfId="1678" xr:uid="{00000000-0005-0000-0000-000088060000}"/>
    <cellStyle name="20% - Accent2 4 5 2" xfId="1679" xr:uid="{00000000-0005-0000-0000-000089060000}"/>
    <cellStyle name="20% - Accent2 4 5 2 2" xfId="1680" xr:uid="{00000000-0005-0000-0000-00008A060000}"/>
    <cellStyle name="20% - Accent2 4 5 2 3" xfId="1681" xr:uid="{00000000-0005-0000-0000-00008B060000}"/>
    <cellStyle name="20% - Accent2 4 5 3" xfId="1682" xr:uid="{00000000-0005-0000-0000-00008C060000}"/>
    <cellStyle name="20% - Accent2 4 5 4" xfId="1683" xr:uid="{00000000-0005-0000-0000-00008D060000}"/>
    <cellStyle name="20% - Accent2 4 6" xfId="1684" xr:uid="{00000000-0005-0000-0000-00008E060000}"/>
    <cellStyle name="20% - Accent2 4 6 2" xfId="1685" xr:uid="{00000000-0005-0000-0000-00008F060000}"/>
    <cellStyle name="20% - Accent2 4 6 2 2" xfId="1686" xr:uid="{00000000-0005-0000-0000-000090060000}"/>
    <cellStyle name="20% - Accent2 4 6 2 3" xfId="1687" xr:uid="{00000000-0005-0000-0000-000091060000}"/>
    <cellStyle name="20% - Accent2 4 6 3" xfId="1688" xr:uid="{00000000-0005-0000-0000-000092060000}"/>
    <cellStyle name="20% - Accent2 4 6 4" xfId="1689" xr:uid="{00000000-0005-0000-0000-000093060000}"/>
    <cellStyle name="20% - Accent2 4 7" xfId="1690" xr:uid="{00000000-0005-0000-0000-000094060000}"/>
    <cellStyle name="20% - Accent2 4 7 2" xfId="1691" xr:uid="{00000000-0005-0000-0000-000095060000}"/>
    <cellStyle name="20% - Accent2 4 7 2 2" xfId="1692" xr:uid="{00000000-0005-0000-0000-000096060000}"/>
    <cellStyle name="20% - Accent2 4 7 2 3" xfId="1693" xr:uid="{00000000-0005-0000-0000-000097060000}"/>
    <cellStyle name="20% - Accent2 4 7 3" xfId="1694" xr:uid="{00000000-0005-0000-0000-000098060000}"/>
    <cellStyle name="20% - Accent2 4 7 4" xfId="1695" xr:uid="{00000000-0005-0000-0000-000099060000}"/>
    <cellStyle name="20% - Accent2 4 8" xfId="1696" xr:uid="{00000000-0005-0000-0000-00009A060000}"/>
    <cellStyle name="20% - Accent2 4 8 2" xfId="1697" xr:uid="{00000000-0005-0000-0000-00009B060000}"/>
    <cellStyle name="20% - Accent2 4 8 2 2" xfId="1698" xr:uid="{00000000-0005-0000-0000-00009C060000}"/>
    <cellStyle name="20% - Accent2 4 8 2 3" xfId="1699" xr:uid="{00000000-0005-0000-0000-00009D060000}"/>
    <cellStyle name="20% - Accent2 4 8 3" xfId="1700" xr:uid="{00000000-0005-0000-0000-00009E060000}"/>
    <cellStyle name="20% - Accent2 4 8 4" xfId="1701" xr:uid="{00000000-0005-0000-0000-00009F060000}"/>
    <cellStyle name="20% - Accent2 4 9" xfId="1702" xr:uid="{00000000-0005-0000-0000-0000A0060000}"/>
    <cellStyle name="20% - Accent2 4 9 2" xfId="1703" xr:uid="{00000000-0005-0000-0000-0000A1060000}"/>
    <cellStyle name="20% - Accent2 4 9 2 2" xfId="1704" xr:uid="{00000000-0005-0000-0000-0000A2060000}"/>
    <cellStyle name="20% - Accent2 4 9 2 3" xfId="1705" xr:uid="{00000000-0005-0000-0000-0000A3060000}"/>
    <cellStyle name="20% - Accent2 4 9 3" xfId="1706" xr:uid="{00000000-0005-0000-0000-0000A4060000}"/>
    <cellStyle name="20% - Accent2 4 9 4" xfId="1707" xr:uid="{00000000-0005-0000-0000-0000A5060000}"/>
    <cellStyle name="20% - Accent2 5" xfId="1708" xr:uid="{00000000-0005-0000-0000-0000A6060000}"/>
    <cellStyle name="20% - Accent2 5 10" xfId="1709" xr:uid="{00000000-0005-0000-0000-0000A7060000}"/>
    <cellStyle name="20% - Accent2 5 10 2" xfId="1710" xr:uid="{00000000-0005-0000-0000-0000A8060000}"/>
    <cellStyle name="20% - Accent2 5 10 3" xfId="1711" xr:uid="{00000000-0005-0000-0000-0000A9060000}"/>
    <cellStyle name="20% - Accent2 5 11" xfId="1712" xr:uid="{00000000-0005-0000-0000-0000AA060000}"/>
    <cellStyle name="20% - Accent2 5 12" xfId="1713" xr:uid="{00000000-0005-0000-0000-0000AB060000}"/>
    <cellStyle name="20% - Accent2 5 2" xfId="1714" xr:uid="{00000000-0005-0000-0000-0000AC060000}"/>
    <cellStyle name="20% - Accent2 5 2 10" xfId="1715" xr:uid="{00000000-0005-0000-0000-0000AD060000}"/>
    <cellStyle name="20% - Accent2 5 2 2" xfId="1716" xr:uid="{00000000-0005-0000-0000-0000AE060000}"/>
    <cellStyle name="20% - Accent2 5 2 2 2" xfId="1717" xr:uid="{00000000-0005-0000-0000-0000AF060000}"/>
    <cellStyle name="20% - Accent2 5 2 2 2 2" xfId="1718" xr:uid="{00000000-0005-0000-0000-0000B0060000}"/>
    <cellStyle name="20% - Accent2 5 2 2 2 3" xfId="1719" xr:uid="{00000000-0005-0000-0000-0000B1060000}"/>
    <cellStyle name="20% - Accent2 5 2 2 3" xfId="1720" xr:uid="{00000000-0005-0000-0000-0000B2060000}"/>
    <cellStyle name="20% - Accent2 5 2 2 4" xfId="1721" xr:uid="{00000000-0005-0000-0000-0000B3060000}"/>
    <cellStyle name="20% - Accent2 5 2 3" xfId="1722" xr:uid="{00000000-0005-0000-0000-0000B4060000}"/>
    <cellStyle name="20% - Accent2 5 2 3 2" xfId="1723" xr:uid="{00000000-0005-0000-0000-0000B5060000}"/>
    <cellStyle name="20% - Accent2 5 2 3 2 2" xfId="1724" xr:uid="{00000000-0005-0000-0000-0000B6060000}"/>
    <cellStyle name="20% - Accent2 5 2 3 2 3" xfId="1725" xr:uid="{00000000-0005-0000-0000-0000B7060000}"/>
    <cellStyle name="20% - Accent2 5 2 3 3" xfId="1726" xr:uid="{00000000-0005-0000-0000-0000B8060000}"/>
    <cellStyle name="20% - Accent2 5 2 3 4" xfId="1727" xr:uid="{00000000-0005-0000-0000-0000B9060000}"/>
    <cellStyle name="20% - Accent2 5 2 4" xfId="1728" xr:uid="{00000000-0005-0000-0000-0000BA060000}"/>
    <cellStyle name="20% - Accent2 5 2 4 2" xfId="1729" xr:uid="{00000000-0005-0000-0000-0000BB060000}"/>
    <cellStyle name="20% - Accent2 5 2 4 2 2" xfId="1730" xr:uid="{00000000-0005-0000-0000-0000BC060000}"/>
    <cellStyle name="20% - Accent2 5 2 4 2 3" xfId="1731" xr:uid="{00000000-0005-0000-0000-0000BD060000}"/>
    <cellStyle name="20% - Accent2 5 2 4 3" xfId="1732" xr:uid="{00000000-0005-0000-0000-0000BE060000}"/>
    <cellStyle name="20% - Accent2 5 2 4 4" xfId="1733" xr:uid="{00000000-0005-0000-0000-0000BF060000}"/>
    <cellStyle name="20% - Accent2 5 2 5" xfId="1734" xr:uid="{00000000-0005-0000-0000-0000C0060000}"/>
    <cellStyle name="20% - Accent2 5 2 5 2" xfId="1735" xr:uid="{00000000-0005-0000-0000-0000C1060000}"/>
    <cellStyle name="20% - Accent2 5 2 5 2 2" xfId="1736" xr:uid="{00000000-0005-0000-0000-0000C2060000}"/>
    <cellStyle name="20% - Accent2 5 2 5 2 3" xfId="1737" xr:uid="{00000000-0005-0000-0000-0000C3060000}"/>
    <cellStyle name="20% - Accent2 5 2 5 3" xfId="1738" xr:uid="{00000000-0005-0000-0000-0000C4060000}"/>
    <cellStyle name="20% - Accent2 5 2 5 4" xfId="1739" xr:uid="{00000000-0005-0000-0000-0000C5060000}"/>
    <cellStyle name="20% - Accent2 5 2 6" xfId="1740" xr:uid="{00000000-0005-0000-0000-0000C6060000}"/>
    <cellStyle name="20% - Accent2 5 2 6 2" xfId="1741" xr:uid="{00000000-0005-0000-0000-0000C7060000}"/>
    <cellStyle name="20% - Accent2 5 2 6 2 2" xfId="1742" xr:uid="{00000000-0005-0000-0000-0000C8060000}"/>
    <cellStyle name="20% - Accent2 5 2 6 2 3" xfId="1743" xr:uid="{00000000-0005-0000-0000-0000C9060000}"/>
    <cellStyle name="20% - Accent2 5 2 6 3" xfId="1744" xr:uid="{00000000-0005-0000-0000-0000CA060000}"/>
    <cellStyle name="20% - Accent2 5 2 6 4" xfId="1745" xr:uid="{00000000-0005-0000-0000-0000CB060000}"/>
    <cellStyle name="20% - Accent2 5 2 7" xfId="1746" xr:uid="{00000000-0005-0000-0000-0000CC060000}"/>
    <cellStyle name="20% - Accent2 5 2 7 2" xfId="1747" xr:uid="{00000000-0005-0000-0000-0000CD060000}"/>
    <cellStyle name="20% - Accent2 5 2 7 2 2" xfId="1748" xr:uid="{00000000-0005-0000-0000-0000CE060000}"/>
    <cellStyle name="20% - Accent2 5 2 7 2 3" xfId="1749" xr:uid="{00000000-0005-0000-0000-0000CF060000}"/>
    <cellStyle name="20% - Accent2 5 2 7 3" xfId="1750" xr:uid="{00000000-0005-0000-0000-0000D0060000}"/>
    <cellStyle name="20% - Accent2 5 2 7 4" xfId="1751" xr:uid="{00000000-0005-0000-0000-0000D1060000}"/>
    <cellStyle name="20% - Accent2 5 2 8" xfId="1752" xr:uid="{00000000-0005-0000-0000-0000D2060000}"/>
    <cellStyle name="20% - Accent2 5 2 8 2" xfId="1753" xr:uid="{00000000-0005-0000-0000-0000D3060000}"/>
    <cellStyle name="20% - Accent2 5 2 8 3" xfId="1754" xr:uid="{00000000-0005-0000-0000-0000D4060000}"/>
    <cellStyle name="20% - Accent2 5 2 9" xfId="1755" xr:uid="{00000000-0005-0000-0000-0000D5060000}"/>
    <cellStyle name="20% - Accent2 5 3" xfId="1756" xr:uid="{00000000-0005-0000-0000-0000D6060000}"/>
    <cellStyle name="20% - Accent2 5 3 10" xfId="1757" xr:uid="{00000000-0005-0000-0000-0000D7060000}"/>
    <cellStyle name="20% - Accent2 5 3 2" xfId="1758" xr:uid="{00000000-0005-0000-0000-0000D8060000}"/>
    <cellStyle name="20% - Accent2 5 3 2 2" xfId="1759" xr:uid="{00000000-0005-0000-0000-0000D9060000}"/>
    <cellStyle name="20% - Accent2 5 3 2 2 2" xfId="1760" xr:uid="{00000000-0005-0000-0000-0000DA060000}"/>
    <cellStyle name="20% - Accent2 5 3 2 2 3" xfId="1761" xr:uid="{00000000-0005-0000-0000-0000DB060000}"/>
    <cellStyle name="20% - Accent2 5 3 2 3" xfId="1762" xr:uid="{00000000-0005-0000-0000-0000DC060000}"/>
    <cellStyle name="20% - Accent2 5 3 2 4" xfId="1763" xr:uid="{00000000-0005-0000-0000-0000DD060000}"/>
    <cellStyle name="20% - Accent2 5 3 3" xfId="1764" xr:uid="{00000000-0005-0000-0000-0000DE060000}"/>
    <cellStyle name="20% - Accent2 5 3 3 2" xfId="1765" xr:uid="{00000000-0005-0000-0000-0000DF060000}"/>
    <cellStyle name="20% - Accent2 5 3 3 2 2" xfId="1766" xr:uid="{00000000-0005-0000-0000-0000E0060000}"/>
    <cellStyle name="20% - Accent2 5 3 3 2 3" xfId="1767" xr:uid="{00000000-0005-0000-0000-0000E1060000}"/>
    <cellStyle name="20% - Accent2 5 3 3 3" xfId="1768" xr:uid="{00000000-0005-0000-0000-0000E2060000}"/>
    <cellStyle name="20% - Accent2 5 3 3 4" xfId="1769" xr:uid="{00000000-0005-0000-0000-0000E3060000}"/>
    <cellStyle name="20% - Accent2 5 3 4" xfId="1770" xr:uid="{00000000-0005-0000-0000-0000E4060000}"/>
    <cellStyle name="20% - Accent2 5 3 4 2" xfId="1771" xr:uid="{00000000-0005-0000-0000-0000E5060000}"/>
    <cellStyle name="20% - Accent2 5 3 4 2 2" xfId="1772" xr:uid="{00000000-0005-0000-0000-0000E6060000}"/>
    <cellStyle name="20% - Accent2 5 3 4 2 3" xfId="1773" xr:uid="{00000000-0005-0000-0000-0000E7060000}"/>
    <cellStyle name="20% - Accent2 5 3 4 3" xfId="1774" xr:uid="{00000000-0005-0000-0000-0000E8060000}"/>
    <cellStyle name="20% - Accent2 5 3 4 4" xfId="1775" xr:uid="{00000000-0005-0000-0000-0000E9060000}"/>
    <cellStyle name="20% - Accent2 5 3 5" xfId="1776" xr:uid="{00000000-0005-0000-0000-0000EA060000}"/>
    <cellStyle name="20% - Accent2 5 3 5 2" xfId="1777" xr:uid="{00000000-0005-0000-0000-0000EB060000}"/>
    <cellStyle name="20% - Accent2 5 3 5 2 2" xfId="1778" xr:uid="{00000000-0005-0000-0000-0000EC060000}"/>
    <cellStyle name="20% - Accent2 5 3 5 2 3" xfId="1779" xr:uid="{00000000-0005-0000-0000-0000ED060000}"/>
    <cellStyle name="20% - Accent2 5 3 5 3" xfId="1780" xr:uid="{00000000-0005-0000-0000-0000EE060000}"/>
    <cellStyle name="20% - Accent2 5 3 5 4" xfId="1781" xr:uid="{00000000-0005-0000-0000-0000EF060000}"/>
    <cellStyle name="20% - Accent2 5 3 6" xfId="1782" xr:uid="{00000000-0005-0000-0000-0000F0060000}"/>
    <cellStyle name="20% - Accent2 5 3 6 2" xfId="1783" xr:uid="{00000000-0005-0000-0000-0000F1060000}"/>
    <cellStyle name="20% - Accent2 5 3 6 2 2" xfId="1784" xr:uid="{00000000-0005-0000-0000-0000F2060000}"/>
    <cellStyle name="20% - Accent2 5 3 6 2 3" xfId="1785" xr:uid="{00000000-0005-0000-0000-0000F3060000}"/>
    <cellStyle name="20% - Accent2 5 3 6 3" xfId="1786" xr:uid="{00000000-0005-0000-0000-0000F4060000}"/>
    <cellStyle name="20% - Accent2 5 3 6 4" xfId="1787" xr:uid="{00000000-0005-0000-0000-0000F5060000}"/>
    <cellStyle name="20% - Accent2 5 3 7" xfId="1788" xr:uid="{00000000-0005-0000-0000-0000F6060000}"/>
    <cellStyle name="20% - Accent2 5 3 7 2" xfId="1789" xr:uid="{00000000-0005-0000-0000-0000F7060000}"/>
    <cellStyle name="20% - Accent2 5 3 7 2 2" xfId="1790" xr:uid="{00000000-0005-0000-0000-0000F8060000}"/>
    <cellStyle name="20% - Accent2 5 3 7 2 3" xfId="1791" xr:uid="{00000000-0005-0000-0000-0000F9060000}"/>
    <cellStyle name="20% - Accent2 5 3 7 3" xfId="1792" xr:uid="{00000000-0005-0000-0000-0000FA060000}"/>
    <cellStyle name="20% - Accent2 5 3 7 4" xfId="1793" xr:uid="{00000000-0005-0000-0000-0000FB060000}"/>
    <cellStyle name="20% - Accent2 5 3 8" xfId="1794" xr:uid="{00000000-0005-0000-0000-0000FC060000}"/>
    <cellStyle name="20% - Accent2 5 3 8 2" xfId="1795" xr:uid="{00000000-0005-0000-0000-0000FD060000}"/>
    <cellStyle name="20% - Accent2 5 3 8 3" xfId="1796" xr:uid="{00000000-0005-0000-0000-0000FE060000}"/>
    <cellStyle name="20% - Accent2 5 3 9" xfId="1797" xr:uid="{00000000-0005-0000-0000-0000FF060000}"/>
    <cellStyle name="20% - Accent2 5 4" xfId="1798" xr:uid="{00000000-0005-0000-0000-000000070000}"/>
    <cellStyle name="20% - Accent2 5 4 2" xfId="1799" xr:uid="{00000000-0005-0000-0000-000001070000}"/>
    <cellStyle name="20% - Accent2 5 4 2 2" xfId="1800" xr:uid="{00000000-0005-0000-0000-000002070000}"/>
    <cellStyle name="20% - Accent2 5 4 2 3" xfId="1801" xr:uid="{00000000-0005-0000-0000-000003070000}"/>
    <cellStyle name="20% - Accent2 5 4 3" xfId="1802" xr:uid="{00000000-0005-0000-0000-000004070000}"/>
    <cellStyle name="20% - Accent2 5 4 4" xfId="1803" xr:uid="{00000000-0005-0000-0000-000005070000}"/>
    <cellStyle name="20% - Accent2 5 5" xfId="1804" xr:uid="{00000000-0005-0000-0000-000006070000}"/>
    <cellStyle name="20% - Accent2 5 5 2" xfId="1805" xr:uid="{00000000-0005-0000-0000-000007070000}"/>
    <cellStyle name="20% - Accent2 5 5 2 2" xfId="1806" xr:uid="{00000000-0005-0000-0000-000008070000}"/>
    <cellStyle name="20% - Accent2 5 5 2 3" xfId="1807" xr:uid="{00000000-0005-0000-0000-000009070000}"/>
    <cellStyle name="20% - Accent2 5 5 3" xfId="1808" xr:uid="{00000000-0005-0000-0000-00000A070000}"/>
    <cellStyle name="20% - Accent2 5 5 4" xfId="1809" xr:uid="{00000000-0005-0000-0000-00000B070000}"/>
    <cellStyle name="20% - Accent2 5 6" xfId="1810" xr:uid="{00000000-0005-0000-0000-00000C070000}"/>
    <cellStyle name="20% - Accent2 5 6 2" xfId="1811" xr:uid="{00000000-0005-0000-0000-00000D070000}"/>
    <cellStyle name="20% - Accent2 5 6 2 2" xfId="1812" xr:uid="{00000000-0005-0000-0000-00000E070000}"/>
    <cellStyle name="20% - Accent2 5 6 2 3" xfId="1813" xr:uid="{00000000-0005-0000-0000-00000F070000}"/>
    <cellStyle name="20% - Accent2 5 6 3" xfId="1814" xr:uid="{00000000-0005-0000-0000-000010070000}"/>
    <cellStyle name="20% - Accent2 5 6 4" xfId="1815" xr:uid="{00000000-0005-0000-0000-000011070000}"/>
    <cellStyle name="20% - Accent2 5 7" xfId="1816" xr:uid="{00000000-0005-0000-0000-000012070000}"/>
    <cellStyle name="20% - Accent2 5 7 2" xfId="1817" xr:uid="{00000000-0005-0000-0000-000013070000}"/>
    <cellStyle name="20% - Accent2 5 7 2 2" xfId="1818" xr:uid="{00000000-0005-0000-0000-000014070000}"/>
    <cellStyle name="20% - Accent2 5 7 2 3" xfId="1819" xr:uid="{00000000-0005-0000-0000-000015070000}"/>
    <cellStyle name="20% - Accent2 5 7 3" xfId="1820" xr:uid="{00000000-0005-0000-0000-000016070000}"/>
    <cellStyle name="20% - Accent2 5 7 4" xfId="1821" xr:uid="{00000000-0005-0000-0000-000017070000}"/>
    <cellStyle name="20% - Accent2 5 8" xfId="1822" xr:uid="{00000000-0005-0000-0000-000018070000}"/>
    <cellStyle name="20% - Accent2 5 8 2" xfId="1823" xr:uid="{00000000-0005-0000-0000-000019070000}"/>
    <cellStyle name="20% - Accent2 5 8 2 2" xfId="1824" xr:uid="{00000000-0005-0000-0000-00001A070000}"/>
    <cellStyle name="20% - Accent2 5 8 2 3" xfId="1825" xr:uid="{00000000-0005-0000-0000-00001B070000}"/>
    <cellStyle name="20% - Accent2 5 8 3" xfId="1826" xr:uid="{00000000-0005-0000-0000-00001C070000}"/>
    <cellStyle name="20% - Accent2 5 8 4" xfId="1827" xr:uid="{00000000-0005-0000-0000-00001D070000}"/>
    <cellStyle name="20% - Accent2 5 9" xfId="1828" xr:uid="{00000000-0005-0000-0000-00001E070000}"/>
    <cellStyle name="20% - Accent2 5 9 2" xfId="1829" xr:uid="{00000000-0005-0000-0000-00001F070000}"/>
    <cellStyle name="20% - Accent2 5 9 2 2" xfId="1830" xr:uid="{00000000-0005-0000-0000-000020070000}"/>
    <cellStyle name="20% - Accent2 5 9 2 3" xfId="1831" xr:uid="{00000000-0005-0000-0000-000021070000}"/>
    <cellStyle name="20% - Accent2 5 9 3" xfId="1832" xr:uid="{00000000-0005-0000-0000-000022070000}"/>
    <cellStyle name="20% - Accent2 5 9 4" xfId="1833" xr:uid="{00000000-0005-0000-0000-000023070000}"/>
    <cellStyle name="20% - Accent2 6" xfId="1834" xr:uid="{00000000-0005-0000-0000-000024070000}"/>
    <cellStyle name="20% - Accent2 6 10" xfId="1835" xr:uid="{00000000-0005-0000-0000-000025070000}"/>
    <cellStyle name="20% - Accent2 6 10 2" xfId="1836" xr:uid="{00000000-0005-0000-0000-000026070000}"/>
    <cellStyle name="20% - Accent2 6 10 3" xfId="1837" xr:uid="{00000000-0005-0000-0000-000027070000}"/>
    <cellStyle name="20% - Accent2 6 11" xfId="1838" xr:uid="{00000000-0005-0000-0000-000028070000}"/>
    <cellStyle name="20% - Accent2 6 12" xfId="1839" xr:uid="{00000000-0005-0000-0000-000029070000}"/>
    <cellStyle name="20% - Accent2 6 2" xfId="1840" xr:uid="{00000000-0005-0000-0000-00002A070000}"/>
    <cellStyle name="20% - Accent2 6 2 10" xfId="1841" xr:uid="{00000000-0005-0000-0000-00002B070000}"/>
    <cellStyle name="20% - Accent2 6 2 2" xfId="1842" xr:uid="{00000000-0005-0000-0000-00002C070000}"/>
    <cellStyle name="20% - Accent2 6 2 2 2" xfId="1843" xr:uid="{00000000-0005-0000-0000-00002D070000}"/>
    <cellStyle name="20% - Accent2 6 2 2 2 2" xfId="1844" xr:uid="{00000000-0005-0000-0000-00002E070000}"/>
    <cellStyle name="20% - Accent2 6 2 2 2 3" xfId="1845" xr:uid="{00000000-0005-0000-0000-00002F070000}"/>
    <cellStyle name="20% - Accent2 6 2 2 3" xfId="1846" xr:uid="{00000000-0005-0000-0000-000030070000}"/>
    <cellStyle name="20% - Accent2 6 2 2 4" xfId="1847" xr:uid="{00000000-0005-0000-0000-000031070000}"/>
    <cellStyle name="20% - Accent2 6 2 3" xfId="1848" xr:uid="{00000000-0005-0000-0000-000032070000}"/>
    <cellStyle name="20% - Accent2 6 2 3 2" xfId="1849" xr:uid="{00000000-0005-0000-0000-000033070000}"/>
    <cellStyle name="20% - Accent2 6 2 3 2 2" xfId="1850" xr:uid="{00000000-0005-0000-0000-000034070000}"/>
    <cellStyle name="20% - Accent2 6 2 3 2 3" xfId="1851" xr:uid="{00000000-0005-0000-0000-000035070000}"/>
    <cellStyle name="20% - Accent2 6 2 3 3" xfId="1852" xr:uid="{00000000-0005-0000-0000-000036070000}"/>
    <cellStyle name="20% - Accent2 6 2 3 4" xfId="1853" xr:uid="{00000000-0005-0000-0000-000037070000}"/>
    <cellStyle name="20% - Accent2 6 2 4" xfId="1854" xr:uid="{00000000-0005-0000-0000-000038070000}"/>
    <cellStyle name="20% - Accent2 6 2 4 2" xfId="1855" xr:uid="{00000000-0005-0000-0000-000039070000}"/>
    <cellStyle name="20% - Accent2 6 2 4 2 2" xfId="1856" xr:uid="{00000000-0005-0000-0000-00003A070000}"/>
    <cellStyle name="20% - Accent2 6 2 4 2 3" xfId="1857" xr:uid="{00000000-0005-0000-0000-00003B070000}"/>
    <cellStyle name="20% - Accent2 6 2 4 3" xfId="1858" xr:uid="{00000000-0005-0000-0000-00003C070000}"/>
    <cellStyle name="20% - Accent2 6 2 4 4" xfId="1859" xr:uid="{00000000-0005-0000-0000-00003D070000}"/>
    <cellStyle name="20% - Accent2 6 2 5" xfId="1860" xr:uid="{00000000-0005-0000-0000-00003E070000}"/>
    <cellStyle name="20% - Accent2 6 2 5 2" xfId="1861" xr:uid="{00000000-0005-0000-0000-00003F070000}"/>
    <cellStyle name="20% - Accent2 6 2 5 2 2" xfId="1862" xr:uid="{00000000-0005-0000-0000-000040070000}"/>
    <cellStyle name="20% - Accent2 6 2 5 2 3" xfId="1863" xr:uid="{00000000-0005-0000-0000-000041070000}"/>
    <cellStyle name="20% - Accent2 6 2 5 3" xfId="1864" xr:uid="{00000000-0005-0000-0000-000042070000}"/>
    <cellStyle name="20% - Accent2 6 2 5 4" xfId="1865" xr:uid="{00000000-0005-0000-0000-000043070000}"/>
    <cellStyle name="20% - Accent2 6 2 6" xfId="1866" xr:uid="{00000000-0005-0000-0000-000044070000}"/>
    <cellStyle name="20% - Accent2 6 2 6 2" xfId="1867" xr:uid="{00000000-0005-0000-0000-000045070000}"/>
    <cellStyle name="20% - Accent2 6 2 6 2 2" xfId="1868" xr:uid="{00000000-0005-0000-0000-000046070000}"/>
    <cellStyle name="20% - Accent2 6 2 6 2 3" xfId="1869" xr:uid="{00000000-0005-0000-0000-000047070000}"/>
    <cellStyle name="20% - Accent2 6 2 6 3" xfId="1870" xr:uid="{00000000-0005-0000-0000-000048070000}"/>
    <cellStyle name="20% - Accent2 6 2 6 4" xfId="1871" xr:uid="{00000000-0005-0000-0000-000049070000}"/>
    <cellStyle name="20% - Accent2 6 2 7" xfId="1872" xr:uid="{00000000-0005-0000-0000-00004A070000}"/>
    <cellStyle name="20% - Accent2 6 2 7 2" xfId="1873" xr:uid="{00000000-0005-0000-0000-00004B070000}"/>
    <cellStyle name="20% - Accent2 6 2 7 2 2" xfId="1874" xr:uid="{00000000-0005-0000-0000-00004C070000}"/>
    <cellStyle name="20% - Accent2 6 2 7 2 3" xfId="1875" xr:uid="{00000000-0005-0000-0000-00004D070000}"/>
    <cellStyle name="20% - Accent2 6 2 7 3" xfId="1876" xr:uid="{00000000-0005-0000-0000-00004E070000}"/>
    <cellStyle name="20% - Accent2 6 2 7 4" xfId="1877" xr:uid="{00000000-0005-0000-0000-00004F070000}"/>
    <cellStyle name="20% - Accent2 6 2 8" xfId="1878" xr:uid="{00000000-0005-0000-0000-000050070000}"/>
    <cellStyle name="20% - Accent2 6 2 8 2" xfId="1879" xr:uid="{00000000-0005-0000-0000-000051070000}"/>
    <cellStyle name="20% - Accent2 6 2 8 3" xfId="1880" xr:uid="{00000000-0005-0000-0000-000052070000}"/>
    <cellStyle name="20% - Accent2 6 2 9" xfId="1881" xr:uid="{00000000-0005-0000-0000-000053070000}"/>
    <cellStyle name="20% - Accent2 6 3" xfId="1882" xr:uid="{00000000-0005-0000-0000-000054070000}"/>
    <cellStyle name="20% - Accent2 6 3 10" xfId="1883" xr:uid="{00000000-0005-0000-0000-000055070000}"/>
    <cellStyle name="20% - Accent2 6 3 2" xfId="1884" xr:uid="{00000000-0005-0000-0000-000056070000}"/>
    <cellStyle name="20% - Accent2 6 3 2 2" xfId="1885" xr:uid="{00000000-0005-0000-0000-000057070000}"/>
    <cellStyle name="20% - Accent2 6 3 2 2 2" xfId="1886" xr:uid="{00000000-0005-0000-0000-000058070000}"/>
    <cellStyle name="20% - Accent2 6 3 2 2 3" xfId="1887" xr:uid="{00000000-0005-0000-0000-000059070000}"/>
    <cellStyle name="20% - Accent2 6 3 2 3" xfId="1888" xr:uid="{00000000-0005-0000-0000-00005A070000}"/>
    <cellStyle name="20% - Accent2 6 3 2 4" xfId="1889" xr:uid="{00000000-0005-0000-0000-00005B070000}"/>
    <cellStyle name="20% - Accent2 6 3 3" xfId="1890" xr:uid="{00000000-0005-0000-0000-00005C070000}"/>
    <cellStyle name="20% - Accent2 6 3 3 2" xfId="1891" xr:uid="{00000000-0005-0000-0000-00005D070000}"/>
    <cellStyle name="20% - Accent2 6 3 3 2 2" xfId="1892" xr:uid="{00000000-0005-0000-0000-00005E070000}"/>
    <cellStyle name="20% - Accent2 6 3 3 2 3" xfId="1893" xr:uid="{00000000-0005-0000-0000-00005F070000}"/>
    <cellStyle name="20% - Accent2 6 3 3 3" xfId="1894" xr:uid="{00000000-0005-0000-0000-000060070000}"/>
    <cellStyle name="20% - Accent2 6 3 3 4" xfId="1895" xr:uid="{00000000-0005-0000-0000-000061070000}"/>
    <cellStyle name="20% - Accent2 6 3 4" xfId="1896" xr:uid="{00000000-0005-0000-0000-000062070000}"/>
    <cellStyle name="20% - Accent2 6 3 4 2" xfId="1897" xr:uid="{00000000-0005-0000-0000-000063070000}"/>
    <cellStyle name="20% - Accent2 6 3 4 2 2" xfId="1898" xr:uid="{00000000-0005-0000-0000-000064070000}"/>
    <cellStyle name="20% - Accent2 6 3 4 2 3" xfId="1899" xr:uid="{00000000-0005-0000-0000-000065070000}"/>
    <cellStyle name="20% - Accent2 6 3 4 3" xfId="1900" xr:uid="{00000000-0005-0000-0000-000066070000}"/>
    <cellStyle name="20% - Accent2 6 3 4 4" xfId="1901" xr:uid="{00000000-0005-0000-0000-000067070000}"/>
    <cellStyle name="20% - Accent2 6 3 5" xfId="1902" xr:uid="{00000000-0005-0000-0000-000068070000}"/>
    <cellStyle name="20% - Accent2 6 3 5 2" xfId="1903" xr:uid="{00000000-0005-0000-0000-000069070000}"/>
    <cellStyle name="20% - Accent2 6 3 5 2 2" xfId="1904" xr:uid="{00000000-0005-0000-0000-00006A070000}"/>
    <cellStyle name="20% - Accent2 6 3 5 2 3" xfId="1905" xr:uid="{00000000-0005-0000-0000-00006B070000}"/>
    <cellStyle name="20% - Accent2 6 3 5 3" xfId="1906" xr:uid="{00000000-0005-0000-0000-00006C070000}"/>
    <cellStyle name="20% - Accent2 6 3 5 4" xfId="1907" xr:uid="{00000000-0005-0000-0000-00006D070000}"/>
    <cellStyle name="20% - Accent2 6 3 6" xfId="1908" xr:uid="{00000000-0005-0000-0000-00006E070000}"/>
    <cellStyle name="20% - Accent2 6 3 6 2" xfId="1909" xr:uid="{00000000-0005-0000-0000-00006F070000}"/>
    <cellStyle name="20% - Accent2 6 3 6 2 2" xfId="1910" xr:uid="{00000000-0005-0000-0000-000070070000}"/>
    <cellStyle name="20% - Accent2 6 3 6 2 3" xfId="1911" xr:uid="{00000000-0005-0000-0000-000071070000}"/>
    <cellStyle name="20% - Accent2 6 3 6 3" xfId="1912" xr:uid="{00000000-0005-0000-0000-000072070000}"/>
    <cellStyle name="20% - Accent2 6 3 6 4" xfId="1913" xr:uid="{00000000-0005-0000-0000-000073070000}"/>
    <cellStyle name="20% - Accent2 6 3 7" xfId="1914" xr:uid="{00000000-0005-0000-0000-000074070000}"/>
    <cellStyle name="20% - Accent2 6 3 7 2" xfId="1915" xr:uid="{00000000-0005-0000-0000-000075070000}"/>
    <cellStyle name="20% - Accent2 6 3 7 2 2" xfId="1916" xr:uid="{00000000-0005-0000-0000-000076070000}"/>
    <cellStyle name="20% - Accent2 6 3 7 2 3" xfId="1917" xr:uid="{00000000-0005-0000-0000-000077070000}"/>
    <cellStyle name="20% - Accent2 6 3 7 3" xfId="1918" xr:uid="{00000000-0005-0000-0000-000078070000}"/>
    <cellStyle name="20% - Accent2 6 3 7 4" xfId="1919" xr:uid="{00000000-0005-0000-0000-000079070000}"/>
    <cellStyle name="20% - Accent2 6 3 8" xfId="1920" xr:uid="{00000000-0005-0000-0000-00007A070000}"/>
    <cellStyle name="20% - Accent2 6 3 8 2" xfId="1921" xr:uid="{00000000-0005-0000-0000-00007B070000}"/>
    <cellStyle name="20% - Accent2 6 3 8 3" xfId="1922" xr:uid="{00000000-0005-0000-0000-00007C070000}"/>
    <cellStyle name="20% - Accent2 6 3 9" xfId="1923" xr:uid="{00000000-0005-0000-0000-00007D070000}"/>
    <cellStyle name="20% - Accent2 6 4" xfId="1924" xr:uid="{00000000-0005-0000-0000-00007E070000}"/>
    <cellStyle name="20% - Accent2 6 4 2" xfId="1925" xr:uid="{00000000-0005-0000-0000-00007F070000}"/>
    <cellStyle name="20% - Accent2 6 4 2 2" xfId="1926" xr:uid="{00000000-0005-0000-0000-000080070000}"/>
    <cellStyle name="20% - Accent2 6 4 2 3" xfId="1927" xr:uid="{00000000-0005-0000-0000-000081070000}"/>
    <cellStyle name="20% - Accent2 6 4 3" xfId="1928" xr:uid="{00000000-0005-0000-0000-000082070000}"/>
    <cellStyle name="20% - Accent2 6 4 4" xfId="1929" xr:uid="{00000000-0005-0000-0000-000083070000}"/>
    <cellStyle name="20% - Accent2 6 5" xfId="1930" xr:uid="{00000000-0005-0000-0000-000084070000}"/>
    <cellStyle name="20% - Accent2 6 5 2" xfId="1931" xr:uid="{00000000-0005-0000-0000-000085070000}"/>
    <cellStyle name="20% - Accent2 6 5 2 2" xfId="1932" xr:uid="{00000000-0005-0000-0000-000086070000}"/>
    <cellStyle name="20% - Accent2 6 5 2 3" xfId="1933" xr:uid="{00000000-0005-0000-0000-000087070000}"/>
    <cellStyle name="20% - Accent2 6 5 3" xfId="1934" xr:uid="{00000000-0005-0000-0000-000088070000}"/>
    <cellStyle name="20% - Accent2 6 5 4" xfId="1935" xr:uid="{00000000-0005-0000-0000-000089070000}"/>
    <cellStyle name="20% - Accent2 6 6" xfId="1936" xr:uid="{00000000-0005-0000-0000-00008A070000}"/>
    <cellStyle name="20% - Accent2 6 6 2" xfId="1937" xr:uid="{00000000-0005-0000-0000-00008B070000}"/>
    <cellStyle name="20% - Accent2 6 6 2 2" xfId="1938" xr:uid="{00000000-0005-0000-0000-00008C070000}"/>
    <cellStyle name="20% - Accent2 6 6 2 3" xfId="1939" xr:uid="{00000000-0005-0000-0000-00008D070000}"/>
    <cellStyle name="20% - Accent2 6 6 3" xfId="1940" xr:uid="{00000000-0005-0000-0000-00008E070000}"/>
    <cellStyle name="20% - Accent2 6 6 4" xfId="1941" xr:uid="{00000000-0005-0000-0000-00008F070000}"/>
    <cellStyle name="20% - Accent2 6 7" xfId="1942" xr:uid="{00000000-0005-0000-0000-000090070000}"/>
    <cellStyle name="20% - Accent2 6 7 2" xfId="1943" xr:uid="{00000000-0005-0000-0000-000091070000}"/>
    <cellStyle name="20% - Accent2 6 7 2 2" xfId="1944" xr:uid="{00000000-0005-0000-0000-000092070000}"/>
    <cellStyle name="20% - Accent2 6 7 2 3" xfId="1945" xr:uid="{00000000-0005-0000-0000-000093070000}"/>
    <cellStyle name="20% - Accent2 6 7 3" xfId="1946" xr:uid="{00000000-0005-0000-0000-000094070000}"/>
    <cellStyle name="20% - Accent2 6 7 4" xfId="1947" xr:uid="{00000000-0005-0000-0000-000095070000}"/>
    <cellStyle name="20% - Accent2 6 8" xfId="1948" xr:uid="{00000000-0005-0000-0000-000096070000}"/>
    <cellStyle name="20% - Accent2 6 8 2" xfId="1949" xr:uid="{00000000-0005-0000-0000-000097070000}"/>
    <cellStyle name="20% - Accent2 6 8 2 2" xfId="1950" xr:uid="{00000000-0005-0000-0000-000098070000}"/>
    <cellStyle name="20% - Accent2 6 8 2 3" xfId="1951" xr:uid="{00000000-0005-0000-0000-000099070000}"/>
    <cellStyle name="20% - Accent2 6 8 3" xfId="1952" xr:uid="{00000000-0005-0000-0000-00009A070000}"/>
    <cellStyle name="20% - Accent2 6 8 4" xfId="1953" xr:uid="{00000000-0005-0000-0000-00009B070000}"/>
    <cellStyle name="20% - Accent2 6 9" xfId="1954" xr:uid="{00000000-0005-0000-0000-00009C070000}"/>
    <cellStyle name="20% - Accent2 6 9 2" xfId="1955" xr:uid="{00000000-0005-0000-0000-00009D070000}"/>
    <cellStyle name="20% - Accent2 6 9 2 2" xfId="1956" xr:uid="{00000000-0005-0000-0000-00009E070000}"/>
    <cellStyle name="20% - Accent2 6 9 2 3" xfId="1957" xr:uid="{00000000-0005-0000-0000-00009F070000}"/>
    <cellStyle name="20% - Accent2 6 9 3" xfId="1958" xr:uid="{00000000-0005-0000-0000-0000A0070000}"/>
    <cellStyle name="20% - Accent2 6 9 4" xfId="1959" xr:uid="{00000000-0005-0000-0000-0000A1070000}"/>
    <cellStyle name="20% - Accent2 7" xfId="1960" xr:uid="{00000000-0005-0000-0000-0000A2070000}"/>
    <cellStyle name="20% - Accent2 7 10" xfId="1961" xr:uid="{00000000-0005-0000-0000-0000A3070000}"/>
    <cellStyle name="20% - Accent2 7 2" xfId="1962" xr:uid="{00000000-0005-0000-0000-0000A4070000}"/>
    <cellStyle name="20% - Accent2 7 2 2" xfId="1963" xr:uid="{00000000-0005-0000-0000-0000A5070000}"/>
    <cellStyle name="20% - Accent2 7 2 2 2" xfId="1964" xr:uid="{00000000-0005-0000-0000-0000A6070000}"/>
    <cellStyle name="20% - Accent2 7 2 2 3" xfId="1965" xr:uid="{00000000-0005-0000-0000-0000A7070000}"/>
    <cellStyle name="20% - Accent2 7 2 3" xfId="1966" xr:uid="{00000000-0005-0000-0000-0000A8070000}"/>
    <cellStyle name="20% - Accent2 7 2 4" xfId="1967" xr:uid="{00000000-0005-0000-0000-0000A9070000}"/>
    <cellStyle name="20% - Accent2 7 3" xfId="1968" xr:uid="{00000000-0005-0000-0000-0000AA070000}"/>
    <cellStyle name="20% - Accent2 7 3 2" xfId="1969" xr:uid="{00000000-0005-0000-0000-0000AB070000}"/>
    <cellStyle name="20% - Accent2 7 3 2 2" xfId="1970" xr:uid="{00000000-0005-0000-0000-0000AC070000}"/>
    <cellStyle name="20% - Accent2 7 3 2 3" xfId="1971" xr:uid="{00000000-0005-0000-0000-0000AD070000}"/>
    <cellStyle name="20% - Accent2 7 3 3" xfId="1972" xr:uid="{00000000-0005-0000-0000-0000AE070000}"/>
    <cellStyle name="20% - Accent2 7 3 4" xfId="1973" xr:uid="{00000000-0005-0000-0000-0000AF070000}"/>
    <cellStyle name="20% - Accent2 7 4" xfId="1974" xr:uid="{00000000-0005-0000-0000-0000B0070000}"/>
    <cellStyle name="20% - Accent2 7 4 2" xfId="1975" xr:uid="{00000000-0005-0000-0000-0000B1070000}"/>
    <cellStyle name="20% - Accent2 7 4 2 2" xfId="1976" xr:uid="{00000000-0005-0000-0000-0000B2070000}"/>
    <cellStyle name="20% - Accent2 7 4 2 3" xfId="1977" xr:uid="{00000000-0005-0000-0000-0000B3070000}"/>
    <cellStyle name="20% - Accent2 7 4 3" xfId="1978" xr:uid="{00000000-0005-0000-0000-0000B4070000}"/>
    <cellStyle name="20% - Accent2 7 4 4" xfId="1979" xr:uid="{00000000-0005-0000-0000-0000B5070000}"/>
    <cellStyle name="20% - Accent2 7 5" xfId="1980" xr:uid="{00000000-0005-0000-0000-0000B6070000}"/>
    <cellStyle name="20% - Accent2 7 5 2" xfId="1981" xr:uid="{00000000-0005-0000-0000-0000B7070000}"/>
    <cellStyle name="20% - Accent2 7 5 2 2" xfId="1982" xr:uid="{00000000-0005-0000-0000-0000B8070000}"/>
    <cellStyle name="20% - Accent2 7 5 2 3" xfId="1983" xr:uid="{00000000-0005-0000-0000-0000B9070000}"/>
    <cellStyle name="20% - Accent2 7 5 3" xfId="1984" xr:uid="{00000000-0005-0000-0000-0000BA070000}"/>
    <cellStyle name="20% - Accent2 7 5 4" xfId="1985" xr:uid="{00000000-0005-0000-0000-0000BB070000}"/>
    <cellStyle name="20% - Accent2 7 6" xfId="1986" xr:uid="{00000000-0005-0000-0000-0000BC070000}"/>
    <cellStyle name="20% - Accent2 7 6 2" xfId="1987" xr:uid="{00000000-0005-0000-0000-0000BD070000}"/>
    <cellStyle name="20% - Accent2 7 6 2 2" xfId="1988" xr:uid="{00000000-0005-0000-0000-0000BE070000}"/>
    <cellStyle name="20% - Accent2 7 6 2 3" xfId="1989" xr:uid="{00000000-0005-0000-0000-0000BF070000}"/>
    <cellStyle name="20% - Accent2 7 6 3" xfId="1990" xr:uid="{00000000-0005-0000-0000-0000C0070000}"/>
    <cellStyle name="20% - Accent2 7 6 4" xfId="1991" xr:uid="{00000000-0005-0000-0000-0000C1070000}"/>
    <cellStyle name="20% - Accent2 7 7" xfId="1992" xr:uid="{00000000-0005-0000-0000-0000C2070000}"/>
    <cellStyle name="20% - Accent2 7 7 2" xfId="1993" xr:uid="{00000000-0005-0000-0000-0000C3070000}"/>
    <cellStyle name="20% - Accent2 7 7 2 2" xfId="1994" xr:uid="{00000000-0005-0000-0000-0000C4070000}"/>
    <cellStyle name="20% - Accent2 7 7 2 3" xfId="1995" xr:uid="{00000000-0005-0000-0000-0000C5070000}"/>
    <cellStyle name="20% - Accent2 7 7 3" xfId="1996" xr:uid="{00000000-0005-0000-0000-0000C6070000}"/>
    <cellStyle name="20% - Accent2 7 7 4" xfId="1997" xr:uid="{00000000-0005-0000-0000-0000C7070000}"/>
    <cellStyle name="20% - Accent2 7 8" xfId="1998" xr:uid="{00000000-0005-0000-0000-0000C8070000}"/>
    <cellStyle name="20% - Accent2 7 8 2" xfId="1999" xr:uid="{00000000-0005-0000-0000-0000C9070000}"/>
    <cellStyle name="20% - Accent2 7 8 3" xfId="2000" xr:uid="{00000000-0005-0000-0000-0000CA070000}"/>
    <cellStyle name="20% - Accent2 7 9" xfId="2001" xr:uid="{00000000-0005-0000-0000-0000CB070000}"/>
    <cellStyle name="20% - Accent2 8" xfId="2002" xr:uid="{00000000-0005-0000-0000-0000CC070000}"/>
    <cellStyle name="20% - Accent2 8 10" xfId="2003" xr:uid="{00000000-0005-0000-0000-0000CD070000}"/>
    <cellStyle name="20% - Accent2 8 2" xfId="2004" xr:uid="{00000000-0005-0000-0000-0000CE070000}"/>
    <cellStyle name="20% - Accent2 8 2 2" xfId="2005" xr:uid="{00000000-0005-0000-0000-0000CF070000}"/>
    <cellStyle name="20% - Accent2 8 2 2 2" xfId="2006" xr:uid="{00000000-0005-0000-0000-0000D0070000}"/>
    <cellStyle name="20% - Accent2 8 2 2 3" xfId="2007" xr:uid="{00000000-0005-0000-0000-0000D1070000}"/>
    <cellStyle name="20% - Accent2 8 2 3" xfId="2008" xr:uid="{00000000-0005-0000-0000-0000D2070000}"/>
    <cellStyle name="20% - Accent2 8 2 4" xfId="2009" xr:uid="{00000000-0005-0000-0000-0000D3070000}"/>
    <cellStyle name="20% - Accent2 8 3" xfId="2010" xr:uid="{00000000-0005-0000-0000-0000D4070000}"/>
    <cellStyle name="20% - Accent2 8 3 2" xfId="2011" xr:uid="{00000000-0005-0000-0000-0000D5070000}"/>
    <cellStyle name="20% - Accent2 8 3 2 2" xfId="2012" xr:uid="{00000000-0005-0000-0000-0000D6070000}"/>
    <cellStyle name="20% - Accent2 8 3 2 3" xfId="2013" xr:uid="{00000000-0005-0000-0000-0000D7070000}"/>
    <cellStyle name="20% - Accent2 8 3 3" xfId="2014" xr:uid="{00000000-0005-0000-0000-0000D8070000}"/>
    <cellStyle name="20% - Accent2 8 3 4" xfId="2015" xr:uid="{00000000-0005-0000-0000-0000D9070000}"/>
    <cellStyle name="20% - Accent2 8 4" xfId="2016" xr:uid="{00000000-0005-0000-0000-0000DA070000}"/>
    <cellStyle name="20% - Accent2 8 4 2" xfId="2017" xr:uid="{00000000-0005-0000-0000-0000DB070000}"/>
    <cellStyle name="20% - Accent2 8 4 2 2" xfId="2018" xr:uid="{00000000-0005-0000-0000-0000DC070000}"/>
    <cellStyle name="20% - Accent2 8 4 2 3" xfId="2019" xr:uid="{00000000-0005-0000-0000-0000DD070000}"/>
    <cellStyle name="20% - Accent2 8 4 3" xfId="2020" xr:uid="{00000000-0005-0000-0000-0000DE070000}"/>
    <cellStyle name="20% - Accent2 8 4 4" xfId="2021" xr:uid="{00000000-0005-0000-0000-0000DF070000}"/>
    <cellStyle name="20% - Accent2 8 5" xfId="2022" xr:uid="{00000000-0005-0000-0000-0000E0070000}"/>
    <cellStyle name="20% - Accent2 8 5 2" xfId="2023" xr:uid="{00000000-0005-0000-0000-0000E1070000}"/>
    <cellStyle name="20% - Accent2 8 5 2 2" xfId="2024" xr:uid="{00000000-0005-0000-0000-0000E2070000}"/>
    <cellStyle name="20% - Accent2 8 5 2 3" xfId="2025" xr:uid="{00000000-0005-0000-0000-0000E3070000}"/>
    <cellStyle name="20% - Accent2 8 5 3" xfId="2026" xr:uid="{00000000-0005-0000-0000-0000E4070000}"/>
    <cellStyle name="20% - Accent2 8 5 4" xfId="2027" xr:uid="{00000000-0005-0000-0000-0000E5070000}"/>
    <cellStyle name="20% - Accent2 8 6" xfId="2028" xr:uid="{00000000-0005-0000-0000-0000E6070000}"/>
    <cellStyle name="20% - Accent2 8 6 2" xfId="2029" xr:uid="{00000000-0005-0000-0000-0000E7070000}"/>
    <cellStyle name="20% - Accent2 8 6 2 2" xfId="2030" xr:uid="{00000000-0005-0000-0000-0000E8070000}"/>
    <cellStyle name="20% - Accent2 8 6 2 3" xfId="2031" xr:uid="{00000000-0005-0000-0000-0000E9070000}"/>
    <cellStyle name="20% - Accent2 8 6 3" xfId="2032" xr:uid="{00000000-0005-0000-0000-0000EA070000}"/>
    <cellStyle name="20% - Accent2 8 6 4" xfId="2033" xr:uid="{00000000-0005-0000-0000-0000EB070000}"/>
    <cellStyle name="20% - Accent2 8 7" xfId="2034" xr:uid="{00000000-0005-0000-0000-0000EC070000}"/>
    <cellStyle name="20% - Accent2 8 7 2" xfId="2035" xr:uid="{00000000-0005-0000-0000-0000ED070000}"/>
    <cellStyle name="20% - Accent2 8 7 2 2" xfId="2036" xr:uid="{00000000-0005-0000-0000-0000EE070000}"/>
    <cellStyle name="20% - Accent2 8 7 2 3" xfId="2037" xr:uid="{00000000-0005-0000-0000-0000EF070000}"/>
    <cellStyle name="20% - Accent2 8 7 3" xfId="2038" xr:uid="{00000000-0005-0000-0000-0000F0070000}"/>
    <cellStyle name="20% - Accent2 8 7 4" xfId="2039" xr:uid="{00000000-0005-0000-0000-0000F1070000}"/>
    <cellStyle name="20% - Accent2 8 8" xfId="2040" xr:uid="{00000000-0005-0000-0000-0000F2070000}"/>
    <cellStyle name="20% - Accent2 8 8 2" xfId="2041" xr:uid="{00000000-0005-0000-0000-0000F3070000}"/>
    <cellStyle name="20% - Accent2 8 8 3" xfId="2042" xr:uid="{00000000-0005-0000-0000-0000F4070000}"/>
    <cellStyle name="20% - Accent2 8 9" xfId="2043" xr:uid="{00000000-0005-0000-0000-0000F5070000}"/>
    <cellStyle name="20% - Accent2 9" xfId="2044" xr:uid="{00000000-0005-0000-0000-0000F6070000}"/>
    <cellStyle name="20% - Accent2 9 2" xfId="2045" xr:uid="{00000000-0005-0000-0000-0000F7070000}"/>
    <cellStyle name="20% - Accent2 9 2 2" xfId="2046" xr:uid="{00000000-0005-0000-0000-0000F8070000}"/>
    <cellStyle name="20% - Accent2 9 2 3" xfId="2047" xr:uid="{00000000-0005-0000-0000-0000F9070000}"/>
    <cellStyle name="20% - Accent2 9 3" xfId="2048" xr:uid="{00000000-0005-0000-0000-0000FA070000}"/>
    <cellStyle name="20% - Accent2 9 4" xfId="2049" xr:uid="{00000000-0005-0000-0000-0000FB070000}"/>
    <cellStyle name="20% - Accent3 10" xfId="2050" xr:uid="{00000000-0005-0000-0000-0000FC070000}"/>
    <cellStyle name="20% - Accent3 10 2" xfId="2051" xr:uid="{00000000-0005-0000-0000-0000FD070000}"/>
    <cellStyle name="20% - Accent3 10 2 2" xfId="2052" xr:uid="{00000000-0005-0000-0000-0000FE070000}"/>
    <cellStyle name="20% - Accent3 10 2 3" xfId="2053" xr:uid="{00000000-0005-0000-0000-0000FF070000}"/>
    <cellStyle name="20% - Accent3 10 3" xfId="2054" xr:uid="{00000000-0005-0000-0000-000000080000}"/>
    <cellStyle name="20% - Accent3 10 4" xfId="2055" xr:uid="{00000000-0005-0000-0000-000001080000}"/>
    <cellStyle name="20% - Accent3 11" xfId="2056" xr:uid="{00000000-0005-0000-0000-000002080000}"/>
    <cellStyle name="20% - Accent3 11 2" xfId="2057" xr:uid="{00000000-0005-0000-0000-000003080000}"/>
    <cellStyle name="20% - Accent3 11 2 2" xfId="2058" xr:uid="{00000000-0005-0000-0000-000004080000}"/>
    <cellStyle name="20% - Accent3 11 2 3" xfId="2059" xr:uid="{00000000-0005-0000-0000-000005080000}"/>
    <cellStyle name="20% - Accent3 11 3" xfId="2060" xr:uid="{00000000-0005-0000-0000-000006080000}"/>
    <cellStyle name="20% - Accent3 11 4" xfId="2061" xr:uid="{00000000-0005-0000-0000-000007080000}"/>
    <cellStyle name="20% - Accent3 12" xfId="2062" xr:uid="{00000000-0005-0000-0000-000008080000}"/>
    <cellStyle name="20% - Accent3 12 2" xfId="2063" xr:uid="{00000000-0005-0000-0000-000009080000}"/>
    <cellStyle name="20% - Accent3 12 2 2" xfId="2064" xr:uid="{00000000-0005-0000-0000-00000A080000}"/>
    <cellStyle name="20% - Accent3 12 2 3" xfId="2065" xr:uid="{00000000-0005-0000-0000-00000B080000}"/>
    <cellStyle name="20% - Accent3 12 3" xfId="2066" xr:uid="{00000000-0005-0000-0000-00000C080000}"/>
    <cellStyle name="20% - Accent3 12 4" xfId="2067" xr:uid="{00000000-0005-0000-0000-00000D080000}"/>
    <cellStyle name="20% - Accent3 13" xfId="2068" xr:uid="{00000000-0005-0000-0000-00000E080000}"/>
    <cellStyle name="20% - Accent3 13 2" xfId="2069" xr:uid="{00000000-0005-0000-0000-00000F080000}"/>
    <cellStyle name="20% - Accent3 13 2 2" xfId="2070" xr:uid="{00000000-0005-0000-0000-000010080000}"/>
    <cellStyle name="20% - Accent3 13 2 3" xfId="2071" xr:uid="{00000000-0005-0000-0000-000011080000}"/>
    <cellStyle name="20% - Accent3 13 3" xfId="2072" xr:uid="{00000000-0005-0000-0000-000012080000}"/>
    <cellStyle name="20% - Accent3 13 4" xfId="2073" xr:uid="{00000000-0005-0000-0000-000013080000}"/>
    <cellStyle name="20% - Accent3 14" xfId="2074" xr:uid="{00000000-0005-0000-0000-000014080000}"/>
    <cellStyle name="20% - Accent3 14 2" xfId="2075" xr:uid="{00000000-0005-0000-0000-000015080000}"/>
    <cellStyle name="20% - Accent3 14 2 2" xfId="2076" xr:uid="{00000000-0005-0000-0000-000016080000}"/>
    <cellStyle name="20% - Accent3 14 2 3" xfId="2077" xr:uid="{00000000-0005-0000-0000-000017080000}"/>
    <cellStyle name="20% - Accent3 14 3" xfId="2078" xr:uid="{00000000-0005-0000-0000-000018080000}"/>
    <cellStyle name="20% - Accent3 14 4" xfId="2079" xr:uid="{00000000-0005-0000-0000-000019080000}"/>
    <cellStyle name="20% - Accent3 15" xfId="2080" xr:uid="{00000000-0005-0000-0000-00001A080000}"/>
    <cellStyle name="20% - Accent3 15 2" xfId="2081" xr:uid="{00000000-0005-0000-0000-00001B080000}"/>
    <cellStyle name="20% - Accent3 15 2 2" xfId="2082" xr:uid="{00000000-0005-0000-0000-00001C080000}"/>
    <cellStyle name="20% - Accent3 15 2 3" xfId="2083" xr:uid="{00000000-0005-0000-0000-00001D080000}"/>
    <cellStyle name="20% - Accent3 15 3" xfId="2084" xr:uid="{00000000-0005-0000-0000-00001E080000}"/>
    <cellStyle name="20% - Accent3 15 4" xfId="2085" xr:uid="{00000000-0005-0000-0000-00001F080000}"/>
    <cellStyle name="20% - Accent3 16" xfId="2086" xr:uid="{00000000-0005-0000-0000-000020080000}"/>
    <cellStyle name="20% - Accent3 16 2" xfId="2087" xr:uid="{00000000-0005-0000-0000-000021080000}"/>
    <cellStyle name="20% - Accent3 16 3" xfId="2088" xr:uid="{00000000-0005-0000-0000-000022080000}"/>
    <cellStyle name="20% - Accent3 17" xfId="2089" xr:uid="{00000000-0005-0000-0000-000023080000}"/>
    <cellStyle name="20% - Accent3 18" xfId="2090" xr:uid="{00000000-0005-0000-0000-000024080000}"/>
    <cellStyle name="20% - Accent3 19" xfId="2091" xr:uid="{00000000-0005-0000-0000-000025080000}"/>
    <cellStyle name="20% - Accent3 2" xfId="2092" xr:uid="{00000000-0005-0000-0000-000026080000}"/>
    <cellStyle name="20% - Accent3 2 10" xfId="2093" xr:uid="{00000000-0005-0000-0000-000027080000}"/>
    <cellStyle name="20% - Accent3 2 10 2" xfId="2094" xr:uid="{00000000-0005-0000-0000-000028080000}"/>
    <cellStyle name="20% - Accent3 2 10 2 2" xfId="2095" xr:uid="{00000000-0005-0000-0000-000029080000}"/>
    <cellStyle name="20% - Accent3 2 10 2 3" xfId="2096" xr:uid="{00000000-0005-0000-0000-00002A080000}"/>
    <cellStyle name="20% - Accent3 2 10 3" xfId="2097" xr:uid="{00000000-0005-0000-0000-00002B080000}"/>
    <cellStyle name="20% - Accent3 2 10 4" xfId="2098" xr:uid="{00000000-0005-0000-0000-00002C080000}"/>
    <cellStyle name="20% - Accent3 2 11" xfId="2099" xr:uid="{00000000-0005-0000-0000-00002D080000}"/>
    <cellStyle name="20% - Accent3 2 11 2" xfId="2100" xr:uid="{00000000-0005-0000-0000-00002E080000}"/>
    <cellStyle name="20% - Accent3 2 11 2 2" xfId="2101" xr:uid="{00000000-0005-0000-0000-00002F080000}"/>
    <cellStyle name="20% - Accent3 2 11 2 3" xfId="2102" xr:uid="{00000000-0005-0000-0000-000030080000}"/>
    <cellStyle name="20% - Accent3 2 11 3" xfId="2103" xr:uid="{00000000-0005-0000-0000-000031080000}"/>
    <cellStyle name="20% - Accent3 2 11 4" xfId="2104" xr:uid="{00000000-0005-0000-0000-000032080000}"/>
    <cellStyle name="20% - Accent3 2 12" xfId="2105" xr:uid="{00000000-0005-0000-0000-000033080000}"/>
    <cellStyle name="20% - Accent3 2 12 2" xfId="2106" xr:uid="{00000000-0005-0000-0000-000034080000}"/>
    <cellStyle name="20% - Accent3 2 12 2 2" xfId="2107" xr:uid="{00000000-0005-0000-0000-000035080000}"/>
    <cellStyle name="20% - Accent3 2 12 2 3" xfId="2108" xr:uid="{00000000-0005-0000-0000-000036080000}"/>
    <cellStyle name="20% - Accent3 2 12 3" xfId="2109" xr:uid="{00000000-0005-0000-0000-000037080000}"/>
    <cellStyle name="20% - Accent3 2 12 4" xfId="2110" xr:uid="{00000000-0005-0000-0000-000038080000}"/>
    <cellStyle name="20% - Accent3 2 13" xfId="2111" xr:uid="{00000000-0005-0000-0000-000039080000}"/>
    <cellStyle name="20% - Accent3 2 13 2" xfId="2112" xr:uid="{00000000-0005-0000-0000-00003A080000}"/>
    <cellStyle name="20% - Accent3 2 13 2 2" xfId="2113" xr:uid="{00000000-0005-0000-0000-00003B080000}"/>
    <cellStyle name="20% - Accent3 2 13 2 3" xfId="2114" xr:uid="{00000000-0005-0000-0000-00003C080000}"/>
    <cellStyle name="20% - Accent3 2 13 3" xfId="2115" xr:uid="{00000000-0005-0000-0000-00003D080000}"/>
    <cellStyle name="20% - Accent3 2 13 4" xfId="2116" xr:uid="{00000000-0005-0000-0000-00003E080000}"/>
    <cellStyle name="20% - Accent3 2 14" xfId="2117" xr:uid="{00000000-0005-0000-0000-00003F080000}"/>
    <cellStyle name="20% - Accent3 2 14 2" xfId="2118" xr:uid="{00000000-0005-0000-0000-000040080000}"/>
    <cellStyle name="20% - Accent3 2 14 3" xfId="2119" xr:uid="{00000000-0005-0000-0000-000041080000}"/>
    <cellStyle name="20% - Accent3 2 15" xfId="2120" xr:uid="{00000000-0005-0000-0000-000042080000}"/>
    <cellStyle name="20% - Accent3 2 16" xfId="2121" xr:uid="{00000000-0005-0000-0000-000043080000}"/>
    <cellStyle name="20% - Accent3 2 2" xfId="2122" xr:uid="{00000000-0005-0000-0000-000044080000}"/>
    <cellStyle name="20% - Accent3 2 2 10" xfId="2123" xr:uid="{00000000-0005-0000-0000-000045080000}"/>
    <cellStyle name="20% - Accent3 2 2 10 2" xfId="2124" xr:uid="{00000000-0005-0000-0000-000046080000}"/>
    <cellStyle name="20% - Accent3 2 2 10 3" xfId="2125" xr:uid="{00000000-0005-0000-0000-000047080000}"/>
    <cellStyle name="20% - Accent3 2 2 11" xfId="2126" xr:uid="{00000000-0005-0000-0000-000048080000}"/>
    <cellStyle name="20% - Accent3 2 2 12" xfId="2127" xr:uid="{00000000-0005-0000-0000-000049080000}"/>
    <cellStyle name="20% - Accent3 2 2 2" xfId="2128" xr:uid="{00000000-0005-0000-0000-00004A080000}"/>
    <cellStyle name="20% - Accent3 2 2 2 10" xfId="2129" xr:uid="{00000000-0005-0000-0000-00004B080000}"/>
    <cellStyle name="20% - Accent3 2 2 2 2" xfId="2130" xr:uid="{00000000-0005-0000-0000-00004C080000}"/>
    <cellStyle name="20% - Accent3 2 2 2 2 2" xfId="2131" xr:uid="{00000000-0005-0000-0000-00004D080000}"/>
    <cellStyle name="20% - Accent3 2 2 2 2 2 2" xfId="2132" xr:uid="{00000000-0005-0000-0000-00004E080000}"/>
    <cellStyle name="20% - Accent3 2 2 2 2 2 3" xfId="2133" xr:uid="{00000000-0005-0000-0000-00004F080000}"/>
    <cellStyle name="20% - Accent3 2 2 2 2 3" xfId="2134" xr:uid="{00000000-0005-0000-0000-000050080000}"/>
    <cellStyle name="20% - Accent3 2 2 2 2 4" xfId="2135" xr:uid="{00000000-0005-0000-0000-000051080000}"/>
    <cellStyle name="20% - Accent3 2 2 2 3" xfId="2136" xr:uid="{00000000-0005-0000-0000-000052080000}"/>
    <cellStyle name="20% - Accent3 2 2 2 3 2" xfId="2137" xr:uid="{00000000-0005-0000-0000-000053080000}"/>
    <cellStyle name="20% - Accent3 2 2 2 3 2 2" xfId="2138" xr:uid="{00000000-0005-0000-0000-000054080000}"/>
    <cellStyle name="20% - Accent3 2 2 2 3 2 3" xfId="2139" xr:uid="{00000000-0005-0000-0000-000055080000}"/>
    <cellStyle name="20% - Accent3 2 2 2 3 3" xfId="2140" xr:uid="{00000000-0005-0000-0000-000056080000}"/>
    <cellStyle name="20% - Accent3 2 2 2 3 4" xfId="2141" xr:uid="{00000000-0005-0000-0000-000057080000}"/>
    <cellStyle name="20% - Accent3 2 2 2 4" xfId="2142" xr:uid="{00000000-0005-0000-0000-000058080000}"/>
    <cellStyle name="20% - Accent3 2 2 2 4 2" xfId="2143" xr:uid="{00000000-0005-0000-0000-000059080000}"/>
    <cellStyle name="20% - Accent3 2 2 2 4 2 2" xfId="2144" xr:uid="{00000000-0005-0000-0000-00005A080000}"/>
    <cellStyle name="20% - Accent3 2 2 2 4 2 3" xfId="2145" xr:uid="{00000000-0005-0000-0000-00005B080000}"/>
    <cellStyle name="20% - Accent3 2 2 2 4 3" xfId="2146" xr:uid="{00000000-0005-0000-0000-00005C080000}"/>
    <cellStyle name="20% - Accent3 2 2 2 4 4" xfId="2147" xr:uid="{00000000-0005-0000-0000-00005D080000}"/>
    <cellStyle name="20% - Accent3 2 2 2 5" xfId="2148" xr:uid="{00000000-0005-0000-0000-00005E080000}"/>
    <cellStyle name="20% - Accent3 2 2 2 5 2" xfId="2149" xr:uid="{00000000-0005-0000-0000-00005F080000}"/>
    <cellStyle name="20% - Accent3 2 2 2 5 2 2" xfId="2150" xr:uid="{00000000-0005-0000-0000-000060080000}"/>
    <cellStyle name="20% - Accent3 2 2 2 5 2 3" xfId="2151" xr:uid="{00000000-0005-0000-0000-000061080000}"/>
    <cellStyle name="20% - Accent3 2 2 2 5 3" xfId="2152" xr:uid="{00000000-0005-0000-0000-000062080000}"/>
    <cellStyle name="20% - Accent3 2 2 2 5 4" xfId="2153" xr:uid="{00000000-0005-0000-0000-000063080000}"/>
    <cellStyle name="20% - Accent3 2 2 2 6" xfId="2154" xr:uid="{00000000-0005-0000-0000-000064080000}"/>
    <cellStyle name="20% - Accent3 2 2 2 6 2" xfId="2155" xr:uid="{00000000-0005-0000-0000-000065080000}"/>
    <cellStyle name="20% - Accent3 2 2 2 6 2 2" xfId="2156" xr:uid="{00000000-0005-0000-0000-000066080000}"/>
    <cellStyle name="20% - Accent3 2 2 2 6 2 3" xfId="2157" xr:uid="{00000000-0005-0000-0000-000067080000}"/>
    <cellStyle name="20% - Accent3 2 2 2 6 3" xfId="2158" xr:uid="{00000000-0005-0000-0000-000068080000}"/>
    <cellStyle name="20% - Accent3 2 2 2 6 4" xfId="2159" xr:uid="{00000000-0005-0000-0000-000069080000}"/>
    <cellStyle name="20% - Accent3 2 2 2 7" xfId="2160" xr:uid="{00000000-0005-0000-0000-00006A080000}"/>
    <cellStyle name="20% - Accent3 2 2 2 7 2" xfId="2161" xr:uid="{00000000-0005-0000-0000-00006B080000}"/>
    <cellStyle name="20% - Accent3 2 2 2 7 2 2" xfId="2162" xr:uid="{00000000-0005-0000-0000-00006C080000}"/>
    <cellStyle name="20% - Accent3 2 2 2 7 2 3" xfId="2163" xr:uid="{00000000-0005-0000-0000-00006D080000}"/>
    <cellStyle name="20% - Accent3 2 2 2 7 3" xfId="2164" xr:uid="{00000000-0005-0000-0000-00006E080000}"/>
    <cellStyle name="20% - Accent3 2 2 2 7 4" xfId="2165" xr:uid="{00000000-0005-0000-0000-00006F080000}"/>
    <cellStyle name="20% - Accent3 2 2 2 8" xfId="2166" xr:uid="{00000000-0005-0000-0000-000070080000}"/>
    <cellStyle name="20% - Accent3 2 2 2 8 2" xfId="2167" xr:uid="{00000000-0005-0000-0000-000071080000}"/>
    <cellStyle name="20% - Accent3 2 2 2 8 3" xfId="2168" xr:uid="{00000000-0005-0000-0000-000072080000}"/>
    <cellStyle name="20% - Accent3 2 2 2 9" xfId="2169" xr:uid="{00000000-0005-0000-0000-000073080000}"/>
    <cellStyle name="20% - Accent3 2 2 3" xfId="2170" xr:uid="{00000000-0005-0000-0000-000074080000}"/>
    <cellStyle name="20% - Accent3 2 2 3 10" xfId="2171" xr:uid="{00000000-0005-0000-0000-000075080000}"/>
    <cellStyle name="20% - Accent3 2 2 3 2" xfId="2172" xr:uid="{00000000-0005-0000-0000-000076080000}"/>
    <cellStyle name="20% - Accent3 2 2 3 2 2" xfId="2173" xr:uid="{00000000-0005-0000-0000-000077080000}"/>
    <cellStyle name="20% - Accent3 2 2 3 2 2 2" xfId="2174" xr:uid="{00000000-0005-0000-0000-000078080000}"/>
    <cellStyle name="20% - Accent3 2 2 3 2 2 3" xfId="2175" xr:uid="{00000000-0005-0000-0000-000079080000}"/>
    <cellStyle name="20% - Accent3 2 2 3 2 3" xfId="2176" xr:uid="{00000000-0005-0000-0000-00007A080000}"/>
    <cellStyle name="20% - Accent3 2 2 3 2 4" xfId="2177" xr:uid="{00000000-0005-0000-0000-00007B080000}"/>
    <cellStyle name="20% - Accent3 2 2 3 3" xfId="2178" xr:uid="{00000000-0005-0000-0000-00007C080000}"/>
    <cellStyle name="20% - Accent3 2 2 3 3 2" xfId="2179" xr:uid="{00000000-0005-0000-0000-00007D080000}"/>
    <cellStyle name="20% - Accent3 2 2 3 3 2 2" xfId="2180" xr:uid="{00000000-0005-0000-0000-00007E080000}"/>
    <cellStyle name="20% - Accent3 2 2 3 3 2 3" xfId="2181" xr:uid="{00000000-0005-0000-0000-00007F080000}"/>
    <cellStyle name="20% - Accent3 2 2 3 3 3" xfId="2182" xr:uid="{00000000-0005-0000-0000-000080080000}"/>
    <cellStyle name="20% - Accent3 2 2 3 3 4" xfId="2183" xr:uid="{00000000-0005-0000-0000-000081080000}"/>
    <cellStyle name="20% - Accent3 2 2 3 4" xfId="2184" xr:uid="{00000000-0005-0000-0000-000082080000}"/>
    <cellStyle name="20% - Accent3 2 2 3 4 2" xfId="2185" xr:uid="{00000000-0005-0000-0000-000083080000}"/>
    <cellStyle name="20% - Accent3 2 2 3 4 2 2" xfId="2186" xr:uid="{00000000-0005-0000-0000-000084080000}"/>
    <cellStyle name="20% - Accent3 2 2 3 4 2 3" xfId="2187" xr:uid="{00000000-0005-0000-0000-000085080000}"/>
    <cellStyle name="20% - Accent3 2 2 3 4 3" xfId="2188" xr:uid="{00000000-0005-0000-0000-000086080000}"/>
    <cellStyle name="20% - Accent3 2 2 3 4 4" xfId="2189" xr:uid="{00000000-0005-0000-0000-000087080000}"/>
    <cellStyle name="20% - Accent3 2 2 3 5" xfId="2190" xr:uid="{00000000-0005-0000-0000-000088080000}"/>
    <cellStyle name="20% - Accent3 2 2 3 5 2" xfId="2191" xr:uid="{00000000-0005-0000-0000-000089080000}"/>
    <cellStyle name="20% - Accent3 2 2 3 5 2 2" xfId="2192" xr:uid="{00000000-0005-0000-0000-00008A080000}"/>
    <cellStyle name="20% - Accent3 2 2 3 5 2 3" xfId="2193" xr:uid="{00000000-0005-0000-0000-00008B080000}"/>
    <cellStyle name="20% - Accent3 2 2 3 5 3" xfId="2194" xr:uid="{00000000-0005-0000-0000-00008C080000}"/>
    <cellStyle name="20% - Accent3 2 2 3 5 4" xfId="2195" xr:uid="{00000000-0005-0000-0000-00008D080000}"/>
    <cellStyle name="20% - Accent3 2 2 3 6" xfId="2196" xr:uid="{00000000-0005-0000-0000-00008E080000}"/>
    <cellStyle name="20% - Accent3 2 2 3 6 2" xfId="2197" xr:uid="{00000000-0005-0000-0000-00008F080000}"/>
    <cellStyle name="20% - Accent3 2 2 3 6 2 2" xfId="2198" xr:uid="{00000000-0005-0000-0000-000090080000}"/>
    <cellStyle name="20% - Accent3 2 2 3 6 2 3" xfId="2199" xr:uid="{00000000-0005-0000-0000-000091080000}"/>
    <cellStyle name="20% - Accent3 2 2 3 6 3" xfId="2200" xr:uid="{00000000-0005-0000-0000-000092080000}"/>
    <cellStyle name="20% - Accent3 2 2 3 6 4" xfId="2201" xr:uid="{00000000-0005-0000-0000-000093080000}"/>
    <cellStyle name="20% - Accent3 2 2 3 7" xfId="2202" xr:uid="{00000000-0005-0000-0000-000094080000}"/>
    <cellStyle name="20% - Accent3 2 2 3 7 2" xfId="2203" xr:uid="{00000000-0005-0000-0000-000095080000}"/>
    <cellStyle name="20% - Accent3 2 2 3 7 2 2" xfId="2204" xr:uid="{00000000-0005-0000-0000-000096080000}"/>
    <cellStyle name="20% - Accent3 2 2 3 7 2 3" xfId="2205" xr:uid="{00000000-0005-0000-0000-000097080000}"/>
    <cellStyle name="20% - Accent3 2 2 3 7 3" xfId="2206" xr:uid="{00000000-0005-0000-0000-000098080000}"/>
    <cellStyle name="20% - Accent3 2 2 3 7 4" xfId="2207" xr:uid="{00000000-0005-0000-0000-000099080000}"/>
    <cellStyle name="20% - Accent3 2 2 3 8" xfId="2208" xr:uid="{00000000-0005-0000-0000-00009A080000}"/>
    <cellStyle name="20% - Accent3 2 2 3 8 2" xfId="2209" xr:uid="{00000000-0005-0000-0000-00009B080000}"/>
    <cellStyle name="20% - Accent3 2 2 3 8 3" xfId="2210" xr:uid="{00000000-0005-0000-0000-00009C080000}"/>
    <cellStyle name="20% - Accent3 2 2 3 9" xfId="2211" xr:uid="{00000000-0005-0000-0000-00009D080000}"/>
    <cellStyle name="20% - Accent3 2 2 4" xfId="2212" xr:uid="{00000000-0005-0000-0000-00009E080000}"/>
    <cellStyle name="20% - Accent3 2 2 4 2" xfId="2213" xr:uid="{00000000-0005-0000-0000-00009F080000}"/>
    <cellStyle name="20% - Accent3 2 2 4 2 2" xfId="2214" xr:uid="{00000000-0005-0000-0000-0000A0080000}"/>
    <cellStyle name="20% - Accent3 2 2 4 2 3" xfId="2215" xr:uid="{00000000-0005-0000-0000-0000A1080000}"/>
    <cellStyle name="20% - Accent3 2 2 4 3" xfId="2216" xr:uid="{00000000-0005-0000-0000-0000A2080000}"/>
    <cellStyle name="20% - Accent3 2 2 4 4" xfId="2217" xr:uid="{00000000-0005-0000-0000-0000A3080000}"/>
    <cellStyle name="20% - Accent3 2 2 5" xfId="2218" xr:uid="{00000000-0005-0000-0000-0000A4080000}"/>
    <cellStyle name="20% - Accent3 2 2 5 2" xfId="2219" xr:uid="{00000000-0005-0000-0000-0000A5080000}"/>
    <cellStyle name="20% - Accent3 2 2 5 2 2" xfId="2220" xr:uid="{00000000-0005-0000-0000-0000A6080000}"/>
    <cellStyle name="20% - Accent3 2 2 5 2 3" xfId="2221" xr:uid="{00000000-0005-0000-0000-0000A7080000}"/>
    <cellStyle name="20% - Accent3 2 2 5 3" xfId="2222" xr:uid="{00000000-0005-0000-0000-0000A8080000}"/>
    <cellStyle name="20% - Accent3 2 2 5 4" xfId="2223" xr:uid="{00000000-0005-0000-0000-0000A9080000}"/>
    <cellStyle name="20% - Accent3 2 2 6" xfId="2224" xr:uid="{00000000-0005-0000-0000-0000AA080000}"/>
    <cellStyle name="20% - Accent3 2 2 6 2" xfId="2225" xr:uid="{00000000-0005-0000-0000-0000AB080000}"/>
    <cellStyle name="20% - Accent3 2 2 6 2 2" xfId="2226" xr:uid="{00000000-0005-0000-0000-0000AC080000}"/>
    <cellStyle name="20% - Accent3 2 2 6 2 3" xfId="2227" xr:uid="{00000000-0005-0000-0000-0000AD080000}"/>
    <cellStyle name="20% - Accent3 2 2 6 3" xfId="2228" xr:uid="{00000000-0005-0000-0000-0000AE080000}"/>
    <cellStyle name="20% - Accent3 2 2 6 4" xfId="2229" xr:uid="{00000000-0005-0000-0000-0000AF080000}"/>
    <cellStyle name="20% - Accent3 2 2 7" xfId="2230" xr:uid="{00000000-0005-0000-0000-0000B0080000}"/>
    <cellStyle name="20% - Accent3 2 2 7 2" xfId="2231" xr:uid="{00000000-0005-0000-0000-0000B1080000}"/>
    <cellStyle name="20% - Accent3 2 2 7 2 2" xfId="2232" xr:uid="{00000000-0005-0000-0000-0000B2080000}"/>
    <cellStyle name="20% - Accent3 2 2 7 2 3" xfId="2233" xr:uid="{00000000-0005-0000-0000-0000B3080000}"/>
    <cellStyle name="20% - Accent3 2 2 7 3" xfId="2234" xr:uid="{00000000-0005-0000-0000-0000B4080000}"/>
    <cellStyle name="20% - Accent3 2 2 7 4" xfId="2235" xr:uid="{00000000-0005-0000-0000-0000B5080000}"/>
    <cellStyle name="20% - Accent3 2 2 8" xfId="2236" xr:uid="{00000000-0005-0000-0000-0000B6080000}"/>
    <cellStyle name="20% - Accent3 2 2 8 2" xfId="2237" xr:uid="{00000000-0005-0000-0000-0000B7080000}"/>
    <cellStyle name="20% - Accent3 2 2 8 2 2" xfId="2238" xr:uid="{00000000-0005-0000-0000-0000B8080000}"/>
    <cellStyle name="20% - Accent3 2 2 8 2 3" xfId="2239" xr:uid="{00000000-0005-0000-0000-0000B9080000}"/>
    <cellStyle name="20% - Accent3 2 2 8 3" xfId="2240" xr:uid="{00000000-0005-0000-0000-0000BA080000}"/>
    <cellStyle name="20% - Accent3 2 2 8 4" xfId="2241" xr:uid="{00000000-0005-0000-0000-0000BB080000}"/>
    <cellStyle name="20% - Accent3 2 2 9" xfId="2242" xr:uid="{00000000-0005-0000-0000-0000BC080000}"/>
    <cellStyle name="20% - Accent3 2 2 9 2" xfId="2243" xr:uid="{00000000-0005-0000-0000-0000BD080000}"/>
    <cellStyle name="20% - Accent3 2 2 9 2 2" xfId="2244" xr:uid="{00000000-0005-0000-0000-0000BE080000}"/>
    <cellStyle name="20% - Accent3 2 2 9 2 3" xfId="2245" xr:uid="{00000000-0005-0000-0000-0000BF080000}"/>
    <cellStyle name="20% - Accent3 2 2 9 3" xfId="2246" xr:uid="{00000000-0005-0000-0000-0000C0080000}"/>
    <cellStyle name="20% - Accent3 2 2 9 4" xfId="2247" xr:uid="{00000000-0005-0000-0000-0000C1080000}"/>
    <cellStyle name="20% - Accent3 2 3" xfId="2248" xr:uid="{00000000-0005-0000-0000-0000C2080000}"/>
    <cellStyle name="20% - Accent3 2 3 10" xfId="2249" xr:uid="{00000000-0005-0000-0000-0000C3080000}"/>
    <cellStyle name="20% - Accent3 2 3 10 2" xfId="2250" xr:uid="{00000000-0005-0000-0000-0000C4080000}"/>
    <cellStyle name="20% - Accent3 2 3 10 3" xfId="2251" xr:uid="{00000000-0005-0000-0000-0000C5080000}"/>
    <cellStyle name="20% - Accent3 2 3 11" xfId="2252" xr:uid="{00000000-0005-0000-0000-0000C6080000}"/>
    <cellStyle name="20% - Accent3 2 3 12" xfId="2253" xr:uid="{00000000-0005-0000-0000-0000C7080000}"/>
    <cellStyle name="20% - Accent3 2 3 2" xfId="2254" xr:uid="{00000000-0005-0000-0000-0000C8080000}"/>
    <cellStyle name="20% - Accent3 2 3 2 10" xfId="2255" xr:uid="{00000000-0005-0000-0000-0000C9080000}"/>
    <cellStyle name="20% - Accent3 2 3 2 2" xfId="2256" xr:uid="{00000000-0005-0000-0000-0000CA080000}"/>
    <cellStyle name="20% - Accent3 2 3 2 2 2" xfId="2257" xr:uid="{00000000-0005-0000-0000-0000CB080000}"/>
    <cellStyle name="20% - Accent3 2 3 2 2 2 2" xfId="2258" xr:uid="{00000000-0005-0000-0000-0000CC080000}"/>
    <cellStyle name="20% - Accent3 2 3 2 2 2 3" xfId="2259" xr:uid="{00000000-0005-0000-0000-0000CD080000}"/>
    <cellStyle name="20% - Accent3 2 3 2 2 3" xfId="2260" xr:uid="{00000000-0005-0000-0000-0000CE080000}"/>
    <cellStyle name="20% - Accent3 2 3 2 2 4" xfId="2261" xr:uid="{00000000-0005-0000-0000-0000CF080000}"/>
    <cellStyle name="20% - Accent3 2 3 2 3" xfId="2262" xr:uid="{00000000-0005-0000-0000-0000D0080000}"/>
    <cellStyle name="20% - Accent3 2 3 2 3 2" xfId="2263" xr:uid="{00000000-0005-0000-0000-0000D1080000}"/>
    <cellStyle name="20% - Accent3 2 3 2 3 2 2" xfId="2264" xr:uid="{00000000-0005-0000-0000-0000D2080000}"/>
    <cellStyle name="20% - Accent3 2 3 2 3 2 3" xfId="2265" xr:uid="{00000000-0005-0000-0000-0000D3080000}"/>
    <cellStyle name="20% - Accent3 2 3 2 3 3" xfId="2266" xr:uid="{00000000-0005-0000-0000-0000D4080000}"/>
    <cellStyle name="20% - Accent3 2 3 2 3 4" xfId="2267" xr:uid="{00000000-0005-0000-0000-0000D5080000}"/>
    <cellStyle name="20% - Accent3 2 3 2 4" xfId="2268" xr:uid="{00000000-0005-0000-0000-0000D6080000}"/>
    <cellStyle name="20% - Accent3 2 3 2 4 2" xfId="2269" xr:uid="{00000000-0005-0000-0000-0000D7080000}"/>
    <cellStyle name="20% - Accent3 2 3 2 4 2 2" xfId="2270" xr:uid="{00000000-0005-0000-0000-0000D8080000}"/>
    <cellStyle name="20% - Accent3 2 3 2 4 2 3" xfId="2271" xr:uid="{00000000-0005-0000-0000-0000D9080000}"/>
    <cellStyle name="20% - Accent3 2 3 2 4 3" xfId="2272" xr:uid="{00000000-0005-0000-0000-0000DA080000}"/>
    <cellStyle name="20% - Accent3 2 3 2 4 4" xfId="2273" xr:uid="{00000000-0005-0000-0000-0000DB080000}"/>
    <cellStyle name="20% - Accent3 2 3 2 5" xfId="2274" xr:uid="{00000000-0005-0000-0000-0000DC080000}"/>
    <cellStyle name="20% - Accent3 2 3 2 5 2" xfId="2275" xr:uid="{00000000-0005-0000-0000-0000DD080000}"/>
    <cellStyle name="20% - Accent3 2 3 2 5 2 2" xfId="2276" xr:uid="{00000000-0005-0000-0000-0000DE080000}"/>
    <cellStyle name="20% - Accent3 2 3 2 5 2 3" xfId="2277" xr:uid="{00000000-0005-0000-0000-0000DF080000}"/>
    <cellStyle name="20% - Accent3 2 3 2 5 3" xfId="2278" xr:uid="{00000000-0005-0000-0000-0000E0080000}"/>
    <cellStyle name="20% - Accent3 2 3 2 5 4" xfId="2279" xr:uid="{00000000-0005-0000-0000-0000E1080000}"/>
    <cellStyle name="20% - Accent3 2 3 2 6" xfId="2280" xr:uid="{00000000-0005-0000-0000-0000E2080000}"/>
    <cellStyle name="20% - Accent3 2 3 2 6 2" xfId="2281" xr:uid="{00000000-0005-0000-0000-0000E3080000}"/>
    <cellStyle name="20% - Accent3 2 3 2 6 2 2" xfId="2282" xr:uid="{00000000-0005-0000-0000-0000E4080000}"/>
    <cellStyle name="20% - Accent3 2 3 2 6 2 3" xfId="2283" xr:uid="{00000000-0005-0000-0000-0000E5080000}"/>
    <cellStyle name="20% - Accent3 2 3 2 6 3" xfId="2284" xr:uid="{00000000-0005-0000-0000-0000E6080000}"/>
    <cellStyle name="20% - Accent3 2 3 2 6 4" xfId="2285" xr:uid="{00000000-0005-0000-0000-0000E7080000}"/>
    <cellStyle name="20% - Accent3 2 3 2 7" xfId="2286" xr:uid="{00000000-0005-0000-0000-0000E8080000}"/>
    <cellStyle name="20% - Accent3 2 3 2 7 2" xfId="2287" xr:uid="{00000000-0005-0000-0000-0000E9080000}"/>
    <cellStyle name="20% - Accent3 2 3 2 7 2 2" xfId="2288" xr:uid="{00000000-0005-0000-0000-0000EA080000}"/>
    <cellStyle name="20% - Accent3 2 3 2 7 2 3" xfId="2289" xr:uid="{00000000-0005-0000-0000-0000EB080000}"/>
    <cellStyle name="20% - Accent3 2 3 2 7 3" xfId="2290" xr:uid="{00000000-0005-0000-0000-0000EC080000}"/>
    <cellStyle name="20% - Accent3 2 3 2 7 4" xfId="2291" xr:uid="{00000000-0005-0000-0000-0000ED080000}"/>
    <cellStyle name="20% - Accent3 2 3 2 8" xfId="2292" xr:uid="{00000000-0005-0000-0000-0000EE080000}"/>
    <cellStyle name="20% - Accent3 2 3 2 8 2" xfId="2293" xr:uid="{00000000-0005-0000-0000-0000EF080000}"/>
    <cellStyle name="20% - Accent3 2 3 2 8 3" xfId="2294" xr:uid="{00000000-0005-0000-0000-0000F0080000}"/>
    <cellStyle name="20% - Accent3 2 3 2 9" xfId="2295" xr:uid="{00000000-0005-0000-0000-0000F1080000}"/>
    <cellStyle name="20% - Accent3 2 3 3" xfId="2296" xr:uid="{00000000-0005-0000-0000-0000F2080000}"/>
    <cellStyle name="20% - Accent3 2 3 3 10" xfId="2297" xr:uid="{00000000-0005-0000-0000-0000F3080000}"/>
    <cellStyle name="20% - Accent3 2 3 3 2" xfId="2298" xr:uid="{00000000-0005-0000-0000-0000F4080000}"/>
    <cellStyle name="20% - Accent3 2 3 3 2 2" xfId="2299" xr:uid="{00000000-0005-0000-0000-0000F5080000}"/>
    <cellStyle name="20% - Accent3 2 3 3 2 2 2" xfId="2300" xr:uid="{00000000-0005-0000-0000-0000F6080000}"/>
    <cellStyle name="20% - Accent3 2 3 3 2 2 3" xfId="2301" xr:uid="{00000000-0005-0000-0000-0000F7080000}"/>
    <cellStyle name="20% - Accent3 2 3 3 2 3" xfId="2302" xr:uid="{00000000-0005-0000-0000-0000F8080000}"/>
    <cellStyle name="20% - Accent3 2 3 3 2 4" xfId="2303" xr:uid="{00000000-0005-0000-0000-0000F9080000}"/>
    <cellStyle name="20% - Accent3 2 3 3 3" xfId="2304" xr:uid="{00000000-0005-0000-0000-0000FA080000}"/>
    <cellStyle name="20% - Accent3 2 3 3 3 2" xfId="2305" xr:uid="{00000000-0005-0000-0000-0000FB080000}"/>
    <cellStyle name="20% - Accent3 2 3 3 3 2 2" xfId="2306" xr:uid="{00000000-0005-0000-0000-0000FC080000}"/>
    <cellStyle name="20% - Accent3 2 3 3 3 2 3" xfId="2307" xr:uid="{00000000-0005-0000-0000-0000FD080000}"/>
    <cellStyle name="20% - Accent3 2 3 3 3 3" xfId="2308" xr:uid="{00000000-0005-0000-0000-0000FE080000}"/>
    <cellStyle name="20% - Accent3 2 3 3 3 4" xfId="2309" xr:uid="{00000000-0005-0000-0000-0000FF080000}"/>
    <cellStyle name="20% - Accent3 2 3 3 4" xfId="2310" xr:uid="{00000000-0005-0000-0000-000000090000}"/>
    <cellStyle name="20% - Accent3 2 3 3 4 2" xfId="2311" xr:uid="{00000000-0005-0000-0000-000001090000}"/>
    <cellStyle name="20% - Accent3 2 3 3 4 2 2" xfId="2312" xr:uid="{00000000-0005-0000-0000-000002090000}"/>
    <cellStyle name="20% - Accent3 2 3 3 4 2 3" xfId="2313" xr:uid="{00000000-0005-0000-0000-000003090000}"/>
    <cellStyle name="20% - Accent3 2 3 3 4 3" xfId="2314" xr:uid="{00000000-0005-0000-0000-000004090000}"/>
    <cellStyle name="20% - Accent3 2 3 3 4 4" xfId="2315" xr:uid="{00000000-0005-0000-0000-000005090000}"/>
    <cellStyle name="20% - Accent3 2 3 3 5" xfId="2316" xr:uid="{00000000-0005-0000-0000-000006090000}"/>
    <cellStyle name="20% - Accent3 2 3 3 5 2" xfId="2317" xr:uid="{00000000-0005-0000-0000-000007090000}"/>
    <cellStyle name="20% - Accent3 2 3 3 5 2 2" xfId="2318" xr:uid="{00000000-0005-0000-0000-000008090000}"/>
    <cellStyle name="20% - Accent3 2 3 3 5 2 3" xfId="2319" xr:uid="{00000000-0005-0000-0000-000009090000}"/>
    <cellStyle name="20% - Accent3 2 3 3 5 3" xfId="2320" xr:uid="{00000000-0005-0000-0000-00000A090000}"/>
    <cellStyle name="20% - Accent3 2 3 3 5 4" xfId="2321" xr:uid="{00000000-0005-0000-0000-00000B090000}"/>
    <cellStyle name="20% - Accent3 2 3 3 6" xfId="2322" xr:uid="{00000000-0005-0000-0000-00000C090000}"/>
    <cellStyle name="20% - Accent3 2 3 3 6 2" xfId="2323" xr:uid="{00000000-0005-0000-0000-00000D090000}"/>
    <cellStyle name="20% - Accent3 2 3 3 6 2 2" xfId="2324" xr:uid="{00000000-0005-0000-0000-00000E090000}"/>
    <cellStyle name="20% - Accent3 2 3 3 6 2 3" xfId="2325" xr:uid="{00000000-0005-0000-0000-00000F090000}"/>
    <cellStyle name="20% - Accent3 2 3 3 6 3" xfId="2326" xr:uid="{00000000-0005-0000-0000-000010090000}"/>
    <cellStyle name="20% - Accent3 2 3 3 6 4" xfId="2327" xr:uid="{00000000-0005-0000-0000-000011090000}"/>
    <cellStyle name="20% - Accent3 2 3 3 7" xfId="2328" xr:uid="{00000000-0005-0000-0000-000012090000}"/>
    <cellStyle name="20% - Accent3 2 3 3 7 2" xfId="2329" xr:uid="{00000000-0005-0000-0000-000013090000}"/>
    <cellStyle name="20% - Accent3 2 3 3 7 2 2" xfId="2330" xr:uid="{00000000-0005-0000-0000-000014090000}"/>
    <cellStyle name="20% - Accent3 2 3 3 7 2 3" xfId="2331" xr:uid="{00000000-0005-0000-0000-000015090000}"/>
    <cellStyle name="20% - Accent3 2 3 3 7 3" xfId="2332" xr:uid="{00000000-0005-0000-0000-000016090000}"/>
    <cellStyle name="20% - Accent3 2 3 3 7 4" xfId="2333" xr:uid="{00000000-0005-0000-0000-000017090000}"/>
    <cellStyle name="20% - Accent3 2 3 3 8" xfId="2334" xr:uid="{00000000-0005-0000-0000-000018090000}"/>
    <cellStyle name="20% - Accent3 2 3 3 8 2" xfId="2335" xr:uid="{00000000-0005-0000-0000-000019090000}"/>
    <cellStyle name="20% - Accent3 2 3 3 8 3" xfId="2336" xr:uid="{00000000-0005-0000-0000-00001A090000}"/>
    <cellStyle name="20% - Accent3 2 3 3 9" xfId="2337" xr:uid="{00000000-0005-0000-0000-00001B090000}"/>
    <cellStyle name="20% - Accent3 2 3 4" xfId="2338" xr:uid="{00000000-0005-0000-0000-00001C090000}"/>
    <cellStyle name="20% - Accent3 2 3 4 2" xfId="2339" xr:uid="{00000000-0005-0000-0000-00001D090000}"/>
    <cellStyle name="20% - Accent3 2 3 4 2 2" xfId="2340" xr:uid="{00000000-0005-0000-0000-00001E090000}"/>
    <cellStyle name="20% - Accent3 2 3 4 2 3" xfId="2341" xr:uid="{00000000-0005-0000-0000-00001F090000}"/>
    <cellStyle name="20% - Accent3 2 3 4 3" xfId="2342" xr:uid="{00000000-0005-0000-0000-000020090000}"/>
    <cellStyle name="20% - Accent3 2 3 4 4" xfId="2343" xr:uid="{00000000-0005-0000-0000-000021090000}"/>
    <cellStyle name="20% - Accent3 2 3 5" xfId="2344" xr:uid="{00000000-0005-0000-0000-000022090000}"/>
    <cellStyle name="20% - Accent3 2 3 5 2" xfId="2345" xr:uid="{00000000-0005-0000-0000-000023090000}"/>
    <cellStyle name="20% - Accent3 2 3 5 2 2" xfId="2346" xr:uid="{00000000-0005-0000-0000-000024090000}"/>
    <cellStyle name="20% - Accent3 2 3 5 2 3" xfId="2347" xr:uid="{00000000-0005-0000-0000-000025090000}"/>
    <cellStyle name="20% - Accent3 2 3 5 3" xfId="2348" xr:uid="{00000000-0005-0000-0000-000026090000}"/>
    <cellStyle name="20% - Accent3 2 3 5 4" xfId="2349" xr:uid="{00000000-0005-0000-0000-000027090000}"/>
    <cellStyle name="20% - Accent3 2 3 6" xfId="2350" xr:uid="{00000000-0005-0000-0000-000028090000}"/>
    <cellStyle name="20% - Accent3 2 3 6 2" xfId="2351" xr:uid="{00000000-0005-0000-0000-000029090000}"/>
    <cellStyle name="20% - Accent3 2 3 6 2 2" xfId="2352" xr:uid="{00000000-0005-0000-0000-00002A090000}"/>
    <cellStyle name="20% - Accent3 2 3 6 2 3" xfId="2353" xr:uid="{00000000-0005-0000-0000-00002B090000}"/>
    <cellStyle name="20% - Accent3 2 3 6 3" xfId="2354" xr:uid="{00000000-0005-0000-0000-00002C090000}"/>
    <cellStyle name="20% - Accent3 2 3 6 4" xfId="2355" xr:uid="{00000000-0005-0000-0000-00002D090000}"/>
    <cellStyle name="20% - Accent3 2 3 7" xfId="2356" xr:uid="{00000000-0005-0000-0000-00002E090000}"/>
    <cellStyle name="20% - Accent3 2 3 7 2" xfId="2357" xr:uid="{00000000-0005-0000-0000-00002F090000}"/>
    <cellStyle name="20% - Accent3 2 3 7 2 2" xfId="2358" xr:uid="{00000000-0005-0000-0000-000030090000}"/>
    <cellStyle name="20% - Accent3 2 3 7 2 3" xfId="2359" xr:uid="{00000000-0005-0000-0000-000031090000}"/>
    <cellStyle name="20% - Accent3 2 3 7 3" xfId="2360" xr:uid="{00000000-0005-0000-0000-000032090000}"/>
    <cellStyle name="20% - Accent3 2 3 7 4" xfId="2361" xr:uid="{00000000-0005-0000-0000-000033090000}"/>
    <cellStyle name="20% - Accent3 2 3 8" xfId="2362" xr:uid="{00000000-0005-0000-0000-000034090000}"/>
    <cellStyle name="20% - Accent3 2 3 8 2" xfId="2363" xr:uid="{00000000-0005-0000-0000-000035090000}"/>
    <cellStyle name="20% - Accent3 2 3 8 2 2" xfId="2364" xr:uid="{00000000-0005-0000-0000-000036090000}"/>
    <cellStyle name="20% - Accent3 2 3 8 2 3" xfId="2365" xr:uid="{00000000-0005-0000-0000-000037090000}"/>
    <cellStyle name="20% - Accent3 2 3 8 3" xfId="2366" xr:uid="{00000000-0005-0000-0000-000038090000}"/>
    <cellStyle name="20% - Accent3 2 3 8 4" xfId="2367" xr:uid="{00000000-0005-0000-0000-000039090000}"/>
    <cellStyle name="20% - Accent3 2 3 9" xfId="2368" xr:uid="{00000000-0005-0000-0000-00003A090000}"/>
    <cellStyle name="20% - Accent3 2 3 9 2" xfId="2369" xr:uid="{00000000-0005-0000-0000-00003B090000}"/>
    <cellStyle name="20% - Accent3 2 3 9 2 2" xfId="2370" xr:uid="{00000000-0005-0000-0000-00003C090000}"/>
    <cellStyle name="20% - Accent3 2 3 9 2 3" xfId="2371" xr:uid="{00000000-0005-0000-0000-00003D090000}"/>
    <cellStyle name="20% - Accent3 2 3 9 3" xfId="2372" xr:uid="{00000000-0005-0000-0000-00003E090000}"/>
    <cellStyle name="20% - Accent3 2 3 9 4" xfId="2373" xr:uid="{00000000-0005-0000-0000-00003F090000}"/>
    <cellStyle name="20% - Accent3 2 4" xfId="2374" xr:uid="{00000000-0005-0000-0000-000040090000}"/>
    <cellStyle name="20% - Accent3 2 4 10" xfId="2375" xr:uid="{00000000-0005-0000-0000-000041090000}"/>
    <cellStyle name="20% - Accent3 2 4 10 2" xfId="2376" xr:uid="{00000000-0005-0000-0000-000042090000}"/>
    <cellStyle name="20% - Accent3 2 4 10 3" xfId="2377" xr:uid="{00000000-0005-0000-0000-000043090000}"/>
    <cellStyle name="20% - Accent3 2 4 11" xfId="2378" xr:uid="{00000000-0005-0000-0000-000044090000}"/>
    <cellStyle name="20% - Accent3 2 4 12" xfId="2379" xr:uid="{00000000-0005-0000-0000-000045090000}"/>
    <cellStyle name="20% - Accent3 2 4 2" xfId="2380" xr:uid="{00000000-0005-0000-0000-000046090000}"/>
    <cellStyle name="20% - Accent3 2 4 2 10" xfId="2381" xr:uid="{00000000-0005-0000-0000-000047090000}"/>
    <cellStyle name="20% - Accent3 2 4 2 2" xfId="2382" xr:uid="{00000000-0005-0000-0000-000048090000}"/>
    <cellStyle name="20% - Accent3 2 4 2 2 2" xfId="2383" xr:uid="{00000000-0005-0000-0000-000049090000}"/>
    <cellStyle name="20% - Accent3 2 4 2 2 2 2" xfId="2384" xr:uid="{00000000-0005-0000-0000-00004A090000}"/>
    <cellStyle name="20% - Accent3 2 4 2 2 2 3" xfId="2385" xr:uid="{00000000-0005-0000-0000-00004B090000}"/>
    <cellStyle name="20% - Accent3 2 4 2 2 3" xfId="2386" xr:uid="{00000000-0005-0000-0000-00004C090000}"/>
    <cellStyle name="20% - Accent3 2 4 2 2 4" xfId="2387" xr:uid="{00000000-0005-0000-0000-00004D090000}"/>
    <cellStyle name="20% - Accent3 2 4 2 3" xfId="2388" xr:uid="{00000000-0005-0000-0000-00004E090000}"/>
    <cellStyle name="20% - Accent3 2 4 2 3 2" xfId="2389" xr:uid="{00000000-0005-0000-0000-00004F090000}"/>
    <cellStyle name="20% - Accent3 2 4 2 3 2 2" xfId="2390" xr:uid="{00000000-0005-0000-0000-000050090000}"/>
    <cellStyle name="20% - Accent3 2 4 2 3 2 3" xfId="2391" xr:uid="{00000000-0005-0000-0000-000051090000}"/>
    <cellStyle name="20% - Accent3 2 4 2 3 3" xfId="2392" xr:uid="{00000000-0005-0000-0000-000052090000}"/>
    <cellStyle name="20% - Accent3 2 4 2 3 4" xfId="2393" xr:uid="{00000000-0005-0000-0000-000053090000}"/>
    <cellStyle name="20% - Accent3 2 4 2 4" xfId="2394" xr:uid="{00000000-0005-0000-0000-000054090000}"/>
    <cellStyle name="20% - Accent3 2 4 2 4 2" xfId="2395" xr:uid="{00000000-0005-0000-0000-000055090000}"/>
    <cellStyle name="20% - Accent3 2 4 2 4 2 2" xfId="2396" xr:uid="{00000000-0005-0000-0000-000056090000}"/>
    <cellStyle name="20% - Accent3 2 4 2 4 2 3" xfId="2397" xr:uid="{00000000-0005-0000-0000-000057090000}"/>
    <cellStyle name="20% - Accent3 2 4 2 4 3" xfId="2398" xr:uid="{00000000-0005-0000-0000-000058090000}"/>
    <cellStyle name="20% - Accent3 2 4 2 4 4" xfId="2399" xr:uid="{00000000-0005-0000-0000-000059090000}"/>
    <cellStyle name="20% - Accent3 2 4 2 5" xfId="2400" xr:uid="{00000000-0005-0000-0000-00005A090000}"/>
    <cellStyle name="20% - Accent3 2 4 2 5 2" xfId="2401" xr:uid="{00000000-0005-0000-0000-00005B090000}"/>
    <cellStyle name="20% - Accent3 2 4 2 5 2 2" xfId="2402" xr:uid="{00000000-0005-0000-0000-00005C090000}"/>
    <cellStyle name="20% - Accent3 2 4 2 5 2 3" xfId="2403" xr:uid="{00000000-0005-0000-0000-00005D090000}"/>
    <cellStyle name="20% - Accent3 2 4 2 5 3" xfId="2404" xr:uid="{00000000-0005-0000-0000-00005E090000}"/>
    <cellStyle name="20% - Accent3 2 4 2 5 4" xfId="2405" xr:uid="{00000000-0005-0000-0000-00005F090000}"/>
    <cellStyle name="20% - Accent3 2 4 2 6" xfId="2406" xr:uid="{00000000-0005-0000-0000-000060090000}"/>
    <cellStyle name="20% - Accent3 2 4 2 6 2" xfId="2407" xr:uid="{00000000-0005-0000-0000-000061090000}"/>
    <cellStyle name="20% - Accent3 2 4 2 6 2 2" xfId="2408" xr:uid="{00000000-0005-0000-0000-000062090000}"/>
    <cellStyle name="20% - Accent3 2 4 2 6 2 3" xfId="2409" xr:uid="{00000000-0005-0000-0000-000063090000}"/>
    <cellStyle name="20% - Accent3 2 4 2 6 3" xfId="2410" xr:uid="{00000000-0005-0000-0000-000064090000}"/>
    <cellStyle name="20% - Accent3 2 4 2 6 4" xfId="2411" xr:uid="{00000000-0005-0000-0000-000065090000}"/>
    <cellStyle name="20% - Accent3 2 4 2 7" xfId="2412" xr:uid="{00000000-0005-0000-0000-000066090000}"/>
    <cellStyle name="20% - Accent3 2 4 2 7 2" xfId="2413" xr:uid="{00000000-0005-0000-0000-000067090000}"/>
    <cellStyle name="20% - Accent3 2 4 2 7 2 2" xfId="2414" xr:uid="{00000000-0005-0000-0000-000068090000}"/>
    <cellStyle name="20% - Accent3 2 4 2 7 2 3" xfId="2415" xr:uid="{00000000-0005-0000-0000-000069090000}"/>
    <cellStyle name="20% - Accent3 2 4 2 7 3" xfId="2416" xr:uid="{00000000-0005-0000-0000-00006A090000}"/>
    <cellStyle name="20% - Accent3 2 4 2 7 4" xfId="2417" xr:uid="{00000000-0005-0000-0000-00006B090000}"/>
    <cellStyle name="20% - Accent3 2 4 2 8" xfId="2418" xr:uid="{00000000-0005-0000-0000-00006C090000}"/>
    <cellStyle name="20% - Accent3 2 4 2 8 2" xfId="2419" xr:uid="{00000000-0005-0000-0000-00006D090000}"/>
    <cellStyle name="20% - Accent3 2 4 2 8 3" xfId="2420" xr:uid="{00000000-0005-0000-0000-00006E090000}"/>
    <cellStyle name="20% - Accent3 2 4 2 9" xfId="2421" xr:uid="{00000000-0005-0000-0000-00006F090000}"/>
    <cellStyle name="20% - Accent3 2 4 3" xfId="2422" xr:uid="{00000000-0005-0000-0000-000070090000}"/>
    <cellStyle name="20% - Accent3 2 4 3 10" xfId="2423" xr:uid="{00000000-0005-0000-0000-000071090000}"/>
    <cellStyle name="20% - Accent3 2 4 3 2" xfId="2424" xr:uid="{00000000-0005-0000-0000-000072090000}"/>
    <cellStyle name="20% - Accent3 2 4 3 2 2" xfId="2425" xr:uid="{00000000-0005-0000-0000-000073090000}"/>
    <cellStyle name="20% - Accent3 2 4 3 2 2 2" xfId="2426" xr:uid="{00000000-0005-0000-0000-000074090000}"/>
    <cellStyle name="20% - Accent3 2 4 3 2 2 3" xfId="2427" xr:uid="{00000000-0005-0000-0000-000075090000}"/>
    <cellStyle name="20% - Accent3 2 4 3 2 3" xfId="2428" xr:uid="{00000000-0005-0000-0000-000076090000}"/>
    <cellStyle name="20% - Accent3 2 4 3 2 4" xfId="2429" xr:uid="{00000000-0005-0000-0000-000077090000}"/>
    <cellStyle name="20% - Accent3 2 4 3 3" xfId="2430" xr:uid="{00000000-0005-0000-0000-000078090000}"/>
    <cellStyle name="20% - Accent3 2 4 3 3 2" xfId="2431" xr:uid="{00000000-0005-0000-0000-000079090000}"/>
    <cellStyle name="20% - Accent3 2 4 3 3 2 2" xfId="2432" xr:uid="{00000000-0005-0000-0000-00007A090000}"/>
    <cellStyle name="20% - Accent3 2 4 3 3 2 3" xfId="2433" xr:uid="{00000000-0005-0000-0000-00007B090000}"/>
    <cellStyle name="20% - Accent3 2 4 3 3 3" xfId="2434" xr:uid="{00000000-0005-0000-0000-00007C090000}"/>
    <cellStyle name="20% - Accent3 2 4 3 3 4" xfId="2435" xr:uid="{00000000-0005-0000-0000-00007D090000}"/>
    <cellStyle name="20% - Accent3 2 4 3 4" xfId="2436" xr:uid="{00000000-0005-0000-0000-00007E090000}"/>
    <cellStyle name="20% - Accent3 2 4 3 4 2" xfId="2437" xr:uid="{00000000-0005-0000-0000-00007F090000}"/>
    <cellStyle name="20% - Accent3 2 4 3 4 2 2" xfId="2438" xr:uid="{00000000-0005-0000-0000-000080090000}"/>
    <cellStyle name="20% - Accent3 2 4 3 4 2 3" xfId="2439" xr:uid="{00000000-0005-0000-0000-000081090000}"/>
    <cellStyle name="20% - Accent3 2 4 3 4 3" xfId="2440" xr:uid="{00000000-0005-0000-0000-000082090000}"/>
    <cellStyle name="20% - Accent3 2 4 3 4 4" xfId="2441" xr:uid="{00000000-0005-0000-0000-000083090000}"/>
    <cellStyle name="20% - Accent3 2 4 3 5" xfId="2442" xr:uid="{00000000-0005-0000-0000-000084090000}"/>
    <cellStyle name="20% - Accent3 2 4 3 5 2" xfId="2443" xr:uid="{00000000-0005-0000-0000-000085090000}"/>
    <cellStyle name="20% - Accent3 2 4 3 5 2 2" xfId="2444" xr:uid="{00000000-0005-0000-0000-000086090000}"/>
    <cellStyle name="20% - Accent3 2 4 3 5 2 3" xfId="2445" xr:uid="{00000000-0005-0000-0000-000087090000}"/>
    <cellStyle name="20% - Accent3 2 4 3 5 3" xfId="2446" xr:uid="{00000000-0005-0000-0000-000088090000}"/>
    <cellStyle name="20% - Accent3 2 4 3 5 4" xfId="2447" xr:uid="{00000000-0005-0000-0000-000089090000}"/>
    <cellStyle name="20% - Accent3 2 4 3 6" xfId="2448" xr:uid="{00000000-0005-0000-0000-00008A090000}"/>
    <cellStyle name="20% - Accent3 2 4 3 6 2" xfId="2449" xr:uid="{00000000-0005-0000-0000-00008B090000}"/>
    <cellStyle name="20% - Accent3 2 4 3 6 2 2" xfId="2450" xr:uid="{00000000-0005-0000-0000-00008C090000}"/>
    <cellStyle name="20% - Accent3 2 4 3 6 2 3" xfId="2451" xr:uid="{00000000-0005-0000-0000-00008D090000}"/>
    <cellStyle name="20% - Accent3 2 4 3 6 3" xfId="2452" xr:uid="{00000000-0005-0000-0000-00008E090000}"/>
    <cellStyle name="20% - Accent3 2 4 3 6 4" xfId="2453" xr:uid="{00000000-0005-0000-0000-00008F090000}"/>
    <cellStyle name="20% - Accent3 2 4 3 7" xfId="2454" xr:uid="{00000000-0005-0000-0000-000090090000}"/>
    <cellStyle name="20% - Accent3 2 4 3 7 2" xfId="2455" xr:uid="{00000000-0005-0000-0000-000091090000}"/>
    <cellStyle name="20% - Accent3 2 4 3 7 2 2" xfId="2456" xr:uid="{00000000-0005-0000-0000-000092090000}"/>
    <cellStyle name="20% - Accent3 2 4 3 7 2 3" xfId="2457" xr:uid="{00000000-0005-0000-0000-000093090000}"/>
    <cellStyle name="20% - Accent3 2 4 3 7 3" xfId="2458" xr:uid="{00000000-0005-0000-0000-000094090000}"/>
    <cellStyle name="20% - Accent3 2 4 3 7 4" xfId="2459" xr:uid="{00000000-0005-0000-0000-000095090000}"/>
    <cellStyle name="20% - Accent3 2 4 3 8" xfId="2460" xr:uid="{00000000-0005-0000-0000-000096090000}"/>
    <cellStyle name="20% - Accent3 2 4 3 8 2" xfId="2461" xr:uid="{00000000-0005-0000-0000-000097090000}"/>
    <cellStyle name="20% - Accent3 2 4 3 8 3" xfId="2462" xr:uid="{00000000-0005-0000-0000-000098090000}"/>
    <cellStyle name="20% - Accent3 2 4 3 9" xfId="2463" xr:uid="{00000000-0005-0000-0000-000099090000}"/>
    <cellStyle name="20% - Accent3 2 4 4" xfId="2464" xr:uid="{00000000-0005-0000-0000-00009A090000}"/>
    <cellStyle name="20% - Accent3 2 4 4 2" xfId="2465" xr:uid="{00000000-0005-0000-0000-00009B090000}"/>
    <cellStyle name="20% - Accent3 2 4 4 2 2" xfId="2466" xr:uid="{00000000-0005-0000-0000-00009C090000}"/>
    <cellStyle name="20% - Accent3 2 4 4 2 3" xfId="2467" xr:uid="{00000000-0005-0000-0000-00009D090000}"/>
    <cellStyle name="20% - Accent3 2 4 4 3" xfId="2468" xr:uid="{00000000-0005-0000-0000-00009E090000}"/>
    <cellStyle name="20% - Accent3 2 4 4 4" xfId="2469" xr:uid="{00000000-0005-0000-0000-00009F090000}"/>
    <cellStyle name="20% - Accent3 2 4 5" xfId="2470" xr:uid="{00000000-0005-0000-0000-0000A0090000}"/>
    <cellStyle name="20% - Accent3 2 4 5 2" xfId="2471" xr:uid="{00000000-0005-0000-0000-0000A1090000}"/>
    <cellStyle name="20% - Accent3 2 4 5 2 2" xfId="2472" xr:uid="{00000000-0005-0000-0000-0000A2090000}"/>
    <cellStyle name="20% - Accent3 2 4 5 2 3" xfId="2473" xr:uid="{00000000-0005-0000-0000-0000A3090000}"/>
    <cellStyle name="20% - Accent3 2 4 5 3" xfId="2474" xr:uid="{00000000-0005-0000-0000-0000A4090000}"/>
    <cellStyle name="20% - Accent3 2 4 5 4" xfId="2475" xr:uid="{00000000-0005-0000-0000-0000A5090000}"/>
    <cellStyle name="20% - Accent3 2 4 6" xfId="2476" xr:uid="{00000000-0005-0000-0000-0000A6090000}"/>
    <cellStyle name="20% - Accent3 2 4 6 2" xfId="2477" xr:uid="{00000000-0005-0000-0000-0000A7090000}"/>
    <cellStyle name="20% - Accent3 2 4 6 2 2" xfId="2478" xr:uid="{00000000-0005-0000-0000-0000A8090000}"/>
    <cellStyle name="20% - Accent3 2 4 6 2 3" xfId="2479" xr:uid="{00000000-0005-0000-0000-0000A9090000}"/>
    <cellStyle name="20% - Accent3 2 4 6 3" xfId="2480" xr:uid="{00000000-0005-0000-0000-0000AA090000}"/>
    <cellStyle name="20% - Accent3 2 4 6 4" xfId="2481" xr:uid="{00000000-0005-0000-0000-0000AB090000}"/>
    <cellStyle name="20% - Accent3 2 4 7" xfId="2482" xr:uid="{00000000-0005-0000-0000-0000AC090000}"/>
    <cellStyle name="20% - Accent3 2 4 7 2" xfId="2483" xr:uid="{00000000-0005-0000-0000-0000AD090000}"/>
    <cellStyle name="20% - Accent3 2 4 7 2 2" xfId="2484" xr:uid="{00000000-0005-0000-0000-0000AE090000}"/>
    <cellStyle name="20% - Accent3 2 4 7 2 3" xfId="2485" xr:uid="{00000000-0005-0000-0000-0000AF090000}"/>
    <cellStyle name="20% - Accent3 2 4 7 3" xfId="2486" xr:uid="{00000000-0005-0000-0000-0000B0090000}"/>
    <cellStyle name="20% - Accent3 2 4 7 4" xfId="2487" xr:uid="{00000000-0005-0000-0000-0000B1090000}"/>
    <cellStyle name="20% - Accent3 2 4 8" xfId="2488" xr:uid="{00000000-0005-0000-0000-0000B2090000}"/>
    <cellStyle name="20% - Accent3 2 4 8 2" xfId="2489" xr:uid="{00000000-0005-0000-0000-0000B3090000}"/>
    <cellStyle name="20% - Accent3 2 4 8 2 2" xfId="2490" xr:uid="{00000000-0005-0000-0000-0000B4090000}"/>
    <cellStyle name="20% - Accent3 2 4 8 2 3" xfId="2491" xr:uid="{00000000-0005-0000-0000-0000B5090000}"/>
    <cellStyle name="20% - Accent3 2 4 8 3" xfId="2492" xr:uid="{00000000-0005-0000-0000-0000B6090000}"/>
    <cellStyle name="20% - Accent3 2 4 8 4" xfId="2493" xr:uid="{00000000-0005-0000-0000-0000B7090000}"/>
    <cellStyle name="20% - Accent3 2 4 9" xfId="2494" xr:uid="{00000000-0005-0000-0000-0000B8090000}"/>
    <cellStyle name="20% - Accent3 2 4 9 2" xfId="2495" xr:uid="{00000000-0005-0000-0000-0000B9090000}"/>
    <cellStyle name="20% - Accent3 2 4 9 2 2" xfId="2496" xr:uid="{00000000-0005-0000-0000-0000BA090000}"/>
    <cellStyle name="20% - Accent3 2 4 9 2 3" xfId="2497" xr:uid="{00000000-0005-0000-0000-0000BB090000}"/>
    <cellStyle name="20% - Accent3 2 4 9 3" xfId="2498" xr:uid="{00000000-0005-0000-0000-0000BC090000}"/>
    <cellStyle name="20% - Accent3 2 4 9 4" xfId="2499" xr:uid="{00000000-0005-0000-0000-0000BD090000}"/>
    <cellStyle name="20% - Accent3 2 5" xfId="2500" xr:uid="{00000000-0005-0000-0000-0000BE090000}"/>
    <cellStyle name="20% - Accent3 2 5 10" xfId="2501" xr:uid="{00000000-0005-0000-0000-0000BF090000}"/>
    <cellStyle name="20% - Accent3 2 5 2" xfId="2502" xr:uid="{00000000-0005-0000-0000-0000C0090000}"/>
    <cellStyle name="20% - Accent3 2 5 2 2" xfId="2503" xr:uid="{00000000-0005-0000-0000-0000C1090000}"/>
    <cellStyle name="20% - Accent3 2 5 2 2 2" xfId="2504" xr:uid="{00000000-0005-0000-0000-0000C2090000}"/>
    <cellStyle name="20% - Accent3 2 5 2 2 3" xfId="2505" xr:uid="{00000000-0005-0000-0000-0000C3090000}"/>
    <cellStyle name="20% - Accent3 2 5 2 3" xfId="2506" xr:uid="{00000000-0005-0000-0000-0000C4090000}"/>
    <cellStyle name="20% - Accent3 2 5 2 4" xfId="2507" xr:uid="{00000000-0005-0000-0000-0000C5090000}"/>
    <cellStyle name="20% - Accent3 2 5 3" xfId="2508" xr:uid="{00000000-0005-0000-0000-0000C6090000}"/>
    <cellStyle name="20% - Accent3 2 5 3 2" xfId="2509" xr:uid="{00000000-0005-0000-0000-0000C7090000}"/>
    <cellStyle name="20% - Accent3 2 5 3 2 2" xfId="2510" xr:uid="{00000000-0005-0000-0000-0000C8090000}"/>
    <cellStyle name="20% - Accent3 2 5 3 2 3" xfId="2511" xr:uid="{00000000-0005-0000-0000-0000C9090000}"/>
    <cellStyle name="20% - Accent3 2 5 3 3" xfId="2512" xr:uid="{00000000-0005-0000-0000-0000CA090000}"/>
    <cellStyle name="20% - Accent3 2 5 3 4" xfId="2513" xr:uid="{00000000-0005-0000-0000-0000CB090000}"/>
    <cellStyle name="20% - Accent3 2 5 4" xfId="2514" xr:uid="{00000000-0005-0000-0000-0000CC090000}"/>
    <cellStyle name="20% - Accent3 2 5 4 2" xfId="2515" xr:uid="{00000000-0005-0000-0000-0000CD090000}"/>
    <cellStyle name="20% - Accent3 2 5 4 2 2" xfId="2516" xr:uid="{00000000-0005-0000-0000-0000CE090000}"/>
    <cellStyle name="20% - Accent3 2 5 4 2 3" xfId="2517" xr:uid="{00000000-0005-0000-0000-0000CF090000}"/>
    <cellStyle name="20% - Accent3 2 5 4 3" xfId="2518" xr:uid="{00000000-0005-0000-0000-0000D0090000}"/>
    <cellStyle name="20% - Accent3 2 5 4 4" xfId="2519" xr:uid="{00000000-0005-0000-0000-0000D1090000}"/>
    <cellStyle name="20% - Accent3 2 5 5" xfId="2520" xr:uid="{00000000-0005-0000-0000-0000D2090000}"/>
    <cellStyle name="20% - Accent3 2 5 5 2" xfId="2521" xr:uid="{00000000-0005-0000-0000-0000D3090000}"/>
    <cellStyle name="20% - Accent3 2 5 5 2 2" xfId="2522" xr:uid="{00000000-0005-0000-0000-0000D4090000}"/>
    <cellStyle name="20% - Accent3 2 5 5 2 3" xfId="2523" xr:uid="{00000000-0005-0000-0000-0000D5090000}"/>
    <cellStyle name="20% - Accent3 2 5 5 3" xfId="2524" xr:uid="{00000000-0005-0000-0000-0000D6090000}"/>
    <cellStyle name="20% - Accent3 2 5 5 4" xfId="2525" xr:uid="{00000000-0005-0000-0000-0000D7090000}"/>
    <cellStyle name="20% - Accent3 2 5 6" xfId="2526" xr:uid="{00000000-0005-0000-0000-0000D8090000}"/>
    <cellStyle name="20% - Accent3 2 5 6 2" xfId="2527" xr:uid="{00000000-0005-0000-0000-0000D9090000}"/>
    <cellStyle name="20% - Accent3 2 5 6 2 2" xfId="2528" xr:uid="{00000000-0005-0000-0000-0000DA090000}"/>
    <cellStyle name="20% - Accent3 2 5 6 2 3" xfId="2529" xr:uid="{00000000-0005-0000-0000-0000DB090000}"/>
    <cellStyle name="20% - Accent3 2 5 6 3" xfId="2530" xr:uid="{00000000-0005-0000-0000-0000DC090000}"/>
    <cellStyle name="20% - Accent3 2 5 6 4" xfId="2531" xr:uid="{00000000-0005-0000-0000-0000DD090000}"/>
    <cellStyle name="20% - Accent3 2 5 7" xfId="2532" xr:uid="{00000000-0005-0000-0000-0000DE090000}"/>
    <cellStyle name="20% - Accent3 2 5 7 2" xfId="2533" xr:uid="{00000000-0005-0000-0000-0000DF090000}"/>
    <cellStyle name="20% - Accent3 2 5 7 2 2" xfId="2534" xr:uid="{00000000-0005-0000-0000-0000E0090000}"/>
    <cellStyle name="20% - Accent3 2 5 7 2 3" xfId="2535" xr:uid="{00000000-0005-0000-0000-0000E1090000}"/>
    <cellStyle name="20% - Accent3 2 5 7 3" xfId="2536" xr:uid="{00000000-0005-0000-0000-0000E2090000}"/>
    <cellStyle name="20% - Accent3 2 5 7 4" xfId="2537" xr:uid="{00000000-0005-0000-0000-0000E3090000}"/>
    <cellStyle name="20% - Accent3 2 5 8" xfId="2538" xr:uid="{00000000-0005-0000-0000-0000E4090000}"/>
    <cellStyle name="20% - Accent3 2 5 8 2" xfId="2539" xr:uid="{00000000-0005-0000-0000-0000E5090000}"/>
    <cellStyle name="20% - Accent3 2 5 8 3" xfId="2540" xr:uid="{00000000-0005-0000-0000-0000E6090000}"/>
    <cellStyle name="20% - Accent3 2 5 9" xfId="2541" xr:uid="{00000000-0005-0000-0000-0000E7090000}"/>
    <cellStyle name="20% - Accent3 2 6" xfId="2542" xr:uid="{00000000-0005-0000-0000-0000E8090000}"/>
    <cellStyle name="20% - Accent3 2 6 10" xfId="2543" xr:uid="{00000000-0005-0000-0000-0000E9090000}"/>
    <cellStyle name="20% - Accent3 2 6 2" xfId="2544" xr:uid="{00000000-0005-0000-0000-0000EA090000}"/>
    <cellStyle name="20% - Accent3 2 6 2 2" xfId="2545" xr:uid="{00000000-0005-0000-0000-0000EB090000}"/>
    <cellStyle name="20% - Accent3 2 6 2 2 2" xfId="2546" xr:uid="{00000000-0005-0000-0000-0000EC090000}"/>
    <cellStyle name="20% - Accent3 2 6 2 2 3" xfId="2547" xr:uid="{00000000-0005-0000-0000-0000ED090000}"/>
    <cellStyle name="20% - Accent3 2 6 2 3" xfId="2548" xr:uid="{00000000-0005-0000-0000-0000EE090000}"/>
    <cellStyle name="20% - Accent3 2 6 2 4" xfId="2549" xr:uid="{00000000-0005-0000-0000-0000EF090000}"/>
    <cellStyle name="20% - Accent3 2 6 3" xfId="2550" xr:uid="{00000000-0005-0000-0000-0000F0090000}"/>
    <cellStyle name="20% - Accent3 2 6 3 2" xfId="2551" xr:uid="{00000000-0005-0000-0000-0000F1090000}"/>
    <cellStyle name="20% - Accent3 2 6 3 2 2" xfId="2552" xr:uid="{00000000-0005-0000-0000-0000F2090000}"/>
    <cellStyle name="20% - Accent3 2 6 3 2 3" xfId="2553" xr:uid="{00000000-0005-0000-0000-0000F3090000}"/>
    <cellStyle name="20% - Accent3 2 6 3 3" xfId="2554" xr:uid="{00000000-0005-0000-0000-0000F4090000}"/>
    <cellStyle name="20% - Accent3 2 6 3 4" xfId="2555" xr:uid="{00000000-0005-0000-0000-0000F5090000}"/>
    <cellStyle name="20% - Accent3 2 6 4" xfId="2556" xr:uid="{00000000-0005-0000-0000-0000F6090000}"/>
    <cellStyle name="20% - Accent3 2 6 4 2" xfId="2557" xr:uid="{00000000-0005-0000-0000-0000F7090000}"/>
    <cellStyle name="20% - Accent3 2 6 4 2 2" xfId="2558" xr:uid="{00000000-0005-0000-0000-0000F8090000}"/>
    <cellStyle name="20% - Accent3 2 6 4 2 3" xfId="2559" xr:uid="{00000000-0005-0000-0000-0000F9090000}"/>
    <cellStyle name="20% - Accent3 2 6 4 3" xfId="2560" xr:uid="{00000000-0005-0000-0000-0000FA090000}"/>
    <cellStyle name="20% - Accent3 2 6 4 4" xfId="2561" xr:uid="{00000000-0005-0000-0000-0000FB090000}"/>
    <cellStyle name="20% - Accent3 2 6 5" xfId="2562" xr:uid="{00000000-0005-0000-0000-0000FC090000}"/>
    <cellStyle name="20% - Accent3 2 6 5 2" xfId="2563" xr:uid="{00000000-0005-0000-0000-0000FD090000}"/>
    <cellStyle name="20% - Accent3 2 6 5 2 2" xfId="2564" xr:uid="{00000000-0005-0000-0000-0000FE090000}"/>
    <cellStyle name="20% - Accent3 2 6 5 2 3" xfId="2565" xr:uid="{00000000-0005-0000-0000-0000FF090000}"/>
    <cellStyle name="20% - Accent3 2 6 5 3" xfId="2566" xr:uid="{00000000-0005-0000-0000-0000000A0000}"/>
    <cellStyle name="20% - Accent3 2 6 5 4" xfId="2567" xr:uid="{00000000-0005-0000-0000-0000010A0000}"/>
    <cellStyle name="20% - Accent3 2 6 6" xfId="2568" xr:uid="{00000000-0005-0000-0000-0000020A0000}"/>
    <cellStyle name="20% - Accent3 2 6 6 2" xfId="2569" xr:uid="{00000000-0005-0000-0000-0000030A0000}"/>
    <cellStyle name="20% - Accent3 2 6 6 2 2" xfId="2570" xr:uid="{00000000-0005-0000-0000-0000040A0000}"/>
    <cellStyle name="20% - Accent3 2 6 6 2 3" xfId="2571" xr:uid="{00000000-0005-0000-0000-0000050A0000}"/>
    <cellStyle name="20% - Accent3 2 6 6 3" xfId="2572" xr:uid="{00000000-0005-0000-0000-0000060A0000}"/>
    <cellStyle name="20% - Accent3 2 6 6 4" xfId="2573" xr:uid="{00000000-0005-0000-0000-0000070A0000}"/>
    <cellStyle name="20% - Accent3 2 6 7" xfId="2574" xr:uid="{00000000-0005-0000-0000-0000080A0000}"/>
    <cellStyle name="20% - Accent3 2 6 7 2" xfId="2575" xr:uid="{00000000-0005-0000-0000-0000090A0000}"/>
    <cellStyle name="20% - Accent3 2 6 7 2 2" xfId="2576" xr:uid="{00000000-0005-0000-0000-00000A0A0000}"/>
    <cellStyle name="20% - Accent3 2 6 7 2 3" xfId="2577" xr:uid="{00000000-0005-0000-0000-00000B0A0000}"/>
    <cellStyle name="20% - Accent3 2 6 7 3" xfId="2578" xr:uid="{00000000-0005-0000-0000-00000C0A0000}"/>
    <cellStyle name="20% - Accent3 2 6 7 4" xfId="2579" xr:uid="{00000000-0005-0000-0000-00000D0A0000}"/>
    <cellStyle name="20% - Accent3 2 6 8" xfId="2580" xr:uid="{00000000-0005-0000-0000-00000E0A0000}"/>
    <cellStyle name="20% - Accent3 2 6 8 2" xfId="2581" xr:uid="{00000000-0005-0000-0000-00000F0A0000}"/>
    <cellStyle name="20% - Accent3 2 6 8 3" xfId="2582" xr:uid="{00000000-0005-0000-0000-0000100A0000}"/>
    <cellStyle name="20% - Accent3 2 6 9" xfId="2583" xr:uid="{00000000-0005-0000-0000-0000110A0000}"/>
    <cellStyle name="20% - Accent3 2 7" xfId="2584" xr:uid="{00000000-0005-0000-0000-0000120A0000}"/>
    <cellStyle name="20% - Accent3 2 7 2" xfId="2585" xr:uid="{00000000-0005-0000-0000-0000130A0000}"/>
    <cellStyle name="20% - Accent3 2 7 2 2" xfId="2586" xr:uid="{00000000-0005-0000-0000-0000140A0000}"/>
    <cellStyle name="20% - Accent3 2 7 2 3" xfId="2587" xr:uid="{00000000-0005-0000-0000-0000150A0000}"/>
    <cellStyle name="20% - Accent3 2 7 3" xfId="2588" xr:uid="{00000000-0005-0000-0000-0000160A0000}"/>
    <cellStyle name="20% - Accent3 2 7 4" xfId="2589" xr:uid="{00000000-0005-0000-0000-0000170A0000}"/>
    <cellStyle name="20% - Accent3 2 8" xfId="2590" xr:uid="{00000000-0005-0000-0000-0000180A0000}"/>
    <cellStyle name="20% - Accent3 2 8 2" xfId="2591" xr:uid="{00000000-0005-0000-0000-0000190A0000}"/>
    <cellStyle name="20% - Accent3 2 8 2 2" xfId="2592" xr:uid="{00000000-0005-0000-0000-00001A0A0000}"/>
    <cellStyle name="20% - Accent3 2 8 2 3" xfId="2593" xr:uid="{00000000-0005-0000-0000-00001B0A0000}"/>
    <cellStyle name="20% - Accent3 2 8 3" xfId="2594" xr:uid="{00000000-0005-0000-0000-00001C0A0000}"/>
    <cellStyle name="20% - Accent3 2 8 4" xfId="2595" xr:uid="{00000000-0005-0000-0000-00001D0A0000}"/>
    <cellStyle name="20% - Accent3 2 9" xfId="2596" xr:uid="{00000000-0005-0000-0000-00001E0A0000}"/>
    <cellStyle name="20% - Accent3 2 9 2" xfId="2597" xr:uid="{00000000-0005-0000-0000-00001F0A0000}"/>
    <cellStyle name="20% - Accent3 2 9 2 2" xfId="2598" xr:uid="{00000000-0005-0000-0000-0000200A0000}"/>
    <cellStyle name="20% - Accent3 2 9 2 3" xfId="2599" xr:uid="{00000000-0005-0000-0000-0000210A0000}"/>
    <cellStyle name="20% - Accent3 2 9 3" xfId="2600" xr:uid="{00000000-0005-0000-0000-0000220A0000}"/>
    <cellStyle name="20% - Accent3 2 9 4" xfId="2601" xr:uid="{00000000-0005-0000-0000-0000230A0000}"/>
    <cellStyle name="20% - Accent3 3" xfId="2602" xr:uid="{00000000-0005-0000-0000-0000240A0000}"/>
    <cellStyle name="20% - Accent3 4" xfId="2603" xr:uid="{00000000-0005-0000-0000-0000250A0000}"/>
    <cellStyle name="20% - Accent3 4 10" xfId="2604" xr:uid="{00000000-0005-0000-0000-0000260A0000}"/>
    <cellStyle name="20% - Accent3 4 10 2" xfId="2605" xr:uid="{00000000-0005-0000-0000-0000270A0000}"/>
    <cellStyle name="20% - Accent3 4 10 3" xfId="2606" xr:uid="{00000000-0005-0000-0000-0000280A0000}"/>
    <cellStyle name="20% - Accent3 4 11" xfId="2607" xr:uid="{00000000-0005-0000-0000-0000290A0000}"/>
    <cellStyle name="20% - Accent3 4 12" xfId="2608" xr:uid="{00000000-0005-0000-0000-00002A0A0000}"/>
    <cellStyle name="20% - Accent3 4 2" xfId="2609" xr:uid="{00000000-0005-0000-0000-00002B0A0000}"/>
    <cellStyle name="20% - Accent3 4 2 10" xfId="2610" xr:uid="{00000000-0005-0000-0000-00002C0A0000}"/>
    <cellStyle name="20% - Accent3 4 2 2" xfId="2611" xr:uid="{00000000-0005-0000-0000-00002D0A0000}"/>
    <cellStyle name="20% - Accent3 4 2 2 2" xfId="2612" xr:uid="{00000000-0005-0000-0000-00002E0A0000}"/>
    <cellStyle name="20% - Accent3 4 2 2 2 2" xfId="2613" xr:uid="{00000000-0005-0000-0000-00002F0A0000}"/>
    <cellStyle name="20% - Accent3 4 2 2 2 3" xfId="2614" xr:uid="{00000000-0005-0000-0000-0000300A0000}"/>
    <cellStyle name="20% - Accent3 4 2 2 3" xfId="2615" xr:uid="{00000000-0005-0000-0000-0000310A0000}"/>
    <cellStyle name="20% - Accent3 4 2 2 4" xfId="2616" xr:uid="{00000000-0005-0000-0000-0000320A0000}"/>
    <cellStyle name="20% - Accent3 4 2 3" xfId="2617" xr:uid="{00000000-0005-0000-0000-0000330A0000}"/>
    <cellStyle name="20% - Accent3 4 2 3 2" xfId="2618" xr:uid="{00000000-0005-0000-0000-0000340A0000}"/>
    <cellStyle name="20% - Accent3 4 2 3 2 2" xfId="2619" xr:uid="{00000000-0005-0000-0000-0000350A0000}"/>
    <cellStyle name="20% - Accent3 4 2 3 2 3" xfId="2620" xr:uid="{00000000-0005-0000-0000-0000360A0000}"/>
    <cellStyle name="20% - Accent3 4 2 3 3" xfId="2621" xr:uid="{00000000-0005-0000-0000-0000370A0000}"/>
    <cellStyle name="20% - Accent3 4 2 3 4" xfId="2622" xr:uid="{00000000-0005-0000-0000-0000380A0000}"/>
    <cellStyle name="20% - Accent3 4 2 4" xfId="2623" xr:uid="{00000000-0005-0000-0000-0000390A0000}"/>
    <cellStyle name="20% - Accent3 4 2 4 2" xfId="2624" xr:uid="{00000000-0005-0000-0000-00003A0A0000}"/>
    <cellStyle name="20% - Accent3 4 2 4 2 2" xfId="2625" xr:uid="{00000000-0005-0000-0000-00003B0A0000}"/>
    <cellStyle name="20% - Accent3 4 2 4 2 3" xfId="2626" xr:uid="{00000000-0005-0000-0000-00003C0A0000}"/>
    <cellStyle name="20% - Accent3 4 2 4 3" xfId="2627" xr:uid="{00000000-0005-0000-0000-00003D0A0000}"/>
    <cellStyle name="20% - Accent3 4 2 4 4" xfId="2628" xr:uid="{00000000-0005-0000-0000-00003E0A0000}"/>
    <cellStyle name="20% - Accent3 4 2 5" xfId="2629" xr:uid="{00000000-0005-0000-0000-00003F0A0000}"/>
    <cellStyle name="20% - Accent3 4 2 5 2" xfId="2630" xr:uid="{00000000-0005-0000-0000-0000400A0000}"/>
    <cellStyle name="20% - Accent3 4 2 5 2 2" xfId="2631" xr:uid="{00000000-0005-0000-0000-0000410A0000}"/>
    <cellStyle name="20% - Accent3 4 2 5 2 3" xfId="2632" xr:uid="{00000000-0005-0000-0000-0000420A0000}"/>
    <cellStyle name="20% - Accent3 4 2 5 3" xfId="2633" xr:uid="{00000000-0005-0000-0000-0000430A0000}"/>
    <cellStyle name="20% - Accent3 4 2 5 4" xfId="2634" xr:uid="{00000000-0005-0000-0000-0000440A0000}"/>
    <cellStyle name="20% - Accent3 4 2 6" xfId="2635" xr:uid="{00000000-0005-0000-0000-0000450A0000}"/>
    <cellStyle name="20% - Accent3 4 2 6 2" xfId="2636" xr:uid="{00000000-0005-0000-0000-0000460A0000}"/>
    <cellStyle name="20% - Accent3 4 2 6 2 2" xfId="2637" xr:uid="{00000000-0005-0000-0000-0000470A0000}"/>
    <cellStyle name="20% - Accent3 4 2 6 2 3" xfId="2638" xr:uid="{00000000-0005-0000-0000-0000480A0000}"/>
    <cellStyle name="20% - Accent3 4 2 6 3" xfId="2639" xr:uid="{00000000-0005-0000-0000-0000490A0000}"/>
    <cellStyle name="20% - Accent3 4 2 6 4" xfId="2640" xr:uid="{00000000-0005-0000-0000-00004A0A0000}"/>
    <cellStyle name="20% - Accent3 4 2 7" xfId="2641" xr:uid="{00000000-0005-0000-0000-00004B0A0000}"/>
    <cellStyle name="20% - Accent3 4 2 7 2" xfId="2642" xr:uid="{00000000-0005-0000-0000-00004C0A0000}"/>
    <cellStyle name="20% - Accent3 4 2 7 2 2" xfId="2643" xr:uid="{00000000-0005-0000-0000-00004D0A0000}"/>
    <cellStyle name="20% - Accent3 4 2 7 2 3" xfId="2644" xr:uid="{00000000-0005-0000-0000-00004E0A0000}"/>
    <cellStyle name="20% - Accent3 4 2 7 3" xfId="2645" xr:uid="{00000000-0005-0000-0000-00004F0A0000}"/>
    <cellStyle name="20% - Accent3 4 2 7 4" xfId="2646" xr:uid="{00000000-0005-0000-0000-0000500A0000}"/>
    <cellStyle name="20% - Accent3 4 2 8" xfId="2647" xr:uid="{00000000-0005-0000-0000-0000510A0000}"/>
    <cellStyle name="20% - Accent3 4 2 8 2" xfId="2648" xr:uid="{00000000-0005-0000-0000-0000520A0000}"/>
    <cellStyle name="20% - Accent3 4 2 8 3" xfId="2649" xr:uid="{00000000-0005-0000-0000-0000530A0000}"/>
    <cellStyle name="20% - Accent3 4 2 9" xfId="2650" xr:uid="{00000000-0005-0000-0000-0000540A0000}"/>
    <cellStyle name="20% - Accent3 4 3" xfId="2651" xr:uid="{00000000-0005-0000-0000-0000550A0000}"/>
    <cellStyle name="20% - Accent3 4 3 10" xfId="2652" xr:uid="{00000000-0005-0000-0000-0000560A0000}"/>
    <cellStyle name="20% - Accent3 4 3 2" xfId="2653" xr:uid="{00000000-0005-0000-0000-0000570A0000}"/>
    <cellStyle name="20% - Accent3 4 3 2 2" xfId="2654" xr:uid="{00000000-0005-0000-0000-0000580A0000}"/>
    <cellStyle name="20% - Accent3 4 3 2 2 2" xfId="2655" xr:uid="{00000000-0005-0000-0000-0000590A0000}"/>
    <cellStyle name="20% - Accent3 4 3 2 2 3" xfId="2656" xr:uid="{00000000-0005-0000-0000-00005A0A0000}"/>
    <cellStyle name="20% - Accent3 4 3 2 3" xfId="2657" xr:uid="{00000000-0005-0000-0000-00005B0A0000}"/>
    <cellStyle name="20% - Accent3 4 3 2 4" xfId="2658" xr:uid="{00000000-0005-0000-0000-00005C0A0000}"/>
    <cellStyle name="20% - Accent3 4 3 3" xfId="2659" xr:uid="{00000000-0005-0000-0000-00005D0A0000}"/>
    <cellStyle name="20% - Accent3 4 3 3 2" xfId="2660" xr:uid="{00000000-0005-0000-0000-00005E0A0000}"/>
    <cellStyle name="20% - Accent3 4 3 3 2 2" xfId="2661" xr:uid="{00000000-0005-0000-0000-00005F0A0000}"/>
    <cellStyle name="20% - Accent3 4 3 3 2 3" xfId="2662" xr:uid="{00000000-0005-0000-0000-0000600A0000}"/>
    <cellStyle name="20% - Accent3 4 3 3 3" xfId="2663" xr:uid="{00000000-0005-0000-0000-0000610A0000}"/>
    <cellStyle name="20% - Accent3 4 3 3 4" xfId="2664" xr:uid="{00000000-0005-0000-0000-0000620A0000}"/>
    <cellStyle name="20% - Accent3 4 3 4" xfId="2665" xr:uid="{00000000-0005-0000-0000-0000630A0000}"/>
    <cellStyle name="20% - Accent3 4 3 4 2" xfId="2666" xr:uid="{00000000-0005-0000-0000-0000640A0000}"/>
    <cellStyle name="20% - Accent3 4 3 4 2 2" xfId="2667" xr:uid="{00000000-0005-0000-0000-0000650A0000}"/>
    <cellStyle name="20% - Accent3 4 3 4 2 3" xfId="2668" xr:uid="{00000000-0005-0000-0000-0000660A0000}"/>
    <cellStyle name="20% - Accent3 4 3 4 3" xfId="2669" xr:uid="{00000000-0005-0000-0000-0000670A0000}"/>
    <cellStyle name="20% - Accent3 4 3 4 4" xfId="2670" xr:uid="{00000000-0005-0000-0000-0000680A0000}"/>
    <cellStyle name="20% - Accent3 4 3 5" xfId="2671" xr:uid="{00000000-0005-0000-0000-0000690A0000}"/>
    <cellStyle name="20% - Accent3 4 3 5 2" xfId="2672" xr:uid="{00000000-0005-0000-0000-00006A0A0000}"/>
    <cellStyle name="20% - Accent3 4 3 5 2 2" xfId="2673" xr:uid="{00000000-0005-0000-0000-00006B0A0000}"/>
    <cellStyle name="20% - Accent3 4 3 5 2 3" xfId="2674" xr:uid="{00000000-0005-0000-0000-00006C0A0000}"/>
    <cellStyle name="20% - Accent3 4 3 5 3" xfId="2675" xr:uid="{00000000-0005-0000-0000-00006D0A0000}"/>
    <cellStyle name="20% - Accent3 4 3 5 4" xfId="2676" xr:uid="{00000000-0005-0000-0000-00006E0A0000}"/>
    <cellStyle name="20% - Accent3 4 3 6" xfId="2677" xr:uid="{00000000-0005-0000-0000-00006F0A0000}"/>
    <cellStyle name="20% - Accent3 4 3 6 2" xfId="2678" xr:uid="{00000000-0005-0000-0000-0000700A0000}"/>
    <cellStyle name="20% - Accent3 4 3 6 2 2" xfId="2679" xr:uid="{00000000-0005-0000-0000-0000710A0000}"/>
    <cellStyle name="20% - Accent3 4 3 6 2 3" xfId="2680" xr:uid="{00000000-0005-0000-0000-0000720A0000}"/>
    <cellStyle name="20% - Accent3 4 3 6 3" xfId="2681" xr:uid="{00000000-0005-0000-0000-0000730A0000}"/>
    <cellStyle name="20% - Accent3 4 3 6 4" xfId="2682" xr:uid="{00000000-0005-0000-0000-0000740A0000}"/>
    <cellStyle name="20% - Accent3 4 3 7" xfId="2683" xr:uid="{00000000-0005-0000-0000-0000750A0000}"/>
    <cellStyle name="20% - Accent3 4 3 7 2" xfId="2684" xr:uid="{00000000-0005-0000-0000-0000760A0000}"/>
    <cellStyle name="20% - Accent3 4 3 7 2 2" xfId="2685" xr:uid="{00000000-0005-0000-0000-0000770A0000}"/>
    <cellStyle name="20% - Accent3 4 3 7 2 3" xfId="2686" xr:uid="{00000000-0005-0000-0000-0000780A0000}"/>
    <cellStyle name="20% - Accent3 4 3 7 3" xfId="2687" xr:uid="{00000000-0005-0000-0000-0000790A0000}"/>
    <cellStyle name="20% - Accent3 4 3 7 4" xfId="2688" xr:uid="{00000000-0005-0000-0000-00007A0A0000}"/>
    <cellStyle name="20% - Accent3 4 3 8" xfId="2689" xr:uid="{00000000-0005-0000-0000-00007B0A0000}"/>
    <cellStyle name="20% - Accent3 4 3 8 2" xfId="2690" xr:uid="{00000000-0005-0000-0000-00007C0A0000}"/>
    <cellStyle name="20% - Accent3 4 3 8 3" xfId="2691" xr:uid="{00000000-0005-0000-0000-00007D0A0000}"/>
    <cellStyle name="20% - Accent3 4 3 9" xfId="2692" xr:uid="{00000000-0005-0000-0000-00007E0A0000}"/>
    <cellStyle name="20% - Accent3 4 4" xfId="2693" xr:uid="{00000000-0005-0000-0000-00007F0A0000}"/>
    <cellStyle name="20% - Accent3 4 4 2" xfId="2694" xr:uid="{00000000-0005-0000-0000-0000800A0000}"/>
    <cellStyle name="20% - Accent3 4 4 2 2" xfId="2695" xr:uid="{00000000-0005-0000-0000-0000810A0000}"/>
    <cellStyle name="20% - Accent3 4 4 2 3" xfId="2696" xr:uid="{00000000-0005-0000-0000-0000820A0000}"/>
    <cellStyle name="20% - Accent3 4 4 3" xfId="2697" xr:uid="{00000000-0005-0000-0000-0000830A0000}"/>
    <cellStyle name="20% - Accent3 4 4 4" xfId="2698" xr:uid="{00000000-0005-0000-0000-0000840A0000}"/>
    <cellStyle name="20% - Accent3 4 5" xfId="2699" xr:uid="{00000000-0005-0000-0000-0000850A0000}"/>
    <cellStyle name="20% - Accent3 4 5 2" xfId="2700" xr:uid="{00000000-0005-0000-0000-0000860A0000}"/>
    <cellStyle name="20% - Accent3 4 5 2 2" xfId="2701" xr:uid="{00000000-0005-0000-0000-0000870A0000}"/>
    <cellStyle name="20% - Accent3 4 5 2 3" xfId="2702" xr:uid="{00000000-0005-0000-0000-0000880A0000}"/>
    <cellStyle name="20% - Accent3 4 5 3" xfId="2703" xr:uid="{00000000-0005-0000-0000-0000890A0000}"/>
    <cellStyle name="20% - Accent3 4 5 4" xfId="2704" xr:uid="{00000000-0005-0000-0000-00008A0A0000}"/>
    <cellStyle name="20% - Accent3 4 6" xfId="2705" xr:uid="{00000000-0005-0000-0000-00008B0A0000}"/>
    <cellStyle name="20% - Accent3 4 6 2" xfId="2706" xr:uid="{00000000-0005-0000-0000-00008C0A0000}"/>
    <cellStyle name="20% - Accent3 4 6 2 2" xfId="2707" xr:uid="{00000000-0005-0000-0000-00008D0A0000}"/>
    <cellStyle name="20% - Accent3 4 6 2 3" xfId="2708" xr:uid="{00000000-0005-0000-0000-00008E0A0000}"/>
    <cellStyle name="20% - Accent3 4 6 3" xfId="2709" xr:uid="{00000000-0005-0000-0000-00008F0A0000}"/>
    <cellStyle name="20% - Accent3 4 6 4" xfId="2710" xr:uid="{00000000-0005-0000-0000-0000900A0000}"/>
    <cellStyle name="20% - Accent3 4 7" xfId="2711" xr:uid="{00000000-0005-0000-0000-0000910A0000}"/>
    <cellStyle name="20% - Accent3 4 7 2" xfId="2712" xr:uid="{00000000-0005-0000-0000-0000920A0000}"/>
    <cellStyle name="20% - Accent3 4 7 2 2" xfId="2713" xr:uid="{00000000-0005-0000-0000-0000930A0000}"/>
    <cellStyle name="20% - Accent3 4 7 2 3" xfId="2714" xr:uid="{00000000-0005-0000-0000-0000940A0000}"/>
    <cellStyle name="20% - Accent3 4 7 3" xfId="2715" xr:uid="{00000000-0005-0000-0000-0000950A0000}"/>
    <cellStyle name="20% - Accent3 4 7 4" xfId="2716" xr:uid="{00000000-0005-0000-0000-0000960A0000}"/>
    <cellStyle name="20% - Accent3 4 8" xfId="2717" xr:uid="{00000000-0005-0000-0000-0000970A0000}"/>
    <cellStyle name="20% - Accent3 4 8 2" xfId="2718" xr:uid="{00000000-0005-0000-0000-0000980A0000}"/>
    <cellStyle name="20% - Accent3 4 8 2 2" xfId="2719" xr:uid="{00000000-0005-0000-0000-0000990A0000}"/>
    <cellStyle name="20% - Accent3 4 8 2 3" xfId="2720" xr:uid="{00000000-0005-0000-0000-00009A0A0000}"/>
    <cellStyle name="20% - Accent3 4 8 3" xfId="2721" xr:uid="{00000000-0005-0000-0000-00009B0A0000}"/>
    <cellStyle name="20% - Accent3 4 8 4" xfId="2722" xr:uid="{00000000-0005-0000-0000-00009C0A0000}"/>
    <cellStyle name="20% - Accent3 4 9" xfId="2723" xr:uid="{00000000-0005-0000-0000-00009D0A0000}"/>
    <cellStyle name="20% - Accent3 4 9 2" xfId="2724" xr:uid="{00000000-0005-0000-0000-00009E0A0000}"/>
    <cellStyle name="20% - Accent3 4 9 2 2" xfId="2725" xr:uid="{00000000-0005-0000-0000-00009F0A0000}"/>
    <cellStyle name="20% - Accent3 4 9 2 3" xfId="2726" xr:uid="{00000000-0005-0000-0000-0000A00A0000}"/>
    <cellStyle name="20% - Accent3 4 9 3" xfId="2727" xr:uid="{00000000-0005-0000-0000-0000A10A0000}"/>
    <cellStyle name="20% - Accent3 4 9 4" xfId="2728" xr:uid="{00000000-0005-0000-0000-0000A20A0000}"/>
    <cellStyle name="20% - Accent3 5" xfId="2729" xr:uid="{00000000-0005-0000-0000-0000A30A0000}"/>
    <cellStyle name="20% - Accent3 5 10" xfId="2730" xr:uid="{00000000-0005-0000-0000-0000A40A0000}"/>
    <cellStyle name="20% - Accent3 5 10 2" xfId="2731" xr:uid="{00000000-0005-0000-0000-0000A50A0000}"/>
    <cellStyle name="20% - Accent3 5 10 3" xfId="2732" xr:uid="{00000000-0005-0000-0000-0000A60A0000}"/>
    <cellStyle name="20% - Accent3 5 11" xfId="2733" xr:uid="{00000000-0005-0000-0000-0000A70A0000}"/>
    <cellStyle name="20% - Accent3 5 12" xfId="2734" xr:uid="{00000000-0005-0000-0000-0000A80A0000}"/>
    <cellStyle name="20% - Accent3 5 2" xfId="2735" xr:uid="{00000000-0005-0000-0000-0000A90A0000}"/>
    <cellStyle name="20% - Accent3 5 2 10" xfId="2736" xr:uid="{00000000-0005-0000-0000-0000AA0A0000}"/>
    <cellStyle name="20% - Accent3 5 2 2" xfId="2737" xr:uid="{00000000-0005-0000-0000-0000AB0A0000}"/>
    <cellStyle name="20% - Accent3 5 2 2 2" xfId="2738" xr:uid="{00000000-0005-0000-0000-0000AC0A0000}"/>
    <cellStyle name="20% - Accent3 5 2 2 2 2" xfId="2739" xr:uid="{00000000-0005-0000-0000-0000AD0A0000}"/>
    <cellStyle name="20% - Accent3 5 2 2 2 3" xfId="2740" xr:uid="{00000000-0005-0000-0000-0000AE0A0000}"/>
    <cellStyle name="20% - Accent3 5 2 2 3" xfId="2741" xr:uid="{00000000-0005-0000-0000-0000AF0A0000}"/>
    <cellStyle name="20% - Accent3 5 2 2 4" xfId="2742" xr:uid="{00000000-0005-0000-0000-0000B00A0000}"/>
    <cellStyle name="20% - Accent3 5 2 3" xfId="2743" xr:uid="{00000000-0005-0000-0000-0000B10A0000}"/>
    <cellStyle name="20% - Accent3 5 2 3 2" xfId="2744" xr:uid="{00000000-0005-0000-0000-0000B20A0000}"/>
    <cellStyle name="20% - Accent3 5 2 3 2 2" xfId="2745" xr:uid="{00000000-0005-0000-0000-0000B30A0000}"/>
    <cellStyle name="20% - Accent3 5 2 3 2 3" xfId="2746" xr:uid="{00000000-0005-0000-0000-0000B40A0000}"/>
    <cellStyle name="20% - Accent3 5 2 3 3" xfId="2747" xr:uid="{00000000-0005-0000-0000-0000B50A0000}"/>
    <cellStyle name="20% - Accent3 5 2 3 4" xfId="2748" xr:uid="{00000000-0005-0000-0000-0000B60A0000}"/>
    <cellStyle name="20% - Accent3 5 2 4" xfId="2749" xr:uid="{00000000-0005-0000-0000-0000B70A0000}"/>
    <cellStyle name="20% - Accent3 5 2 4 2" xfId="2750" xr:uid="{00000000-0005-0000-0000-0000B80A0000}"/>
    <cellStyle name="20% - Accent3 5 2 4 2 2" xfId="2751" xr:uid="{00000000-0005-0000-0000-0000B90A0000}"/>
    <cellStyle name="20% - Accent3 5 2 4 2 3" xfId="2752" xr:uid="{00000000-0005-0000-0000-0000BA0A0000}"/>
    <cellStyle name="20% - Accent3 5 2 4 3" xfId="2753" xr:uid="{00000000-0005-0000-0000-0000BB0A0000}"/>
    <cellStyle name="20% - Accent3 5 2 4 4" xfId="2754" xr:uid="{00000000-0005-0000-0000-0000BC0A0000}"/>
    <cellStyle name="20% - Accent3 5 2 5" xfId="2755" xr:uid="{00000000-0005-0000-0000-0000BD0A0000}"/>
    <cellStyle name="20% - Accent3 5 2 5 2" xfId="2756" xr:uid="{00000000-0005-0000-0000-0000BE0A0000}"/>
    <cellStyle name="20% - Accent3 5 2 5 2 2" xfId="2757" xr:uid="{00000000-0005-0000-0000-0000BF0A0000}"/>
    <cellStyle name="20% - Accent3 5 2 5 2 3" xfId="2758" xr:uid="{00000000-0005-0000-0000-0000C00A0000}"/>
    <cellStyle name="20% - Accent3 5 2 5 3" xfId="2759" xr:uid="{00000000-0005-0000-0000-0000C10A0000}"/>
    <cellStyle name="20% - Accent3 5 2 5 4" xfId="2760" xr:uid="{00000000-0005-0000-0000-0000C20A0000}"/>
    <cellStyle name="20% - Accent3 5 2 6" xfId="2761" xr:uid="{00000000-0005-0000-0000-0000C30A0000}"/>
    <cellStyle name="20% - Accent3 5 2 6 2" xfId="2762" xr:uid="{00000000-0005-0000-0000-0000C40A0000}"/>
    <cellStyle name="20% - Accent3 5 2 6 2 2" xfId="2763" xr:uid="{00000000-0005-0000-0000-0000C50A0000}"/>
    <cellStyle name="20% - Accent3 5 2 6 2 3" xfId="2764" xr:uid="{00000000-0005-0000-0000-0000C60A0000}"/>
    <cellStyle name="20% - Accent3 5 2 6 3" xfId="2765" xr:uid="{00000000-0005-0000-0000-0000C70A0000}"/>
    <cellStyle name="20% - Accent3 5 2 6 4" xfId="2766" xr:uid="{00000000-0005-0000-0000-0000C80A0000}"/>
    <cellStyle name="20% - Accent3 5 2 7" xfId="2767" xr:uid="{00000000-0005-0000-0000-0000C90A0000}"/>
    <cellStyle name="20% - Accent3 5 2 7 2" xfId="2768" xr:uid="{00000000-0005-0000-0000-0000CA0A0000}"/>
    <cellStyle name="20% - Accent3 5 2 7 2 2" xfId="2769" xr:uid="{00000000-0005-0000-0000-0000CB0A0000}"/>
    <cellStyle name="20% - Accent3 5 2 7 2 3" xfId="2770" xr:uid="{00000000-0005-0000-0000-0000CC0A0000}"/>
    <cellStyle name="20% - Accent3 5 2 7 3" xfId="2771" xr:uid="{00000000-0005-0000-0000-0000CD0A0000}"/>
    <cellStyle name="20% - Accent3 5 2 7 4" xfId="2772" xr:uid="{00000000-0005-0000-0000-0000CE0A0000}"/>
    <cellStyle name="20% - Accent3 5 2 8" xfId="2773" xr:uid="{00000000-0005-0000-0000-0000CF0A0000}"/>
    <cellStyle name="20% - Accent3 5 2 8 2" xfId="2774" xr:uid="{00000000-0005-0000-0000-0000D00A0000}"/>
    <cellStyle name="20% - Accent3 5 2 8 3" xfId="2775" xr:uid="{00000000-0005-0000-0000-0000D10A0000}"/>
    <cellStyle name="20% - Accent3 5 2 9" xfId="2776" xr:uid="{00000000-0005-0000-0000-0000D20A0000}"/>
    <cellStyle name="20% - Accent3 5 3" xfId="2777" xr:uid="{00000000-0005-0000-0000-0000D30A0000}"/>
    <cellStyle name="20% - Accent3 5 3 10" xfId="2778" xr:uid="{00000000-0005-0000-0000-0000D40A0000}"/>
    <cellStyle name="20% - Accent3 5 3 2" xfId="2779" xr:uid="{00000000-0005-0000-0000-0000D50A0000}"/>
    <cellStyle name="20% - Accent3 5 3 2 2" xfId="2780" xr:uid="{00000000-0005-0000-0000-0000D60A0000}"/>
    <cellStyle name="20% - Accent3 5 3 2 2 2" xfId="2781" xr:uid="{00000000-0005-0000-0000-0000D70A0000}"/>
    <cellStyle name="20% - Accent3 5 3 2 2 3" xfId="2782" xr:uid="{00000000-0005-0000-0000-0000D80A0000}"/>
    <cellStyle name="20% - Accent3 5 3 2 3" xfId="2783" xr:uid="{00000000-0005-0000-0000-0000D90A0000}"/>
    <cellStyle name="20% - Accent3 5 3 2 4" xfId="2784" xr:uid="{00000000-0005-0000-0000-0000DA0A0000}"/>
    <cellStyle name="20% - Accent3 5 3 3" xfId="2785" xr:uid="{00000000-0005-0000-0000-0000DB0A0000}"/>
    <cellStyle name="20% - Accent3 5 3 3 2" xfId="2786" xr:uid="{00000000-0005-0000-0000-0000DC0A0000}"/>
    <cellStyle name="20% - Accent3 5 3 3 2 2" xfId="2787" xr:uid="{00000000-0005-0000-0000-0000DD0A0000}"/>
    <cellStyle name="20% - Accent3 5 3 3 2 3" xfId="2788" xr:uid="{00000000-0005-0000-0000-0000DE0A0000}"/>
    <cellStyle name="20% - Accent3 5 3 3 3" xfId="2789" xr:uid="{00000000-0005-0000-0000-0000DF0A0000}"/>
    <cellStyle name="20% - Accent3 5 3 3 4" xfId="2790" xr:uid="{00000000-0005-0000-0000-0000E00A0000}"/>
    <cellStyle name="20% - Accent3 5 3 4" xfId="2791" xr:uid="{00000000-0005-0000-0000-0000E10A0000}"/>
    <cellStyle name="20% - Accent3 5 3 4 2" xfId="2792" xr:uid="{00000000-0005-0000-0000-0000E20A0000}"/>
    <cellStyle name="20% - Accent3 5 3 4 2 2" xfId="2793" xr:uid="{00000000-0005-0000-0000-0000E30A0000}"/>
    <cellStyle name="20% - Accent3 5 3 4 2 3" xfId="2794" xr:uid="{00000000-0005-0000-0000-0000E40A0000}"/>
    <cellStyle name="20% - Accent3 5 3 4 3" xfId="2795" xr:uid="{00000000-0005-0000-0000-0000E50A0000}"/>
    <cellStyle name="20% - Accent3 5 3 4 4" xfId="2796" xr:uid="{00000000-0005-0000-0000-0000E60A0000}"/>
    <cellStyle name="20% - Accent3 5 3 5" xfId="2797" xr:uid="{00000000-0005-0000-0000-0000E70A0000}"/>
    <cellStyle name="20% - Accent3 5 3 5 2" xfId="2798" xr:uid="{00000000-0005-0000-0000-0000E80A0000}"/>
    <cellStyle name="20% - Accent3 5 3 5 2 2" xfId="2799" xr:uid="{00000000-0005-0000-0000-0000E90A0000}"/>
    <cellStyle name="20% - Accent3 5 3 5 2 3" xfId="2800" xr:uid="{00000000-0005-0000-0000-0000EA0A0000}"/>
    <cellStyle name="20% - Accent3 5 3 5 3" xfId="2801" xr:uid="{00000000-0005-0000-0000-0000EB0A0000}"/>
    <cellStyle name="20% - Accent3 5 3 5 4" xfId="2802" xr:uid="{00000000-0005-0000-0000-0000EC0A0000}"/>
    <cellStyle name="20% - Accent3 5 3 6" xfId="2803" xr:uid="{00000000-0005-0000-0000-0000ED0A0000}"/>
    <cellStyle name="20% - Accent3 5 3 6 2" xfId="2804" xr:uid="{00000000-0005-0000-0000-0000EE0A0000}"/>
    <cellStyle name="20% - Accent3 5 3 6 2 2" xfId="2805" xr:uid="{00000000-0005-0000-0000-0000EF0A0000}"/>
    <cellStyle name="20% - Accent3 5 3 6 2 3" xfId="2806" xr:uid="{00000000-0005-0000-0000-0000F00A0000}"/>
    <cellStyle name="20% - Accent3 5 3 6 3" xfId="2807" xr:uid="{00000000-0005-0000-0000-0000F10A0000}"/>
    <cellStyle name="20% - Accent3 5 3 6 4" xfId="2808" xr:uid="{00000000-0005-0000-0000-0000F20A0000}"/>
    <cellStyle name="20% - Accent3 5 3 7" xfId="2809" xr:uid="{00000000-0005-0000-0000-0000F30A0000}"/>
    <cellStyle name="20% - Accent3 5 3 7 2" xfId="2810" xr:uid="{00000000-0005-0000-0000-0000F40A0000}"/>
    <cellStyle name="20% - Accent3 5 3 7 2 2" xfId="2811" xr:uid="{00000000-0005-0000-0000-0000F50A0000}"/>
    <cellStyle name="20% - Accent3 5 3 7 2 3" xfId="2812" xr:uid="{00000000-0005-0000-0000-0000F60A0000}"/>
    <cellStyle name="20% - Accent3 5 3 7 3" xfId="2813" xr:uid="{00000000-0005-0000-0000-0000F70A0000}"/>
    <cellStyle name="20% - Accent3 5 3 7 4" xfId="2814" xr:uid="{00000000-0005-0000-0000-0000F80A0000}"/>
    <cellStyle name="20% - Accent3 5 3 8" xfId="2815" xr:uid="{00000000-0005-0000-0000-0000F90A0000}"/>
    <cellStyle name="20% - Accent3 5 3 8 2" xfId="2816" xr:uid="{00000000-0005-0000-0000-0000FA0A0000}"/>
    <cellStyle name="20% - Accent3 5 3 8 3" xfId="2817" xr:uid="{00000000-0005-0000-0000-0000FB0A0000}"/>
    <cellStyle name="20% - Accent3 5 3 9" xfId="2818" xr:uid="{00000000-0005-0000-0000-0000FC0A0000}"/>
    <cellStyle name="20% - Accent3 5 4" xfId="2819" xr:uid="{00000000-0005-0000-0000-0000FD0A0000}"/>
    <cellStyle name="20% - Accent3 5 4 2" xfId="2820" xr:uid="{00000000-0005-0000-0000-0000FE0A0000}"/>
    <cellStyle name="20% - Accent3 5 4 2 2" xfId="2821" xr:uid="{00000000-0005-0000-0000-0000FF0A0000}"/>
    <cellStyle name="20% - Accent3 5 4 2 3" xfId="2822" xr:uid="{00000000-0005-0000-0000-0000000B0000}"/>
    <cellStyle name="20% - Accent3 5 4 3" xfId="2823" xr:uid="{00000000-0005-0000-0000-0000010B0000}"/>
    <cellStyle name="20% - Accent3 5 4 4" xfId="2824" xr:uid="{00000000-0005-0000-0000-0000020B0000}"/>
    <cellStyle name="20% - Accent3 5 5" xfId="2825" xr:uid="{00000000-0005-0000-0000-0000030B0000}"/>
    <cellStyle name="20% - Accent3 5 5 2" xfId="2826" xr:uid="{00000000-0005-0000-0000-0000040B0000}"/>
    <cellStyle name="20% - Accent3 5 5 2 2" xfId="2827" xr:uid="{00000000-0005-0000-0000-0000050B0000}"/>
    <cellStyle name="20% - Accent3 5 5 2 3" xfId="2828" xr:uid="{00000000-0005-0000-0000-0000060B0000}"/>
    <cellStyle name="20% - Accent3 5 5 3" xfId="2829" xr:uid="{00000000-0005-0000-0000-0000070B0000}"/>
    <cellStyle name="20% - Accent3 5 5 4" xfId="2830" xr:uid="{00000000-0005-0000-0000-0000080B0000}"/>
    <cellStyle name="20% - Accent3 5 6" xfId="2831" xr:uid="{00000000-0005-0000-0000-0000090B0000}"/>
    <cellStyle name="20% - Accent3 5 6 2" xfId="2832" xr:uid="{00000000-0005-0000-0000-00000A0B0000}"/>
    <cellStyle name="20% - Accent3 5 6 2 2" xfId="2833" xr:uid="{00000000-0005-0000-0000-00000B0B0000}"/>
    <cellStyle name="20% - Accent3 5 6 2 3" xfId="2834" xr:uid="{00000000-0005-0000-0000-00000C0B0000}"/>
    <cellStyle name="20% - Accent3 5 6 3" xfId="2835" xr:uid="{00000000-0005-0000-0000-00000D0B0000}"/>
    <cellStyle name="20% - Accent3 5 6 4" xfId="2836" xr:uid="{00000000-0005-0000-0000-00000E0B0000}"/>
    <cellStyle name="20% - Accent3 5 7" xfId="2837" xr:uid="{00000000-0005-0000-0000-00000F0B0000}"/>
    <cellStyle name="20% - Accent3 5 7 2" xfId="2838" xr:uid="{00000000-0005-0000-0000-0000100B0000}"/>
    <cellStyle name="20% - Accent3 5 7 2 2" xfId="2839" xr:uid="{00000000-0005-0000-0000-0000110B0000}"/>
    <cellStyle name="20% - Accent3 5 7 2 3" xfId="2840" xr:uid="{00000000-0005-0000-0000-0000120B0000}"/>
    <cellStyle name="20% - Accent3 5 7 3" xfId="2841" xr:uid="{00000000-0005-0000-0000-0000130B0000}"/>
    <cellStyle name="20% - Accent3 5 7 4" xfId="2842" xr:uid="{00000000-0005-0000-0000-0000140B0000}"/>
    <cellStyle name="20% - Accent3 5 8" xfId="2843" xr:uid="{00000000-0005-0000-0000-0000150B0000}"/>
    <cellStyle name="20% - Accent3 5 8 2" xfId="2844" xr:uid="{00000000-0005-0000-0000-0000160B0000}"/>
    <cellStyle name="20% - Accent3 5 8 2 2" xfId="2845" xr:uid="{00000000-0005-0000-0000-0000170B0000}"/>
    <cellStyle name="20% - Accent3 5 8 2 3" xfId="2846" xr:uid="{00000000-0005-0000-0000-0000180B0000}"/>
    <cellStyle name="20% - Accent3 5 8 3" xfId="2847" xr:uid="{00000000-0005-0000-0000-0000190B0000}"/>
    <cellStyle name="20% - Accent3 5 8 4" xfId="2848" xr:uid="{00000000-0005-0000-0000-00001A0B0000}"/>
    <cellStyle name="20% - Accent3 5 9" xfId="2849" xr:uid="{00000000-0005-0000-0000-00001B0B0000}"/>
    <cellStyle name="20% - Accent3 5 9 2" xfId="2850" xr:uid="{00000000-0005-0000-0000-00001C0B0000}"/>
    <cellStyle name="20% - Accent3 5 9 2 2" xfId="2851" xr:uid="{00000000-0005-0000-0000-00001D0B0000}"/>
    <cellStyle name="20% - Accent3 5 9 2 3" xfId="2852" xr:uid="{00000000-0005-0000-0000-00001E0B0000}"/>
    <cellStyle name="20% - Accent3 5 9 3" xfId="2853" xr:uid="{00000000-0005-0000-0000-00001F0B0000}"/>
    <cellStyle name="20% - Accent3 5 9 4" xfId="2854" xr:uid="{00000000-0005-0000-0000-0000200B0000}"/>
    <cellStyle name="20% - Accent3 6" xfId="2855" xr:uid="{00000000-0005-0000-0000-0000210B0000}"/>
    <cellStyle name="20% - Accent3 6 10" xfId="2856" xr:uid="{00000000-0005-0000-0000-0000220B0000}"/>
    <cellStyle name="20% - Accent3 6 10 2" xfId="2857" xr:uid="{00000000-0005-0000-0000-0000230B0000}"/>
    <cellStyle name="20% - Accent3 6 10 3" xfId="2858" xr:uid="{00000000-0005-0000-0000-0000240B0000}"/>
    <cellStyle name="20% - Accent3 6 11" xfId="2859" xr:uid="{00000000-0005-0000-0000-0000250B0000}"/>
    <cellStyle name="20% - Accent3 6 12" xfId="2860" xr:uid="{00000000-0005-0000-0000-0000260B0000}"/>
    <cellStyle name="20% - Accent3 6 2" xfId="2861" xr:uid="{00000000-0005-0000-0000-0000270B0000}"/>
    <cellStyle name="20% - Accent3 6 2 10" xfId="2862" xr:uid="{00000000-0005-0000-0000-0000280B0000}"/>
    <cellStyle name="20% - Accent3 6 2 2" xfId="2863" xr:uid="{00000000-0005-0000-0000-0000290B0000}"/>
    <cellStyle name="20% - Accent3 6 2 2 2" xfId="2864" xr:uid="{00000000-0005-0000-0000-00002A0B0000}"/>
    <cellStyle name="20% - Accent3 6 2 2 2 2" xfId="2865" xr:uid="{00000000-0005-0000-0000-00002B0B0000}"/>
    <cellStyle name="20% - Accent3 6 2 2 2 3" xfId="2866" xr:uid="{00000000-0005-0000-0000-00002C0B0000}"/>
    <cellStyle name="20% - Accent3 6 2 2 3" xfId="2867" xr:uid="{00000000-0005-0000-0000-00002D0B0000}"/>
    <cellStyle name="20% - Accent3 6 2 2 4" xfId="2868" xr:uid="{00000000-0005-0000-0000-00002E0B0000}"/>
    <cellStyle name="20% - Accent3 6 2 3" xfId="2869" xr:uid="{00000000-0005-0000-0000-00002F0B0000}"/>
    <cellStyle name="20% - Accent3 6 2 3 2" xfId="2870" xr:uid="{00000000-0005-0000-0000-0000300B0000}"/>
    <cellStyle name="20% - Accent3 6 2 3 2 2" xfId="2871" xr:uid="{00000000-0005-0000-0000-0000310B0000}"/>
    <cellStyle name="20% - Accent3 6 2 3 2 3" xfId="2872" xr:uid="{00000000-0005-0000-0000-0000320B0000}"/>
    <cellStyle name="20% - Accent3 6 2 3 3" xfId="2873" xr:uid="{00000000-0005-0000-0000-0000330B0000}"/>
    <cellStyle name="20% - Accent3 6 2 3 4" xfId="2874" xr:uid="{00000000-0005-0000-0000-0000340B0000}"/>
    <cellStyle name="20% - Accent3 6 2 4" xfId="2875" xr:uid="{00000000-0005-0000-0000-0000350B0000}"/>
    <cellStyle name="20% - Accent3 6 2 4 2" xfId="2876" xr:uid="{00000000-0005-0000-0000-0000360B0000}"/>
    <cellStyle name="20% - Accent3 6 2 4 2 2" xfId="2877" xr:uid="{00000000-0005-0000-0000-0000370B0000}"/>
    <cellStyle name="20% - Accent3 6 2 4 2 3" xfId="2878" xr:uid="{00000000-0005-0000-0000-0000380B0000}"/>
    <cellStyle name="20% - Accent3 6 2 4 3" xfId="2879" xr:uid="{00000000-0005-0000-0000-0000390B0000}"/>
    <cellStyle name="20% - Accent3 6 2 4 4" xfId="2880" xr:uid="{00000000-0005-0000-0000-00003A0B0000}"/>
    <cellStyle name="20% - Accent3 6 2 5" xfId="2881" xr:uid="{00000000-0005-0000-0000-00003B0B0000}"/>
    <cellStyle name="20% - Accent3 6 2 5 2" xfId="2882" xr:uid="{00000000-0005-0000-0000-00003C0B0000}"/>
    <cellStyle name="20% - Accent3 6 2 5 2 2" xfId="2883" xr:uid="{00000000-0005-0000-0000-00003D0B0000}"/>
    <cellStyle name="20% - Accent3 6 2 5 2 3" xfId="2884" xr:uid="{00000000-0005-0000-0000-00003E0B0000}"/>
    <cellStyle name="20% - Accent3 6 2 5 3" xfId="2885" xr:uid="{00000000-0005-0000-0000-00003F0B0000}"/>
    <cellStyle name="20% - Accent3 6 2 5 4" xfId="2886" xr:uid="{00000000-0005-0000-0000-0000400B0000}"/>
    <cellStyle name="20% - Accent3 6 2 6" xfId="2887" xr:uid="{00000000-0005-0000-0000-0000410B0000}"/>
    <cellStyle name="20% - Accent3 6 2 6 2" xfId="2888" xr:uid="{00000000-0005-0000-0000-0000420B0000}"/>
    <cellStyle name="20% - Accent3 6 2 6 2 2" xfId="2889" xr:uid="{00000000-0005-0000-0000-0000430B0000}"/>
    <cellStyle name="20% - Accent3 6 2 6 2 3" xfId="2890" xr:uid="{00000000-0005-0000-0000-0000440B0000}"/>
    <cellStyle name="20% - Accent3 6 2 6 3" xfId="2891" xr:uid="{00000000-0005-0000-0000-0000450B0000}"/>
    <cellStyle name="20% - Accent3 6 2 6 4" xfId="2892" xr:uid="{00000000-0005-0000-0000-0000460B0000}"/>
    <cellStyle name="20% - Accent3 6 2 7" xfId="2893" xr:uid="{00000000-0005-0000-0000-0000470B0000}"/>
    <cellStyle name="20% - Accent3 6 2 7 2" xfId="2894" xr:uid="{00000000-0005-0000-0000-0000480B0000}"/>
    <cellStyle name="20% - Accent3 6 2 7 2 2" xfId="2895" xr:uid="{00000000-0005-0000-0000-0000490B0000}"/>
    <cellStyle name="20% - Accent3 6 2 7 2 3" xfId="2896" xr:uid="{00000000-0005-0000-0000-00004A0B0000}"/>
    <cellStyle name="20% - Accent3 6 2 7 3" xfId="2897" xr:uid="{00000000-0005-0000-0000-00004B0B0000}"/>
    <cellStyle name="20% - Accent3 6 2 7 4" xfId="2898" xr:uid="{00000000-0005-0000-0000-00004C0B0000}"/>
    <cellStyle name="20% - Accent3 6 2 8" xfId="2899" xr:uid="{00000000-0005-0000-0000-00004D0B0000}"/>
    <cellStyle name="20% - Accent3 6 2 8 2" xfId="2900" xr:uid="{00000000-0005-0000-0000-00004E0B0000}"/>
    <cellStyle name="20% - Accent3 6 2 8 3" xfId="2901" xr:uid="{00000000-0005-0000-0000-00004F0B0000}"/>
    <cellStyle name="20% - Accent3 6 2 9" xfId="2902" xr:uid="{00000000-0005-0000-0000-0000500B0000}"/>
    <cellStyle name="20% - Accent3 6 3" xfId="2903" xr:uid="{00000000-0005-0000-0000-0000510B0000}"/>
    <cellStyle name="20% - Accent3 6 3 10" xfId="2904" xr:uid="{00000000-0005-0000-0000-0000520B0000}"/>
    <cellStyle name="20% - Accent3 6 3 2" xfId="2905" xr:uid="{00000000-0005-0000-0000-0000530B0000}"/>
    <cellStyle name="20% - Accent3 6 3 2 2" xfId="2906" xr:uid="{00000000-0005-0000-0000-0000540B0000}"/>
    <cellStyle name="20% - Accent3 6 3 2 2 2" xfId="2907" xr:uid="{00000000-0005-0000-0000-0000550B0000}"/>
    <cellStyle name="20% - Accent3 6 3 2 2 3" xfId="2908" xr:uid="{00000000-0005-0000-0000-0000560B0000}"/>
    <cellStyle name="20% - Accent3 6 3 2 3" xfId="2909" xr:uid="{00000000-0005-0000-0000-0000570B0000}"/>
    <cellStyle name="20% - Accent3 6 3 2 4" xfId="2910" xr:uid="{00000000-0005-0000-0000-0000580B0000}"/>
    <cellStyle name="20% - Accent3 6 3 3" xfId="2911" xr:uid="{00000000-0005-0000-0000-0000590B0000}"/>
    <cellStyle name="20% - Accent3 6 3 3 2" xfId="2912" xr:uid="{00000000-0005-0000-0000-00005A0B0000}"/>
    <cellStyle name="20% - Accent3 6 3 3 2 2" xfId="2913" xr:uid="{00000000-0005-0000-0000-00005B0B0000}"/>
    <cellStyle name="20% - Accent3 6 3 3 2 3" xfId="2914" xr:uid="{00000000-0005-0000-0000-00005C0B0000}"/>
    <cellStyle name="20% - Accent3 6 3 3 3" xfId="2915" xr:uid="{00000000-0005-0000-0000-00005D0B0000}"/>
    <cellStyle name="20% - Accent3 6 3 3 4" xfId="2916" xr:uid="{00000000-0005-0000-0000-00005E0B0000}"/>
    <cellStyle name="20% - Accent3 6 3 4" xfId="2917" xr:uid="{00000000-0005-0000-0000-00005F0B0000}"/>
    <cellStyle name="20% - Accent3 6 3 4 2" xfId="2918" xr:uid="{00000000-0005-0000-0000-0000600B0000}"/>
    <cellStyle name="20% - Accent3 6 3 4 2 2" xfId="2919" xr:uid="{00000000-0005-0000-0000-0000610B0000}"/>
    <cellStyle name="20% - Accent3 6 3 4 2 3" xfId="2920" xr:uid="{00000000-0005-0000-0000-0000620B0000}"/>
    <cellStyle name="20% - Accent3 6 3 4 3" xfId="2921" xr:uid="{00000000-0005-0000-0000-0000630B0000}"/>
    <cellStyle name="20% - Accent3 6 3 4 4" xfId="2922" xr:uid="{00000000-0005-0000-0000-0000640B0000}"/>
    <cellStyle name="20% - Accent3 6 3 5" xfId="2923" xr:uid="{00000000-0005-0000-0000-0000650B0000}"/>
    <cellStyle name="20% - Accent3 6 3 5 2" xfId="2924" xr:uid="{00000000-0005-0000-0000-0000660B0000}"/>
    <cellStyle name="20% - Accent3 6 3 5 2 2" xfId="2925" xr:uid="{00000000-0005-0000-0000-0000670B0000}"/>
    <cellStyle name="20% - Accent3 6 3 5 2 3" xfId="2926" xr:uid="{00000000-0005-0000-0000-0000680B0000}"/>
    <cellStyle name="20% - Accent3 6 3 5 3" xfId="2927" xr:uid="{00000000-0005-0000-0000-0000690B0000}"/>
    <cellStyle name="20% - Accent3 6 3 5 4" xfId="2928" xr:uid="{00000000-0005-0000-0000-00006A0B0000}"/>
    <cellStyle name="20% - Accent3 6 3 6" xfId="2929" xr:uid="{00000000-0005-0000-0000-00006B0B0000}"/>
    <cellStyle name="20% - Accent3 6 3 6 2" xfId="2930" xr:uid="{00000000-0005-0000-0000-00006C0B0000}"/>
    <cellStyle name="20% - Accent3 6 3 6 2 2" xfId="2931" xr:uid="{00000000-0005-0000-0000-00006D0B0000}"/>
    <cellStyle name="20% - Accent3 6 3 6 2 3" xfId="2932" xr:uid="{00000000-0005-0000-0000-00006E0B0000}"/>
    <cellStyle name="20% - Accent3 6 3 6 3" xfId="2933" xr:uid="{00000000-0005-0000-0000-00006F0B0000}"/>
    <cellStyle name="20% - Accent3 6 3 6 4" xfId="2934" xr:uid="{00000000-0005-0000-0000-0000700B0000}"/>
    <cellStyle name="20% - Accent3 6 3 7" xfId="2935" xr:uid="{00000000-0005-0000-0000-0000710B0000}"/>
    <cellStyle name="20% - Accent3 6 3 7 2" xfId="2936" xr:uid="{00000000-0005-0000-0000-0000720B0000}"/>
    <cellStyle name="20% - Accent3 6 3 7 2 2" xfId="2937" xr:uid="{00000000-0005-0000-0000-0000730B0000}"/>
    <cellStyle name="20% - Accent3 6 3 7 2 3" xfId="2938" xr:uid="{00000000-0005-0000-0000-0000740B0000}"/>
    <cellStyle name="20% - Accent3 6 3 7 3" xfId="2939" xr:uid="{00000000-0005-0000-0000-0000750B0000}"/>
    <cellStyle name="20% - Accent3 6 3 7 4" xfId="2940" xr:uid="{00000000-0005-0000-0000-0000760B0000}"/>
    <cellStyle name="20% - Accent3 6 3 8" xfId="2941" xr:uid="{00000000-0005-0000-0000-0000770B0000}"/>
    <cellStyle name="20% - Accent3 6 3 8 2" xfId="2942" xr:uid="{00000000-0005-0000-0000-0000780B0000}"/>
    <cellStyle name="20% - Accent3 6 3 8 3" xfId="2943" xr:uid="{00000000-0005-0000-0000-0000790B0000}"/>
    <cellStyle name="20% - Accent3 6 3 9" xfId="2944" xr:uid="{00000000-0005-0000-0000-00007A0B0000}"/>
    <cellStyle name="20% - Accent3 6 4" xfId="2945" xr:uid="{00000000-0005-0000-0000-00007B0B0000}"/>
    <cellStyle name="20% - Accent3 6 4 2" xfId="2946" xr:uid="{00000000-0005-0000-0000-00007C0B0000}"/>
    <cellStyle name="20% - Accent3 6 4 2 2" xfId="2947" xr:uid="{00000000-0005-0000-0000-00007D0B0000}"/>
    <cellStyle name="20% - Accent3 6 4 2 3" xfId="2948" xr:uid="{00000000-0005-0000-0000-00007E0B0000}"/>
    <cellStyle name="20% - Accent3 6 4 3" xfId="2949" xr:uid="{00000000-0005-0000-0000-00007F0B0000}"/>
    <cellStyle name="20% - Accent3 6 4 4" xfId="2950" xr:uid="{00000000-0005-0000-0000-0000800B0000}"/>
    <cellStyle name="20% - Accent3 6 5" xfId="2951" xr:uid="{00000000-0005-0000-0000-0000810B0000}"/>
    <cellStyle name="20% - Accent3 6 5 2" xfId="2952" xr:uid="{00000000-0005-0000-0000-0000820B0000}"/>
    <cellStyle name="20% - Accent3 6 5 2 2" xfId="2953" xr:uid="{00000000-0005-0000-0000-0000830B0000}"/>
    <cellStyle name="20% - Accent3 6 5 2 3" xfId="2954" xr:uid="{00000000-0005-0000-0000-0000840B0000}"/>
    <cellStyle name="20% - Accent3 6 5 3" xfId="2955" xr:uid="{00000000-0005-0000-0000-0000850B0000}"/>
    <cellStyle name="20% - Accent3 6 5 4" xfId="2956" xr:uid="{00000000-0005-0000-0000-0000860B0000}"/>
    <cellStyle name="20% - Accent3 6 6" xfId="2957" xr:uid="{00000000-0005-0000-0000-0000870B0000}"/>
    <cellStyle name="20% - Accent3 6 6 2" xfId="2958" xr:uid="{00000000-0005-0000-0000-0000880B0000}"/>
    <cellStyle name="20% - Accent3 6 6 2 2" xfId="2959" xr:uid="{00000000-0005-0000-0000-0000890B0000}"/>
    <cellStyle name="20% - Accent3 6 6 2 3" xfId="2960" xr:uid="{00000000-0005-0000-0000-00008A0B0000}"/>
    <cellStyle name="20% - Accent3 6 6 3" xfId="2961" xr:uid="{00000000-0005-0000-0000-00008B0B0000}"/>
    <cellStyle name="20% - Accent3 6 6 4" xfId="2962" xr:uid="{00000000-0005-0000-0000-00008C0B0000}"/>
    <cellStyle name="20% - Accent3 6 7" xfId="2963" xr:uid="{00000000-0005-0000-0000-00008D0B0000}"/>
    <cellStyle name="20% - Accent3 6 7 2" xfId="2964" xr:uid="{00000000-0005-0000-0000-00008E0B0000}"/>
    <cellStyle name="20% - Accent3 6 7 2 2" xfId="2965" xr:uid="{00000000-0005-0000-0000-00008F0B0000}"/>
    <cellStyle name="20% - Accent3 6 7 2 3" xfId="2966" xr:uid="{00000000-0005-0000-0000-0000900B0000}"/>
    <cellStyle name="20% - Accent3 6 7 3" xfId="2967" xr:uid="{00000000-0005-0000-0000-0000910B0000}"/>
    <cellStyle name="20% - Accent3 6 7 4" xfId="2968" xr:uid="{00000000-0005-0000-0000-0000920B0000}"/>
    <cellStyle name="20% - Accent3 6 8" xfId="2969" xr:uid="{00000000-0005-0000-0000-0000930B0000}"/>
    <cellStyle name="20% - Accent3 6 8 2" xfId="2970" xr:uid="{00000000-0005-0000-0000-0000940B0000}"/>
    <cellStyle name="20% - Accent3 6 8 2 2" xfId="2971" xr:uid="{00000000-0005-0000-0000-0000950B0000}"/>
    <cellStyle name="20% - Accent3 6 8 2 3" xfId="2972" xr:uid="{00000000-0005-0000-0000-0000960B0000}"/>
    <cellStyle name="20% - Accent3 6 8 3" xfId="2973" xr:uid="{00000000-0005-0000-0000-0000970B0000}"/>
    <cellStyle name="20% - Accent3 6 8 4" xfId="2974" xr:uid="{00000000-0005-0000-0000-0000980B0000}"/>
    <cellStyle name="20% - Accent3 6 9" xfId="2975" xr:uid="{00000000-0005-0000-0000-0000990B0000}"/>
    <cellStyle name="20% - Accent3 6 9 2" xfId="2976" xr:uid="{00000000-0005-0000-0000-00009A0B0000}"/>
    <cellStyle name="20% - Accent3 6 9 2 2" xfId="2977" xr:uid="{00000000-0005-0000-0000-00009B0B0000}"/>
    <cellStyle name="20% - Accent3 6 9 2 3" xfId="2978" xr:uid="{00000000-0005-0000-0000-00009C0B0000}"/>
    <cellStyle name="20% - Accent3 6 9 3" xfId="2979" xr:uid="{00000000-0005-0000-0000-00009D0B0000}"/>
    <cellStyle name="20% - Accent3 6 9 4" xfId="2980" xr:uid="{00000000-0005-0000-0000-00009E0B0000}"/>
    <cellStyle name="20% - Accent3 7" xfId="2981" xr:uid="{00000000-0005-0000-0000-00009F0B0000}"/>
    <cellStyle name="20% - Accent3 7 10" xfId="2982" xr:uid="{00000000-0005-0000-0000-0000A00B0000}"/>
    <cellStyle name="20% - Accent3 7 2" xfId="2983" xr:uid="{00000000-0005-0000-0000-0000A10B0000}"/>
    <cellStyle name="20% - Accent3 7 2 2" xfId="2984" xr:uid="{00000000-0005-0000-0000-0000A20B0000}"/>
    <cellStyle name="20% - Accent3 7 2 2 2" xfId="2985" xr:uid="{00000000-0005-0000-0000-0000A30B0000}"/>
    <cellStyle name="20% - Accent3 7 2 2 3" xfId="2986" xr:uid="{00000000-0005-0000-0000-0000A40B0000}"/>
    <cellStyle name="20% - Accent3 7 2 3" xfId="2987" xr:uid="{00000000-0005-0000-0000-0000A50B0000}"/>
    <cellStyle name="20% - Accent3 7 2 4" xfId="2988" xr:uid="{00000000-0005-0000-0000-0000A60B0000}"/>
    <cellStyle name="20% - Accent3 7 3" xfId="2989" xr:uid="{00000000-0005-0000-0000-0000A70B0000}"/>
    <cellStyle name="20% - Accent3 7 3 2" xfId="2990" xr:uid="{00000000-0005-0000-0000-0000A80B0000}"/>
    <cellStyle name="20% - Accent3 7 3 2 2" xfId="2991" xr:uid="{00000000-0005-0000-0000-0000A90B0000}"/>
    <cellStyle name="20% - Accent3 7 3 2 3" xfId="2992" xr:uid="{00000000-0005-0000-0000-0000AA0B0000}"/>
    <cellStyle name="20% - Accent3 7 3 3" xfId="2993" xr:uid="{00000000-0005-0000-0000-0000AB0B0000}"/>
    <cellStyle name="20% - Accent3 7 3 4" xfId="2994" xr:uid="{00000000-0005-0000-0000-0000AC0B0000}"/>
    <cellStyle name="20% - Accent3 7 4" xfId="2995" xr:uid="{00000000-0005-0000-0000-0000AD0B0000}"/>
    <cellStyle name="20% - Accent3 7 4 2" xfId="2996" xr:uid="{00000000-0005-0000-0000-0000AE0B0000}"/>
    <cellStyle name="20% - Accent3 7 4 2 2" xfId="2997" xr:uid="{00000000-0005-0000-0000-0000AF0B0000}"/>
    <cellStyle name="20% - Accent3 7 4 2 3" xfId="2998" xr:uid="{00000000-0005-0000-0000-0000B00B0000}"/>
    <cellStyle name="20% - Accent3 7 4 3" xfId="2999" xr:uid="{00000000-0005-0000-0000-0000B10B0000}"/>
    <cellStyle name="20% - Accent3 7 4 4" xfId="3000" xr:uid="{00000000-0005-0000-0000-0000B20B0000}"/>
    <cellStyle name="20% - Accent3 7 5" xfId="3001" xr:uid="{00000000-0005-0000-0000-0000B30B0000}"/>
    <cellStyle name="20% - Accent3 7 5 2" xfId="3002" xr:uid="{00000000-0005-0000-0000-0000B40B0000}"/>
    <cellStyle name="20% - Accent3 7 5 2 2" xfId="3003" xr:uid="{00000000-0005-0000-0000-0000B50B0000}"/>
    <cellStyle name="20% - Accent3 7 5 2 3" xfId="3004" xr:uid="{00000000-0005-0000-0000-0000B60B0000}"/>
    <cellStyle name="20% - Accent3 7 5 3" xfId="3005" xr:uid="{00000000-0005-0000-0000-0000B70B0000}"/>
    <cellStyle name="20% - Accent3 7 5 4" xfId="3006" xr:uid="{00000000-0005-0000-0000-0000B80B0000}"/>
    <cellStyle name="20% - Accent3 7 6" xfId="3007" xr:uid="{00000000-0005-0000-0000-0000B90B0000}"/>
    <cellStyle name="20% - Accent3 7 6 2" xfId="3008" xr:uid="{00000000-0005-0000-0000-0000BA0B0000}"/>
    <cellStyle name="20% - Accent3 7 6 2 2" xfId="3009" xr:uid="{00000000-0005-0000-0000-0000BB0B0000}"/>
    <cellStyle name="20% - Accent3 7 6 2 3" xfId="3010" xr:uid="{00000000-0005-0000-0000-0000BC0B0000}"/>
    <cellStyle name="20% - Accent3 7 6 3" xfId="3011" xr:uid="{00000000-0005-0000-0000-0000BD0B0000}"/>
    <cellStyle name="20% - Accent3 7 6 4" xfId="3012" xr:uid="{00000000-0005-0000-0000-0000BE0B0000}"/>
    <cellStyle name="20% - Accent3 7 7" xfId="3013" xr:uid="{00000000-0005-0000-0000-0000BF0B0000}"/>
    <cellStyle name="20% - Accent3 7 7 2" xfId="3014" xr:uid="{00000000-0005-0000-0000-0000C00B0000}"/>
    <cellStyle name="20% - Accent3 7 7 2 2" xfId="3015" xr:uid="{00000000-0005-0000-0000-0000C10B0000}"/>
    <cellStyle name="20% - Accent3 7 7 2 3" xfId="3016" xr:uid="{00000000-0005-0000-0000-0000C20B0000}"/>
    <cellStyle name="20% - Accent3 7 7 3" xfId="3017" xr:uid="{00000000-0005-0000-0000-0000C30B0000}"/>
    <cellStyle name="20% - Accent3 7 7 4" xfId="3018" xr:uid="{00000000-0005-0000-0000-0000C40B0000}"/>
    <cellStyle name="20% - Accent3 7 8" xfId="3019" xr:uid="{00000000-0005-0000-0000-0000C50B0000}"/>
    <cellStyle name="20% - Accent3 7 8 2" xfId="3020" xr:uid="{00000000-0005-0000-0000-0000C60B0000}"/>
    <cellStyle name="20% - Accent3 7 8 3" xfId="3021" xr:uid="{00000000-0005-0000-0000-0000C70B0000}"/>
    <cellStyle name="20% - Accent3 7 9" xfId="3022" xr:uid="{00000000-0005-0000-0000-0000C80B0000}"/>
    <cellStyle name="20% - Accent3 8" xfId="3023" xr:uid="{00000000-0005-0000-0000-0000C90B0000}"/>
    <cellStyle name="20% - Accent3 8 10" xfId="3024" xr:uid="{00000000-0005-0000-0000-0000CA0B0000}"/>
    <cellStyle name="20% - Accent3 8 2" xfId="3025" xr:uid="{00000000-0005-0000-0000-0000CB0B0000}"/>
    <cellStyle name="20% - Accent3 8 2 2" xfId="3026" xr:uid="{00000000-0005-0000-0000-0000CC0B0000}"/>
    <cellStyle name="20% - Accent3 8 2 2 2" xfId="3027" xr:uid="{00000000-0005-0000-0000-0000CD0B0000}"/>
    <cellStyle name="20% - Accent3 8 2 2 3" xfId="3028" xr:uid="{00000000-0005-0000-0000-0000CE0B0000}"/>
    <cellStyle name="20% - Accent3 8 2 3" xfId="3029" xr:uid="{00000000-0005-0000-0000-0000CF0B0000}"/>
    <cellStyle name="20% - Accent3 8 2 4" xfId="3030" xr:uid="{00000000-0005-0000-0000-0000D00B0000}"/>
    <cellStyle name="20% - Accent3 8 3" xfId="3031" xr:uid="{00000000-0005-0000-0000-0000D10B0000}"/>
    <cellStyle name="20% - Accent3 8 3 2" xfId="3032" xr:uid="{00000000-0005-0000-0000-0000D20B0000}"/>
    <cellStyle name="20% - Accent3 8 3 2 2" xfId="3033" xr:uid="{00000000-0005-0000-0000-0000D30B0000}"/>
    <cellStyle name="20% - Accent3 8 3 2 3" xfId="3034" xr:uid="{00000000-0005-0000-0000-0000D40B0000}"/>
    <cellStyle name="20% - Accent3 8 3 3" xfId="3035" xr:uid="{00000000-0005-0000-0000-0000D50B0000}"/>
    <cellStyle name="20% - Accent3 8 3 4" xfId="3036" xr:uid="{00000000-0005-0000-0000-0000D60B0000}"/>
    <cellStyle name="20% - Accent3 8 4" xfId="3037" xr:uid="{00000000-0005-0000-0000-0000D70B0000}"/>
    <cellStyle name="20% - Accent3 8 4 2" xfId="3038" xr:uid="{00000000-0005-0000-0000-0000D80B0000}"/>
    <cellStyle name="20% - Accent3 8 4 2 2" xfId="3039" xr:uid="{00000000-0005-0000-0000-0000D90B0000}"/>
    <cellStyle name="20% - Accent3 8 4 2 3" xfId="3040" xr:uid="{00000000-0005-0000-0000-0000DA0B0000}"/>
    <cellStyle name="20% - Accent3 8 4 3" xfId="3041" xr:uid="{00000000-0005-0000-0000-0000DB0B0000}"/>
    <cellStyle name="20% - Accent3 8 4 4" xfId="3042" xr:uid="{00000000-0005-0000-0000-0000DC0B0000}"/>
    <cellStyle name="20% - Accent3 8 5" xfId="3043" xr:uid="{00000000-0005-0000-0000-0000DD0B0000}"/>
    <cellStyle name="20% - Accent3 8 5 2" xfId="3044" xr:uid="{00000000-0005-0000-0000-0000DE0B0000}"/>
    <cellStyle name="20% - Accent3 8 5 2 2" xfId="3045" xr:uid="{00000000-0005-0000-0000-0000DF0B0000}"/>
    <cellStyle name="20% - Accent3 8 5 2 3" xfId="3046" xr:uid="{00000000-0005-0000-0000-0000E00B0000}"/>
    <cellStyle name="20% - Accent3 8 5 3" xfId="3047" xr:uid="{00000000-0005-0000-0000-0000E10B0000}"/>
    <cellStyle name="20% - Accent3 8 5 4" xfId="3048" xr:uid="{00000000-0005-0000-0000-0000E20B0000}"/>
    <cellStyle name="20% - Accent3 8 6" xfId="3049" xr:uid="{00000000-0005-0000-0000-0000E30B0000}"/>
    <cellStyle name="20% - Accent3 8 6 2" xfId="3050" xr:uid="{00000000-0005-0000-0000-0000E40B0000}"/>
    <cellStyle name="20% - Accent3 8 6 2 2" xfId="3051" xr:uid="{00000000-0005-0000-0000-0000E50B0000}"/>
    <cellStyle name="20% - Accent3 8 6 2 3" xfId="3052" xr:uid="{00000000-0005-0000-0000-0000E60B0000}"/>
    <cellStyle name="20% - Accent3 8 6 3" xfId="3053" xr:uid="{00000000-0005-0000-0000-0000E70B0000}"/>
    <cellStyle name="20% - Accent3 8 6 4" xfId="3054" xr:uid="{00000000-0005-0000-0000-0000E80B0000}"/>
    <cellStyle name="20% - Accent3 8 7" xfId="3055" xr:uid="{00000000-0005-0000-0000-0000E90B0000}"/>
    <cellStyle name="20% - Accent3 8 7 2" xfId="3056" xr:uid="{00000000-0005-0000-0000-0000EA0B0000}"/>
    <cellStyle name="20% - Accent3 8 7 2 2" xfId="3057" xr:uid="{00000000-0005-0000-0000-0000EB0B0000}"/>
    <cellStyle name="20% - Accent3 8 7 2 3" xfId="3058" xr:uid="{00000000-0005-0000-0000-0000EC0B0000}"/>
    <cellStyle name="20% - Accent3 8 7 3" xfId="3059" xr:uid="{00000000-0005-0000-0000-0000ED0B0000}"/>
    <cellStyle name="20% - Accent3 8 7 4" xfId="3060" xr:uid="{00000000-0005-0000-0000-0000EE0B0000}"/>
    <cellStyle name="20% - Accent3 8 8" xfId="3061" xr:uid="{00000000-0005-0000-0000-0000EF0B0000}"/>
    <cellStyle name="20% - Accent3 8 8 2" xfId="3062" xr:uid="{00000000-0005-0000-0000-0000F00B0000}"/>
    <cellStyle name="20% - Accent3 8 8 3" xfId="3063" xr:uid="{00000000-0005-0000-0000-0000F10B0000}"/>
    <cellStyle name="20% - Accent3 8 9" xfId="3064" xr:uid="{00000000-0005-0000-0000-0000F20B0000}"/>
    <cellStyle name="20% - Accent3 9" xfId="3065" xr:uid="{00000000-0005-0000-0000-0000F30B0000}"/>
    <cellStyle name="20% - Accent3 9 2" xfId="3066" xr:uid="{00000000-0005-0000-0000-0000F40B0000}"/>
    <cellStyle name="20% - Accent3 9 2 2" xfId="3067" xr:uid="{00000000-0005-0000-0000-0000F50B0000}"/>
    <cellStyle name="20% - Accent3 9 2 3" xfId="3068" xr:uid="{00000000-0005-0000-0000-0000F60B0000}"/>
    <cellStyle name="20% - Accent3 9 3" xfId="3069" xr:uid="{00000000-0005-0000-0000-0000F70B0000}"/>
    <cellStyle name="20% - Accent3 9 4" xfId="3070" xr:uid="{00000000-0005-0000-0000-0000F80B0000}"/>
    <cellStyle name="20% - Accent4 10" xfId="3071" xr:uid="{00000000-0005-0000-0000-0000F90B0000}"/>
    <cellStyle name="20% - Accent4 10 2" xfId="3072" xr:uid="{00000000-0005-0000-0000-0000FA0B0000}"/>
    <cellStyle name="20% - Accent4 10 2 2" xfId="3073" xr:uid="{00000000-0005-0000-0000-0000FB0B0000}"/>
    <cellStyle name="20% - Accent4 10 2 3" xfId="3074" xr:uid="{00000000-0005-0000-0000-0000FC0B0000}"/>
    <cellStyle name="20% - Accent4 10 3" xfId="3075" xr:uid="{00000000-0005-0000-0000-0000FD0B0000}"/>
    <cellStyle name="20% - Accent4 10 4" xfId="3076" xr:uid="{00000000-0005-0000-0000-0000FE0B0000}"/>
    <cellStyle name="20% - Accent4 11" xfId="3077" xr:uid="{00000000-0005-0000-0000-0000FF0B0000}"/>
    <cellStyle name="20% - Accent4 11 2" xfId="3078" xr:uid="{00000000-0005-0000-0000-0000000C0000}"/>
    <cellStyle name="20% - Accent4 11 2 2" xfId="3079" xr:uid="{00000000-0005-0000-0000-0000010C0000}"/>
    <cellStyle name="20% - Accent4 11 2 3" xfId="3080" xr:uid="{00000000-0005-0000-0000-0000020C0000}"/>
    <cellStyle name="20% - Accent4 11 3" xfId="3081" xr:uid="{00000000-0005-0000-0000-0000030C0000}"/>
    <cellStyle name="20% - Accent4 11 4" xfId="3082" xr:uid="{00000000-0005-0000-0000-0000040C0000}"/>
    <cellStyle name="20% - Accent4 12" xfId="3083" xr:uid="{00000000-0005-0000-0000-0000050C0000}"/>
    <cellStyle name="20% - Accent4 12 2" xfId="3084" xr:uid="{00000000-0005-0000-0000-0000060C0000}"/>
    <cellStyle name="20% - Accent4 12 2 2" xfId="3085" xr:uid="{00000000-0005-0000-0000-0000070C0000}"/>
    <cellStyle name="20% - Accent4 12 2 3" xfId="3086" xr:uid="{00000000-0005-0000-0000-0000080C0000}"/>
    <cellStyle name="20% - Accent4 12 3" xfId="3087" xr:uid="{00000000-0005-0000-0000-0000090C0000}"/>
    <cellStyle name="20% - Accent4 12 4" xfId="3088" xr:uid="{00000000-0005-0000-0000-00000A0C0000}"/>
    <cellStyle name="20% - Accent4 13" xfId="3089" xr:uid="{00000000-0005-0000-0000-00000B0C0000}"/>
    <cellStyle name="20% - Accent4 13 2" xfId="3090" xr:uid="{00000000-0005-0000-0000-00000C0C0000}"/>
    <cellStyle name="20% - Accent4 13 2 2" xfId="3091" xr:uid="{00000000-0005-0000-0000-00000D0C0000}"/>
    <cellStyle name="20% - Accent4 13 2 3" xfId="3092" xr:uid="{00000000-0005-0000-0000-00000E0C0000}"/>
    <cellStyle name="20% - Accent4 13 3" xfId="3093" xr:uid="{00000000-0005-0000-0000-00000F0C0000}"/>
    <cellStyle name="20% - Accent4 13 4" xfId="3094" xr:uid="{00000000-0005-0000-0000-0000100C0000}"/>
    <cellStyle name="20% - Accent4 14" xfId="3095" xr:uid="{00000000-0005-0000-0000-0000110C0000}"/>
    <cellStyle name="20% - Accent4 14 2" xfId="3096" xr:uid="{00000000-0005-0000-0000-0000120C0000}"/>
    <cellStyle name="20% - Accent4 14 2 2" xfId="3097" xr:uid="{00000000-0005-0000-0000-0000130C0000}"/>
    <cellStyle name="20% - Accent4 14 2 3" xfId="3098" xr:uid="{00000000-0005-0000-0000-0000140C0000}"/>
    <cellStyle name="20% - Accent4 14 3" xfId="3099" xr:uid="{00000000-0005-0000-0000-0000150C0000}"/>
    <cellStyle name="20% - Accent4 14 4" xfId="3100" xr:uid="{00000000-0005-0000-0000-0000160C0000}"/>
    <cellStyle name="20% - Accent4 15" xfId="3101" xr:uid="{00000000-0005-0000-0000-0000170C0000}"/>
    <cellStyle name="20% - Accent4 15 2" xfId="3102" xr:uid="{00000000-0005-0000-0000-0000180C0000}"/>
    <cellStyle name="20% - Accent4 15 2 2" xfId="3103" xr:uid="{00000000-0005-0000-0000-0000190C0000}"/>
    <cellStyle name="20% - Accent4 15 2 3" xfId="3104" xr:uid="{00000000-0005-0000-0000-00001A0C0000}"/>
    <cellStyle name="20% - Accent4 15 3" xfId="3105" xr:uid="{00000000-0005-0000-0000-00001B0C0000}"/>
    <cellStyle name="20% - Accent4 15 4" xfId="3106" xr:uid="{00000000-0005-0000-0000-00001C0C0000}"/>
    <cellStyle name="20% - Accent4 16" xfId="3107" xr:uid="{00000000-0005-0000-0000-00001D0C0000}"/>
    <cellStyle name="20% - Accent4 16 2" xfId="3108" xr:uid="{00000000-0005-0000-0000-00001E0C0000}"/>
    <cellStyle name="20% - Accent4 16 3" xfId="3109" xr:uid="{00000000-0005-0000-0000-00001F0C0000}"/>
    <cellStyle name="20% - Accent4 17" xfId="3110" xr:uid="{00000000-0005-0000-0000-0000200C0000}"/>
    <cellStyle name="20% - Accent4 18" xfId="3111" xr:uid="{00000000-0005-0000-0000-0000210C0000}"/>
    <cellStyle name="20% - Accent4 19" xfId="3112" xr:uid="{00000000-0005-0000-0000-0000220C0000}"/>
    <cellStyle name="20% - Accent4 2" xfId="3113" xr:uid="{00000000-0005-0000-0000-0000230C0000}"/>
    <cellStyle name="20% - Accent4 2 10" xfId="3114" xr:uid="{00000000-0005-0000-0000-0000240C0000}"/>
    <cellStyle name="20% - Accent4 2 10 2" xfId="3115" xr:uid="{00000000-0005-0000-0000-0000250C0000}"/>
    <cellStyle name="20% - Accent4 2 10 2 2" xfId="3116" xr:uid="{00000000-0005-0000-0000-0000260C0000}"/>
    <cellStyle name="20% - Accent4 2 10 2 3" xfId="3117" xr:uid="{00000000-0005-0000-0000-0000270C0000}"/>
    <cellStyle name="20% - Accent4 2 10 3" xfId="3118" xr:uid="{00000000-0005-0000-0000-0000280C0000}"/>
    <cellStyle name="20% - Accent4 2 10 4" xfId="3119" xr:uid="{00000000-0005-0000-0000-0000290C0000}"/>
    <cellStyle name="20% - Accent4 2 11" xfId="3120" xr:uid="{00000000-0005-0000-0000-00002A0C0000}"/>
    <cellStyle name="20% - Accent4 2 11 2" xfId="3121" xr:uid="{00000000-0005-0000-0000-00002B0C0000}"/>
    <cellStyle name="20% - Accent4 2 11 2 2" xfId="3122" xr:uid="{00000000-0005-0000-0000-00002C0C0000}"/>
    <cellStyle name="20% - Accent4 2 11 2 3" xfId="3123" xr:uid="{00000000-0005-0000-0000-00002D0C0000}"/>
    <cellStyle name="20% - Accent4 2 11 3" xfId="3124" xr:uid="{00000000-0005-0000-0000-00002E0C0000}"/>
    <cellStyle name="20% - Accent4 2 11 4" xfId="3125" xr:uid="{00000000-0005-0000-0000-00002F0C0000}"/>
    <cellStyle name="20% - Accent4 2 12" xfId="3126" xr:uid="{00000000-0005-0000-0000-0000300C0000}"/>
    <cellStyle name="20% - Accent4 2 12 2" xfId="3127" xr:uid="{00000000-0005-0000-0000-0000310C0000}"/>
    <cellStyle name="20% - Accent4 2 12 2 2" xfId="3128" xr:uid="{00000000-0005-0000-0000-0000320C0000}"/>
    <cellStyle name="20% - Accent4 2 12 2 3" xfId="3129" xr:uid="{00000000-0005-0000-0000-0000330C0000}"/>
    <cellStyle name="20% - Accent4 2 12 3" xfId="3130" xr:uid="{00000000-0005-0000-0000-0000340C0000}"/>
    <cellStyle name="20% - Accent4 2 12 4" xfId="3131" xr:uid="{00000000-0005-0000-0000-0000350C0000}"/>
    <cellStyle name="20% - Accent4 2 13" xfId="3132" xr:uid="{00000000-0005-0000-0000-0000360C0000}"/>
    <cellStyle name="20% - Accent4 2 13 2" xfId="3133" xr:uid="{00000000-0005-0000-0000-0000370C0000}"/>
    <cellStyle name="20% - Accent4 2 13 2 2" xfId="3134" xr:uid="{00000000-0005-0000-0000-0000380C0000}"/>
    <cellStyle name="20% - Accent4 2 13 2 3" xfId="3135" xr:uid="{00000000-0005-0000-0000-0000390C0000}"/>
    <cellStyle name="20% - Accent4 2 13 3" xfId="3136" xr:uid="{00000000-0005-0000-0000-00003A0C0000}"/>
    <cellStyle name="20% - Accent4 2 13 4" xfId="3137" xr:uid="{00000000-0005-0000-0000-00003B0C0000}"/>
    <cellStyle name="20% - Accent4 2 14" xfId="3138" xr:uid="{00000000-0005-0000-0000-00003C0C0000}"/>
    <cellStyle name="20% - Accent4 2 14 2" xfId="3139" xr:uid="{00000000-0005-0000-0000-00003D0C0000}"/>
    <cellStyle name="20% - Accent4 2 14 3" xfId="3140" xr:uid="{00000000-0005-0000-0000-00003E0C0000}"/>
    <cellStyle name="20% - Accent4 2 15" xfId="3141" xr:uid="{00000000-0005-0000-0000-00003F0C0000}"/>
    <cellStyle name="20% - Accent4 2 16" xfId="3142" xr:uid="{00000000-0005-0000-0000-0000400C0000}"/>
    <cellStyle name="20% - Accent4 2 2" xfId="3143" xr:uid="{00000000-0005-0000-0000-0000410C0000}"/>
    <cellStyle name="20% - Accent4 2 2 10" xfId="3144" xr:uid="{00000000-0005-0000-0000-0000420C0000}"/>
    <cellStyle name="20% - Accent4 2 2 10 2" xfId="3145" xr:uid="{00000000-0005-0000-0000-0000430C0000}"/>
    <cellStyle name="20% - Accent4 2 2 10 3" xfId="3146" xr:uid="{00000000-0005-0000-0000-0000440C0000}"/>
    <cellStyle name="20% - Accent4 2 2 11" xfId="3147" xr:uid="{00000000-0005-0000-0000-0000450C0000}"/>
    <cellStyle name="20% - Accent4 2 2 12" xfId="3148" xr:uid="{00000000-0005-0000-0000-0000460C0000}"/>
    <cellStyle name="20% - Accent4 2 2 2" xfId="3149" xr:uid="{00000000-0005-0000-0000-0000470C0000}"/>
    <cellStyle name="20% - Accent4 2 2 2 10" xfId="3150" xr:uid="{00000000-0005-0000-0000-0000480C0000}"/>
    <cellStyle name="20% - Accent4 2 2 2 2" xfId="3151" xr:uid="{00000000-0005-0000-0000-0000490C0000}"/>
    <cellStyle name="20% - Accent4 2 2 2 2 2" xfId="3152" xr:uid="{00000000-0005-0000-0000-00004A0C0000}"/>
    <cellStyle name="20% - Accent4 2 2 2 2 2 2" xfId="3153" xr:uid="{00000000-0005-0000-0000-00004B0C0000}"/>
    <cellStyle name="20% - Accent4 2 2 2 2 2 3" xfId="3154" xr:uid="{00000000-0005-0000-0000-00004C0C0000}"/>
    <cellStyle name="20% - Accent4 2 2 2 2 3" xfId="3155" xr:uid="{00000000-0005-0000-0000-00004D0C0000}"/>
    <cellStyle name="20% - Accent4 2 2 2 2 4" xfId="3156" xr:uid="{00000000-0005-0000-0000-00004E0C0000}"/>
    <cellStyle name="20% - Accent4 2 2 2 3" xfId="3157" xr:uid="{00000000-0005-0000-0000-00004F0C0000}"/>
    <cellStyle name="20% - Accent4 2 2 2 3 2" xfId="3158" xr:uid="{00000000-0005-0000-0000-0000500C0000}"/>
    <cellStyle name="20% - Accent4 2 2 2 3 2 2" xfId="3159" xr:uid="{00000000-0005-0000-0000-0000510C0000}"/>
    <cellStyle name="20% - Accent4 2 2 2 3 2 3" xfId="3160" xr:uid="{00000000-0005-0000-0000-0000520C0000}"/>
    <cellStyle name="20% - Accent4 2 2 2 3 3" xfId="3161" xr:uid="{00000000-0005-0000-0000-0000530C0000}"/>
    <cellStyle name="20% - Accent4 2 2 2 3 4" xfId="3162" xr:uid="{00000000-0005-0000-0000-0000540C0000}"/>
    <cellStyle name="20% - Accent4 2 2 2 4" xfId="3163" xr:uid="{00000000-0005-0000-0000-0000550C0000}"/>
    <cellStyle name="20% - Accent4 2 2 2 4 2" xfId="3164" xr:uid="{00000000-0005-0000-0000-0000560C0000}"/>
    <cellStyle name="20% - Accent4 2 2 2 4 2 2" xfId="3165" xr:uid="{00000000-0005-0000-0000-0000570C0000}"/>
    <cellStyle name="20% - Accent4 2 2 2 4 2 3" xfId="3166" xr:uid="{00000000-0005-0000-0000-0000580C0000}"/>
    <cellStyle name="20% - Accent4 2 2 2 4 3" xfId="3167" xr:uid="{00000000-0005-0000-0000-0000590C0000}"/>
    <cellStyle name="20% - Accent4 2 2 2 4 4" xfId="3168" xr:uid="{00000000-0005-0000-0000-00005A0C0000}"/>
    <cellStyle name="20% - Accent4 2 2 2 5" xfId="3169" xr:uid="{00000000-0005-0000-0000-00005B0C0000}"/>
    <cellStyle name="20% - Accent4 2 2 2 5 2" xfId="3170" xr:uid="{00000000-0005-0000-0000-00005C0C0000}"/>
    <cellStyle name="20% - Accent4 2 2 2 5 2 2" xfId="3171" xr:uid="{00000000-0005-0000-0000-00005D0C0000}"/>
    <cellStyle name="20% - Accent4 2 2 2 5 2 3" xfId="3172" xr:uid="{00000000-0005-0000-0000-00005E0C0000}"/>
    <cellStyle name="20% - Accent4 2 2 2 5 3" xfId="3173" xr:uid="{00000000-0005-0000-0000-00005F0C0000}"/>
    <cellStyle name="20% - Accent4 2 2 2 5 4" xfId="3174" xr:uid="{00000000-0005-0000-0000-0000600C0000}"/>
    <cellStyle name="20% - Accent4 2 2 2 6" xfId="3175" xr:uid="{00000000-0005-0000-0000-0000610C0000}"/>
    <cellStyle name="20% - Accent4 2 2 2 6 2" xfId="3176" xr:uid="{00000000-0005-0000-0000-0000620C0000}"/>
    <cellStyle name="20% - Accent4 2 2 2 6 2 2" xfId="3177" xr:uid="{00000000-0005-0000-0000-0000630C0000}"/>
    <cellStyle name="20% - Accent4 2 2 2 6 2 3" xfId="3178" xr:uid="{00000000-0005-0000-0000-0000640C0000}"/>
    <cellStyle name="20% - Accent4 2 2 2 6 3" xfId="3179" xr:uid="{00000000-0005-0000-0000-0000650C0000}"/>
    <cellStyle name="20% - Accent4 2 2 2 6 4" xfId="3180" xr:uid="{00000000-0005-0000-0000-0000660C0000}"/>
    <cellStyle name="20% - Accent4 2 2 2 7" xfId="3181" xr:uid="{00000000-0005-0000-0000-0000670C0000}"/>
    <cellStyle name="20% - Accent4 2 2 2 7 2" xfId="3182" xr:uid="{00000000-0005-0000-0000-0000680C0000}"/>
    <cellStyle name="20% - Accent4 2 2 2 7 2 2" xfId="3183" xr:uid="{00000000-0005-0000-0000-0000690C0000}"/>
    <cellStyle name="20% - Accent4 2 2 2 7 2 3" xfId="3184" xr:uid="{00000000-0005-0000-0000-00006A0C0000}"/>
    <cellStyle name="20% - Accent4 2 2 2 7 3" xfId="3185" xr:uid="{00000000-0005-0000-0000-00006B0C0000}"/>
    <cellStyle name="20% - Accent4 2 2 2 7 4" xfId="3186" xr:uid="{00000000-0005-0000-0000-00006C0C0000}"/>
    <cellStyle name="20% - Accent4 2 2 2 8" xfId="3187" xr:uid="{00000000-0005-0000-0000-00006D0C0000}"/>
    <cellStyle name="20% - Accent4 2 2 2 8 2" xfId="3188" xr:uid="{00000000-0005-0000-0000-00006E0C0000}"/>
    <cellStyle name="20% - Accent4 2 2 2 8 3" xfId="3189" xr:uid="{00000000-0005-0000-0000-00006F0C0000}"/>
    <cellStyle name="20% - Accent4 2 2 2 9" xfId="3190" xr:uid="{00000000-0005-0000-0000-0000700C0000}"/>
    <cellStyle name="20% - Accent4 2 2 3" xfId="3191" xr:uid="{00000000-0005-0000-0000-0000710C0000}"/>
    <cellStyle name="20% - Accent4 2 2 3 10" xfId="3192" xr:uid="{00000000-0005-0000-0000-0000720C0000}"/>
    <cellStyle name="20% - Accent4 2 2 3 2" xfId="3193" xr:uid="{00000000-0005-0000-0000-0000730C0000}"/>
    <cellStyle name="20% - Accent4 2 2 3 2 2" xfId="3194" xr:uid="{00000000-0005-0000-0000-0000740C0000}"/>
    <cellStyle name="20% - Accent4 2 2 3 2 2 2" xfId="3195" xr:uid="{00000000-0005-0000-0000-0000750C0000}"/>
    <cellStyle name="20% - Accent4 2 2 3 2 2 3" xfId="3196" xr:uid="{00000000-0005-0000-0000-0000760C0000}"/>
    <cellStyle name="20% - Accent4 2 2 3 2 3" xfId="3197" xr:uid="{00000000-0005-0000-0000-0000770C0000}"/>
    <cellStyle name="20% - Accent4 2 2 3 2 4" xfId="3198" xr:uid="{00000000-0005-0000-0000-0000780C0000}"/>
    <cellStyle name="20% - Accent4 2 2 3 3" xfId="3199" xr:uid="{00000000-0005-0000-0000-0000790C0000}"/>
    <cellStyle name="20% - Accent4 2 2 3 3 2" xfId="3200" xr:uid="{00000000-0005-0000-0000-00007A0C0000}"/>
    <cellStyle name="20% - Accent4 2 2 3 3 2 2" xfId="3201" xr:uid="{00000000-0005-0000-0000-00007B0C0000}"/>
    <cellStyle name="20% - Accent4 2 2 3 3 2 3" xfId="3202" xr:uid="{00000000-0005-0000-0000-00007C0C0000}"/>
    <cellStyle name="20% - Accent4 2 2 3 3 3" xfId="3203" xr:uid="{00000000-0005-0000-0000-00007D0C0000}"/>
    <cellStyle name="20% - Accent4 2 2 3 3 4" xfId="3204" xr:uid="{00000000-0005-0000-0000-00007E0C0000}"/>
    <cellStyle name="20% - Accent4 2 2 3 4" xfId="3205" xr:uid="{00000000-0005-0000-0000-00007F0C0000}"/>
    <cellStyle name="20% - Accent4 2 2 3 4 2" xfId="3206" xr:uid="{00000000-0005-0000-0000-0000800C0000}"/>
    <cellStyle name="20% - Accent4 2 2 3 4 2 2" xfId="3207" xr:uid="{00000000-0005-0000-0000-0000810C0000}"/>
    <cellStyle name="20% - Accent4 2 2 3 4 2 3" xfId="3208" xr:uid="{00000000-0005-0000-0000-0000820C0000}"/>
    <cellStyle name="20% - Accent4 2 2 3 4 3" xfId="3209" xr:uid="{00000000-0005-0000-0000-0000830C0000}"/>
    <cellStyle name="20% - Accent4 2 2 3 4 4" xfId="3210" xr:uid="{00000000-0005-0000-0000-0000840C0000}"/>
    <cellStyle name="20% - Accent4 2 2 3 5" xfId="3211" xr:uid="{00000000-0005-0000-0000-0000850C0000}"/>
    <cellStyle name="20% - Accent4 2 2 3 5 2" xfId="3212" xr:uid="{00000000-0005-0000-0000-0000860C0000}"/>
    <cellStyle name="20% - Accent4 2 2 3 5 2 2" xfId="3213" xr:uid="{00000000-0005-0000-0000-0000870C0000}"/>
    <cellStyle name="20% - Accent4 2 2 3 5 2 3" xfId="3214" xr:uid="{00000000-0005-0000-0000-0000880C0000}"/>
    <cellStyle name="20% - Accent4 2 2 3 5 3" xfId="3215" xr:uid="{00000000-0005-0000-0000-0000890C0000}"/>
    <cellStyle name="20% - Accent4 2 2 3 5 4" xfId="3216" xr:uid="{00000000-0005-0000-0000-00008A0C0000}"/>
    <cellStyle name="20% - Accent4 2 2 3 6" xfId="3217" xr:uid="{00000000-0005-0000-0000-00008B0C0000}"/>
    <cellStyle name="20% - Accent4 2 2 3 6 2" xfId="3218" xr:uid="{00000000-0005-0000-0000-00008C0C0000}"/>
    <cellStyle name="20% - Accent4 2 2 3 6 2 2" xfId="3219" xr:uid="{00000000-0005-0000-0000-00008D0C0000}"/>
    <cellStyle name="20% - Accent4 2 2 3 6 2 3" xfId="3220" xr:uid="{00000000-0005-0000-0000-00008E0C0000}"/>
    <cellStyle name="20% - Accent4 2 2 3 6 3" xfId="3221" xr:uid="{00000000-0005-0000-0000-00008F0C0000}"/>
    <cellStyle name="20% - Accent4 2 2 3 6 4" xfId="3222" xr:uid="{00000000-0005-0000-0000-0000900C0000}"/>
    <cellStyle name="20% - Accent4 2 2 3 7" xfId="3223" xr:uid="{00000000-0005-0000-0000-0000910C0000}"/>
    <cellStyle name="20% - Accent4 2 2 3 7 2" xfId="3224" xr:uid="{00000000-0005-0000-0000-0000920C0000}"/>
    <cellStyle name="20% - Accent4 2 2 3 7 2 2" xfId="3225" xr:uid="{00000000-0005-0000-0000-0000930C0000}"/>
    <cellStyle name="20% - Accent4 2 2 3 7 2 3" xfId="3226" xr:uid="{00000000-0005-0000-0000-0000940C0000}"/>
    <cellStyle name="20% - Accent4 2 2 3 7 3" xfId="3227" xr:uid="{00000000-0005-0000-0000-0000950C0000}"/>
    <cellStyle name="20% - Accent4 2 2 3 7 4" xfId="3228" xr:uid="{00000000-0005-0000-0000-0000960C0000}"/>
    <cellStyle name="20% - Accent4 2 2 3 8" xfId="3229" xr:uid="{00000000-0005-0000-0000-0000970C0000}"/>
    <cellStyle name="20% - Accent4 2 2 3 8 2" xfId="3230" xr:uid="{00000000-0005-0000-0000-0000980C0000}"/>
    <cellStyle name="20% - Accent4 2 2 3 8 3" xfId="3231" xr:uid="{00000000-0005-0000-0000-0000990C0000}"/>
    <cellStyle name="20% - Accent4 2 2 3 9" xfId="3232" xr:uid="{00000000-0005-0000-0000-00009A0C0000}"/>
    <cellStyle name="20% - Accent4 2 2 4" xfId="3233" xr:uid="{00000000-0005-0000-0000-00009B0C0000}"/>
    <cellStyle name="20% - Accent4 2 2 4 2" xfId="3234" xr:uid="{00000000-0005-0000-0000-00009C0C0000}"/>
    <cellStyle name="20% - Accent4 2 2 4 2 2" xfId="3235" xr:uid="{00000000-0005-0000-0000-00009D0C0000}"/>
    <cellStyle name="20% - Accent4 2 2 4 2 3" xfId="3236" xr:uid="{00000000-0005-0000-0000-00009E0C0000}"/>
    <cellStyle name="20% - Accent4 2 2 4 3" xfId="3237" xr:uid="{00000000-0005-0000-0000-00009F0C0000}"/>
    <cellStyle name="20% - Accent4 2 2 4 4" xfId="3238" xr:uid="{00000000-0005-0000-0000-0000A00C0000}"/>
    <cellStyle name="20% - Accent4 2 2 5" xfId="3239" xr:uid="{00000000-0005-0000-0000-0000A10C0000}"/>
    <cellStyle name="20% - Accent4 2 2 5 2" xfId="3240" xr:uid="{00000000-0005-0000-0000-0000A20C0000}"/>
    <cellStyle name="20% - Accent4 2 2 5 2 2" xfId="3241" xr:uid="{00000000-0005-0000-0000-0000A30C0000}"/>
    <cellStyle name="20% - Accent4 2 2 5 2 3" xfId="3242" xr:uid="{00000000-0005-0000-0000-0000A40C0000}"/>
    <cellStyle name="20% - Accent4 2 2 5 3" xfId="3243" xr:uid="{00000000-0005-0000-0000-0000A50C0000}"/>
    <cellStyle name="20% - Accent4 2 2 5 4" xfId="3244" xr:uid="{00000000-0005-0000-0000-0000A60C0000}"/>
    <cellStyle name="20% - Accent4 2 2 6" xfId="3245" xr:uid="{00000000-0005-0000-0000-0000A70C0000}"/>
    <cellStyle name="20% - Accent4 2 2 6 2" xfId="3246" xr:uid="{00000000-0005-0000-0000-0000A80C0000}"/>
    <cellStyle name="20% - Accent4 2 2 6 2 2" xfId="3247" xr:uid="{00000000-0005-0000-0000-0000A90C0000}"/>
    <cellStyle name="20% - Accent4 2 2 6 2 3" xfId="3248" xr:uid="{00000000-0005-0000-0000-0000AA0C0000}"/>
    <cellStyle name="20% - Accent4 2 2 6 3" xfId="3249" xr:uid="{00000000-0005-0000-0000-0000AB0C0000}"/>
    <cellStyle name="20% - Accent4 2 2 6 4" xfId="3250" xr:uid="{00000000-0005-0000-0000-0000AC0C0000}"/>
    <cellStyle name="20% - Accent4 2 2 7" xfId="3251" xr:uid="{00000000-0005-0000-0000-0000AD0C0000}"/>
    <cellStyle name="20% - Accent4 2 2 7 2" xfId="3252" xr:uid="{00000000-0005-0000-0000-0000AE0C0000}"/>
    <cellStyle name="20% - Accent4 2 2 7 2 2" xfId="3253" xr:uid="{00000000-0005-0000-0000-0000AF0C0000}"/>
    <cellStyle name="20% - Accent4 2 2 7 2 3" xfId="3254" xr:uid="{00000000-0005-0000-0000-0000B00C0000}"/>
    <cellStyle name="20% - Accent4 2 2 7 3" xfId="3255" xr:uid="{00000000-0005-0000-0000-0000B10C0000}"/>
    <cellStyle name="20% - Accent4 2 2 7 4" xfId="3256" xr:uid="{00000000-0005-0000-0000-0000B20C0000}"/>
    <cellStyle name="20% - Accent4 2 2 8" xfId="3257" xr:uid="{00000000-0005-0000-0000-0000B30C0000}"/>
    <cellStyle name="20% - Accent4 2 2 8 2" xfId="3258" xr:uid="{00000000-0005-0000-0000-0000B40C0000}"/>
    <cellStyle name="20% - Accent4 2 2 8 2 2" xfId="3259" xr:uid="{00000000-0005-0000-0000-0000B50C0000}"/>
    <cellStyle name="20% - Accent4 2 2 8 2 3" xfId="3260" xr:uid="{00000000-0005-0000-0000-0000B60C0000}"/>
    <cellStyle name="20% - Accent4 2 2 8 3" xfId="3261" xr:uid="{00000000-0005-0000-0000-0000B70C0000}"/>
    <cellStyle name="20% - Accent4 2 2 8 4" xfId="3262" xr:uid="{00000000-0005-0000-0000-0000B80C0000}"/>
    <cellStyle name="20% - Accent4 2 2 9" xfId="3263" xr:uid="{00000000-0005-0000-0000-0000B90C0000}"/>
    <cellStyle name="20% - Accent4 2 2 9 2" xfId="3264" xr:uid="{00000000-0005-0000-0000-0000BA0C0000}"/>
    <cellStyle name="20% - Accent4 2 2 9 2 2" xfId="3265" xr:uid="{00000000-0005-0000-0000-0000BB0C0000}"/>
    <cellStyle name="20% - Accent4 2 2 9 2 3" xfId="3266" xr:uid="{00000000-0005-0000-0000-0000BC0C0000}"/>
    <cellStyle name="20% - Accent4 2 2 9 3" xfId="3267" xr:uid="{00000000-0005-0000-0000-0000BD0C0000}"/>
    <cellStyle name="20% - Accent4 2 2 9 4" xfId="3268" xr:uid="{00000000-0005-0000-0000-0000BE0C0000}"/>
    <cellStyle name="20% - Accent4 2 3" xfId="3269" xr:uid="{00000000-0005-0000-0000-0000BF0C0000}"/>
    <cellStyle name="20% - Accent4 2 3 10" xfId="3270" xr:uid="{00000000-0005-0000-0000-0000C00C0000}"/>
    <cellStyle name="20% - Accent4 2 3 10 2" xfId="3271" xr:uid="{00000000-0005-0000-0000-0000C10C0000}"/>
    <cellStyle name="20% - Accent4 2 3 10 3" xfId="3272" xr:uid="{00000000-0005-0000-0000-0000C20C0000}"/>
    <cellStyle name="20% - Accent4 2 3 11" xfId="3273" xr:uid="{00000000-0005-0000-0000-0000C30C0000}"/>
    <cellStyle name="20% - Accent4 2 3 12" xfId="3274" xr:uid="{00000000-0005-0000-0000-0000C40C0000}"/>
    <cellStyle name="20% - Accent4 2 3 2" xfId="3275" xr:uid="{00000000-0005-0000-0000-0000C50C0000}"/>
    <cellStyle name="20% - Accent4 2 3 2 10" xfId="3276" xr:uid="{00000000-0005-0000-0000-0000C60C0000}"/>
    <cellStyle name="20% - Accent4 2 3 2 2" xfId="3277" xr:uid="{00000000-0005-0000-0000-0000C70C0000}"/>
    <cellStyle name="20% - Accent4 2 3 2 2 2" xfId="3278" xr:uid="{00000000-0005-0000-0000-0000C80C0000}"/>
    <cellStyle name="20% - Accent4 2 3 2 2 2 2" xfId="3279" xr:uid="{00000000-0005-0000-0000-0000C90C0000}"/>
    <cellStyle name="20% - Accent4 2 3 2 2 2 3" xfId="3280" xr:uid="{00000000-0005-0000-0000-0000CA0C0000}"/>
    <cellStyle name="20% - Accent4 2 3 2 2 3" xfId="3281" xr:uid="{00000000-0005-0000-0000-0000CB0C0000}"/>
    <cellStyle name="20% - Accent4 2 3 2 2 4" xfId="3282" xr:uid="{00000000-0005-0000-0000-0000CC0C0000}"/>
    <cellStyle name="20% - Accent4 2 3 2 3" xfId="3283" xr:uid="{00000000-0005-0000-0000-0000CD0C0000}"/>
    <cellStyle name="20% - Accent4 2 3 2 3 2" xfId="3284" xr:uid="{00000000-0005-0000-0000-0000CE0C0000}"/>
    <cellStyle name="20% - Accent4 2 3 2 3 2 2" xfId="3285" xr:uid="{00000000-0005-0000-0000-0000CF0C0000}"/>
    <cellStyle name="20% - Accent4 2 3 2 3 2 3" xfId="3286" xr:uid="{00000000-0005-0000-0000-0000D00C0000}"/>
    <cellStyle name="20% - Accent4 2 3 2 3 3" xfId="3287" xr:uid="{00000000-0005-0000-0000-0000D10C0000}"/>
    <cellStyle name="20% - Accent4 2 3 2 3 4" xfId="3288" xr:uid="{00000000-0005-0000-0000-0000D20C0000}"/>
    <cellStyle name="20% - Accent4 2 3 2 4" xfId="3289" xr:uid="{00000000-0005-0000-0000-0000D30C0000}"/>
    <cellStyle name="20% - Accent4 2 3 2 4 2" xfId="3290" xr:uid="{00000000-0005-0000-0000-0000D40C0000}"/>
    <cellStyle name="20% - Accent4 2 3 2 4 2 2" xfId="3291" xr:uid="{00000000-0005-0000-0000-0000D50C0000}"/>
    <cellStyle name="20% - Accent4 2 3 2 4 2 3" xfId="3292" xr:uid="{00000000-0005-0000-0000-0000D60C0000}"/>
    <cellStyle name="20% - Accent4 2 3 2 4 3" xfId="3293" xr:uid="{00000000-0005-0000-0000-0000D70C0000}"/>
    <cellStyle name="20% - Accent4 2 3 2 4 4" xfId="3294" xr:uid="{00000000-0005-0000-0000-0000D80C0000}"/>
    <cellStyle name="20% - Accent4 2 3 2 5" xfId="3295" xr:uid="{00000000-0005-0000-0000-0000D90C0000}"/>
    <cellStyle name="20% - Accent4 2 3 2 5 2" xfId="3296" xr:uid="{00000000-0005-0000-0000-0000DA0C0000}"/>
    <cellStyle name="20% - Accent4 2 3 2 5 2 2" xfId="3297" xr:uid="{00000000-0005-0000-0000-0000DB0C0000}"/>
    <cellStyle name="20% - Accent4 2 3 2 5 2 3" xfId="3298" xr:uid="{00000000-0005-0000-0000-0000DC0C0000}"/>
    <cellStyle name="20% - Accent4 2 3 2 5 3" xfId="3299" xr:uid="{00000000-0005-0000-0000-0000DD0C0000}"/>
    <cellStyle name="20% - Accent4 2 3 2 5 4" xfId="3300" xr:uid="{00000000-0005-0000-0000-0000DE0C0000}"/>
    <cellStyle name="20% - Accent4 2 3 2 6" xfId="3301" xr:uid="{00000000-0005-0000-0000-0000DF0C0000}"/>
    <cellStyle name="20% - Accent4 2 3 2 6 2" xfId="3302" xr:uid="{00000000-0005-0000-0000-0000E00C0000}"/>
    <cellStyle name="20% - Accent4 2 3 2 6 2 2" xfId="3303" xr:uid="{00000000-0005-0000-0000-0000E10C0000}"/>
    <cellStyle name="20% - Accent4 2 3 2 6 2 3" xfId="3304" xr:uid="{00000000-0005-0000-0000-0000E20C0000}"/>
    <cellStyle name="20% - Accent4 2 3 2 6 3" xfId="3305" xr:uid="{00000000-0005-0000-0000-0000E30C0000}"/>
    <cellStyle name="20% - Accent4 2 3 2 6 4" xfId="3306" xr:uid="{00000000-0005-0000-0000-0000E40C0000}"/>
    <cellStyle name="20% - Accent4 2 3 2 7" xfId="3307" xr:uid="{00000000-0005-0000-0000-0000E50C0000}"/>
    <cellStyle name="20% - Accent4 2 3 2 7 2" xfId="3308" xr:uid="{00000000-0005-0000-0000-0000E60C0000}"/>
    <cellStyle name="20% - Accent4 2 3 2 7 2 2" xfId="3309" xr:uid="{00000000-0005-0000-0000-0000E70C0000}"/>
    <cellStyle name="20% - Accent4 2 3 2 7 2 3" xfId="3310" xr:uid="{00000000-0005-0000-0000-0000E80C0000}"/>
    <cellStyle name="20% - Accent4 2 3 2 7 3" xfId="3311" xr:uid="{00000000-0005-0000-0000-0000E90C0000}"/>
    <cellStyle name="20% - Accent4 2 3 2 7 4" xfId="3312" xr:uid="{00000000-0005-0000-0000-0000EA0C0000}"/>
    <cellStyle name="20% - Accent4 2 3 2 8" xfId="3313" xr:uid="{00000000-0005-0000-0000-0000EB0C0000}"/>
    <cellStyle name="20% - Accent4 2 3 2 8 2" xfId="3314" xr:uid="{00000000-0005-0000-0000-0000EC0C0000}"/>
    <cellStyle name="20% - Accent4 2 3 2 8 3" xfId="3315" xr:uid="{00000000-0005-0000-0000-0000ED0C0000}"/>
    <cellStyle name="20% - Accent4 2 3 2 9" xfId="3316" xr:uid="{00000000-0005-0000-0000-0000EE0C0000}"/>
    <cellStyle name="20% - Accent4 2 3 3" xfId="3317" xr:uid="{00000000-0005-0000-0000-0000EF0C0000}"/>
    <cellStyle name="20% - Accent4 2 3 3 10" xfId="3318" xr:uid="{00000000-0005-0000-0000-0000F00C0000}"/>
    <cellStyle name="20% - Accent4 2 3 3 2" xfId="3319" xr:uid="{00000000-0005-0000-0000-0000F10C0000}"/>
    <cellStyle name="20% - Accent4 2 3 3 2 2" xfId="3320" xr:uid="{00000000-0005-0000-0000-0000F20C0000}"/>
    <cellStyle name="20% - Accent4 2 3 3 2 2 2" xfId="3321" xr:uid="{00000000-0005-0000-0000-0000F30C0000}"/>
    <cellStyle name="20% - Accent4 2 3 3 2 2 3" xfId="3322" xr:uid="{00000000-0005-0000-0000-0000F40C0000}"/>
    <cellStyle name="20% - Accent4 2 3 3 2 3" xfId="3323" xr:uid="{00000000-0005-0000-0000-0000F50C0000}"/>
    <cellStyle name="20% - Accent4 2 3 3 2 4" xfId="3324" xr:uid="{00000000-0005-0000-0000-0000F60C0000}"/>
    <cellStyle name="20% - Accent4 2 3 3 3" xfId="3325" xr:uid="{00000000-0005-0000-0000-0000F70C0000}"/>
    <cellStyle name="20% - Accent4 2 3 3 3 2" xfId="3326" xr:uid="{00000000-0005-0000-0000-0000F80C0000}"/>
    <cellStyle name="20% - Accent4 2 3 3 3 2 2" xfId="3327" xr:uid="{00000000-0005-0000-0000-0000F90C0000}"/>
    <cellStyle name="20% - Accent4 2 3 3 3 2 3" xfId="3328" xr:uid="{00000000-0005-0000-0000-0000FA0C0000}"/>
    <cellStyle name="20% - Accent4 2 3 3 3 3" xfId="3329" xr:uid="{00000000-0005-0000-0000-0000FB0C0000}"/>
    <cellStyle name="20% - Accent4 2 3 3 3 4" xfId="3330" xr:uid="{00000000-0005-0000-0000-0000FC0C0000}"/>
    <cellStyle name="20% - Accent4 2 3 3 4" xfId="3331" xr:uid="{00000000-0005-0000-0000-0000FD0C0000}"/>
    <cellStyle name="20% - Accent4 2 3 3 4 2" xfId="3332" xr:uid="{00000000-0005-0000-0000-0000FE0C0000}"/>
    <cellStyle name="20% - Accent4 2 3 3 4 2 2" xfId="3333" xr:uid="{00000000-0005-0000-0000-0000FF0C0000}"/>
    <cellStyle name="20% - Accent4 2 3 3 4 2 3" xfId="3334" xr:uid="{00000000-0005-0000-0000-0000000D0000}"/>
    <cellStyle name="20% - Accent4 2 3 3 4 3" xfId="3335" xr:uid="{00000000-0005-0000-0000-0000010D0000}"/>
    <cellStyle name="20% - Accent4 2 3 3 4 4" xfId="3336" xr:uid="{00000000-0005-0000-0000-0000020D0000}"/>
    <cellStyle name="20% - Accent4 2 3 3 5" xfId="3337" xr:uid="{00000000-0005-0000-0000-0000030D0000}"/>
    <cellStyle name="20% - Accent4 2 3 3 5 2" xfId="3338" xr:uid="{00000000-0005-0000-0000-0000040D0000}"/>
    <cellStyle name="20% - Accent4 2 3 3 5 2 2" xfId="3339" xr:uid="{00000000-0005-0000-0000-0000050D0000}"/>
    <cellStyle name="20% - Accent4 2 3 3 5 2 3" xfId="3340" xr:uid="{00000000-0005-0000-0000-0000060D0000}"/>
    <cellStyle name="20% - Accent4 2 3 3 5 3" xfId="3341" xr:uid="{00000000-0005-0000-0000-0000070D0000}"/>
    <cellStyle name="20% - Accent4 2 3 3 5 4" xfId="3342" xr:uid="{00000000-0005-0000-0000-0000080D0000}"/>
    <cellStyle name="20% - Accent4 2 3 3 6" xfId="3343" xr:uid="{00000000-0005-0000-0000-0000090D0000}"/>
    <cellStyle name="20% - Accent4 2 3 3 6 2" xfId="3344" xr:uid="{00000000-0005-0000-0000-00000A0D0000}"/>
    <cellStyle name="20% - Accent4 2 3 3 6 2 2" xfId="3345" xr:uid="{00000000-0005-0000-0000-00000B0D0000}"/>
    <cellStyle name="20% - Accent4 2 3 3 6 2 3" xfId="3346" xr:uid="{00000000-0005-0000-0000-00000C0D0000}"/>
    <cellStyle name="20% - Accent4 2 3 3 6 3" xfId="3347" xr:uid="{00000000-0005-0000-0000-00000D0D0000}"/>
    <cellStyle name="20% - Accent4 2 3 3 6 4" xfId="3348" xr:uid="{00000000-0005-0000-0000-00000E0D0000}"/>
    <cellStyle name="20% - Accent4 2 3 3 7" xfId="3349" xr:uid="{00000000-0005-0000-0000-00000F0D0000}"/>
    <cellStyle name="20% - Accent4 2 3 3 7 2" xfId="3350" xr:uid="{00000000-0005-0000-0000-0000100D0000}"/>
    <cellStyle name="20% - Accent4 2 3 3 7 2 2" xfId="3351" xr:uid="{00000000-0005-0000-0000-0000110D0000}"/>
    <cellStyle name="20% - Accent4 2 3 3 7 2 3" xfId="3352" xr:uid="{00000000-0005-0000-0000-0000120D0000}"/>
    <cellStyle name="20% - Accent4 2 3 3 7 3" xfId="3353" xr:uid="{00000000-0005-0000-0000-0000130D0000}"/>
    <cellStyle name="20% - Accent4 2 3 3 7 4" xfId="3354" xr:uid="{00000000-0005-0000-0000-0000140D0000}"/>
    <cellStyle name="20% - Accent4 2 3 3 8" xfId="3355" xr:uid="{00000000-0005-0000-0000-0000150D0000}"/>
    <cellStyle name="20% - Accent4 2 3 3 8 2" xfId="3356" xr:uid="{00000000-0005-0000-0000-0000160D0000}"/>
    <cellStyle name="20% - Accent4 2 3 3 8 3" xfId="3357" xr:uid="{00000000-0005-0000-0000-0000170D0000}"/>
    <cellStyle name="20% - Accent4 2 3 3 9" xfId="3358" xr:uid="{00000000-0005-0000-0000-0000180D0000}"/>
    <cellStyle name="20% - Accent4 2 3 4" xfId="3359" xr:uid="{00000000-0005-0000-0000-0000190D0000}"/>
    <cellStyle name="20% - Accent4 2 3 4 2" xfId="3360" xr:uid="{00000000-0005-0000-0000-00001A0D0000}"/>
    <cellStyle name="20% - Accent4 2 3 4 2 2" xfId="3361" xr:uid="{00000000-0005-0000-0000-00001B0D0000}"/>
    <cellStyle name="20% - Accent4 2 3 4 2 3" xfId="3362" xr:uid="{00000000-0005-0000-0000-00001C0D0000}"/>
    <cellStyle name="20% - Accent4 2 3 4 3" xfId="3363" xr:uid="{00000000-0005-0000-0000-00001D0D0000}"/>
    <cellStyle name="20% - Accent4 2 3 4 4" xfId="3364" xr:uid="{00000000-0005-0000-0000-00001E0D0000}"/>
    <cellStyle name="20% - Accent4 2 3 5" xfId="3365" xr:uid="{00000000-0005-0000-0000-00001F0D0000}"/>
    <cellStyle name="20% - Accent4 2 3 5 2" xfId="3366" xr:uid="{00000000-0005-0000-0000-0000200D0000}"/>
    <cellStyle name="20% - Accent4 2 3 5 2 2" xfId="3367" xr:uid="{00000000-0005-0000-0000-0000210D0000}"/>
    <cellStyle name="20% - Accent4 2 3 5 2 3" xfId="3368" xr:uid="{00000000-0005-0000-0000-0000220D0000}"/>
    <cellStyle name="20% - Accent4 2 3 5 3" xfId="3369" xr:uid="{00000000-0005-0000-0000-0000230D0000}"/>
    <cellStyle name="20% - Accent4 2 3 5 4" xfId="3370" xr:uid="{00000000-0005-0000-0000-0000240D0000}"/>
    <cellStyle name="20% - Accent4 2 3 6" xfId="3371" xr:uid="{00000000-0005-0000-0000-0000250D0000}"/>
    <cellStyle name="20% - Accent4 2 3 6 2" xfId="3372" xr:uid="{00000000-0005-0000-0000-0000260D0000}"/>
    <cellStyle name="20% - Accent4 2 3 6 2 2" xfId="3373" xr:uid="{00000000-0005-0000-0000-0000270D0000}"/>
    <cellStyle name="20% - Accent4 2 3 6 2 3" xfId="3374" xr:uid="{00000000-0005-0000-0000-0000280D0000}"/>
    <cellStyle name="20% - Accent4 2 3 6 3" xfId="3375" xr:uid="{00000000-0005-0000-0000-0000290D0000}"/>
    <cellStyle name="20% - Accent4 2 3 6 4" xfId="3376" xr:uid="{00000000-0005-0000-0000-00002A0D0000}"/>
    <cellStyle name="20% - Accent4 2 3 7" xfId="3377" xr:uid="{00000000-0005-0000-0000-00002B0D0000}"/>
    <cellStyle name="20% - Accent4 2 3 7 2" xfId="3378" xr:uid="{00000000-0005-0000-0000-00002C0D0000}"/>
    <cellStyle name="20% - Accent4 2 3 7 2 2" xfId="3379" xr:uid="{00000000-0005-0000-0000-00002D0D0000}"/>
    <cellStyle name="20% - Accent4 2 3 7 2 3" xfId="3380" xr:uid="{00000000-0005-0000-0000-00002E0D0000}"/>
    <cellStyle name="20% - Accent4 2 3 7 3" xfId="3381" xr:uid="{00000000-0005-0000-0000-00002F0D0000}"/>
    <cellStyle name="20% - Accent4 2 3 7 4" xfId="3382" xr:uid="{00000000-0005-0000-0000-0000300D0000}"/>
    <cellStyle name="20% - Accent4 2 3 8" xfId="3383" xr:uid="{00000000-0005-0000-0000-0000310D0000}"/>
    <cellStyle name="20% - Accent4 2 3 8 2" xfId="3384" xr:uid="{00000000-0005-0000-0000-0000320D0000}"/>
    <cellStyle name="20% - Accent4 2 3 8 2 2" xfId="3385" xr:uid="{00000000-0005-0000-0000-0000330D0000}"/>
    <cellStyle name="20% - Accent4 2 3 8 2 3" xfId="3386" xr:uid="{00000000-0005-0000-0000-0000340D0000}"/>
    <cellStyle name="20% - Accent4 2 3 8 3" xfId="3387" xr:uid="{00000000-0005-0000-0000-0000350D0000}"/>
    <cellStyle name="20% - Accent4 2 3 8 4" xfId="3388" xr:uid="{00000000-0005-0000-0000-0000360D0000}"/>
    <cellStyle name="20% - Accent4 2 3 9" xfId="3389" xr:uid="{00000000-0005-0000-0000-0000370D0000}"/>
    <cellStyle name="20% - Accent4 2 3 9 2" xfId="3390" xr:uid="{00000000-0005-0000-0000-0000380D0000}"/>
    <cellStyle name="20% - Accent4 2 3 9 2 2" xfId="3391" xr:uid="{00000000-0005-0000-0000-0000390D0000}"/>
    <cellStyle name="20% - Accent4 2 3 9 2 3" xfId="3392" xr:uid="{00000000-0005-0000-0000-00003A0D0000}"/>
    <cellStyle name="20% - Accent4 2 3 9 3" xfId="3393" xr:uid="{00000000-0005-0000-0000-00003B0D0000}"/>
    <cellStyle name="20% - Accent4 2 3 9 4" xfId="3394" xr:uid="{00000000-0005-0000-0000-00003C0D0000}"/>
    <cellStyle name="20% - Accent4 2 4" xfId="3395" xr:uid="{00000000-0005-0000-0000-00003D0D0000}"/>
    <cellStyle name="20% - Accent4 2 4 10" xfId="3396" xr:uid="{00000000-0005-0000-0000-00003E0D0000}"/>
    <cellStyle name="20% - Accent4 2 4 10 2" xfId="3397" xr:uid="{00000000-0005-0000-0000-00003F0D0000}"/>
    <cellStyle name="20% - Accent4 2 4 10 3" xfId="3398" xr:uid="{00000000-0005-0000-0000-0000400D0000}"/>
    <cellStyle name="20% - Accent4 2 4 11" xfId="3399" xr:uid="{00000000-0005-0000-0000-0000410D0000}"/>
    <cellStyle name="20% - Accent4 2 4 12" xfId="3400" xr:uid="{00000000-0005-0000-0000-0000420D0000}"/>
    <cellStyle name="20% - Accent4 2 4 2" xfId="3401" xr:uid="{00000000-0005-0000-0000-0000430D0000}"/>
    <cellStyle name="20% - Accent4 2 4 2 10" xfId="3402" xr:uid="{00000000-0005-0000-0000-0000440D0000}"/>
    <cellStyle name="20% - Accent4 2 4 2 2" xfId="3403" xr:uid="{00000000-0005-0000-0000-0000450D0000}"/>
    <cellStyle name="20% - Accent4 2 4 2 2 2" xfId="3404" xr:uid="{00000000-0005-0000-0000-0000460D0000}"/>
    <cellStyle name="20% - Accent4 2 4 2 2 2 2" xfId="3405" xr:uid="{00000000-0005-0000-0000-0000470D0000}"/>
    <cellStyle name="20% - Accent4 2 4 2 2 2 3" xfId="3406" xr:uid="{00000000-0005-0000-0000-0000480D0000}"/>
    <cellStyle name="20% - Accent4 2 4 2 2 3" xfId="3407" xr:uid="{00000000-0005-0000-0000-0000490D0000}"/>
    <cellStyle name="20% - Accent4 2 4 2 2 4" xfId="3408" xr:uid="{00000000-0005-0000-0000-00004A0D0000}"/>
    <cellStyle name="20% - Accent4 2 4 2 3" xfId="3409" xr:uid="{00000000-0005-0000-0000-00004B0D0000}"/>
    <cellStyle name="20% - Accent4 2 4 2 3 2" xfId="3410" xr:uid="{00000000-0005-0000-0000-00004C0D0000}"/>
    <cellStyle name="20% - Accent4 2 4 2 3 2 2" xfId="3411" xr:uid="{00000000-0005-0000-0000-00004D0D0000}"/>
    <cellStyle name="20% - Accent4 2 4 2 3 2 3" xfId="3412" xr:uid="{00000000-0005-0000-0000-00004E0D0000}"/>
    <cellStyle name="20% - Accent4 2 4 2 3 3" xfId="3413" xr:uid="{00000000-0005-0000-0000-00004F0D0000}"/>
    <cellStyle name="20% - Accent4 2 4 2 3 4" xfId="3414" xr:uid="{00000000-0005-0000-0000-0000500D0000}"/>
    <cellStyle name="20% - Accent4 2 4 2 4" xfId="3415" xr:uid="{00000000-0005-0000-0000-0000510D0000}"/>
    <cellStyle name="20% - Accent4 2 4 2 4 2" xfId="3416" xr:uid="{00000000-0005-0000-0000-0000520D0000}"/>
    <cellStyle name="20% - Accent4 2 4 2 4 2 2" xfId="3417" xr:uid="{00000000-0005-0000-0000-0000530D0000}"/>
    <cellStyle name="20% - Accent4 2 4 2 4 2 3" xfId="3418" xr:uid="{00000000-0005-0000-0000-0000540D0000}"/>
    <cellStyle name="20% - Accent4 2 4 2 4 3" xfId="3419" xr:uid="{00000000-0005-0000-0000-0000550D0000}"/>
    <cellStyle name="20% - Accent4 2 4 2 4 4" xfId="3420" xr:uid="{00000000-0005-0000-0000-0000560D0000}"/>
    <cellStyle name="20% - Accent4 2 4 2 5" xfId="3421" xr:uid="{00000000-0005-0000-0000-0000570D0000}"/>
    <cellStyle name="20% - Accent4 2 4 2 5 2" xfId="3422" xr:uid="{00000000-0005-0000-0000-0000580D0000}"/>
    <cellStyle name="20% - Accent4 2 4 2 5 2 2" xfId="3423" xr:uid="{00000000-0005-0000-0000-0000590D0000}"/>
    <cellStyle name="20% - Accent4 2 4 2 5 2 3" xfId="3424" xr:uid="{00000000-0005-0000-0000-00005A0D0000}"/>
    <cellStyle name="20% - Accent4 2 4 2 5 3" xfId="3425" xr:uid="{00000000-0005-0000-0000-00005B0D0000}"/>
    <cellStyle name="20% - Accent4 2 4 2 5 4" xfId="3426" xr:uid="{00000000-0005-0000-0000-00005C0D0000}"/>
    <cellStyle name="20% - Accent4 2 4 2 6" xfId="3427" xr:uid="{00000000-0005-0000-0000-00005D0D0000}"/>
    <cellStyle name="20% - Accent4 2 4 2 6 2" xfId="3428" xr:uid="{00000000-0005-0000-0000-00005E0D0000}"/>
    <cellStyle name="20% - Accent4 2 4 2 6 2 2" xfId="3429" xr:uid="{00000000-0005-0000-0000-00005F0D0000}"/>
    <cellStyle name="20% - Accent4 2 4 2 6 2 3" xfId="3430" xr:uid="{00000000-0005-0000-0000-0000600D0000}"/>
    <cellStyle name="20% - Accent4 2 4 2 6 3" xfId="3431" xr:uid="{00000000-0005-0000-0000-0000610D0000}"/>
    <cellStyle name="20% - Accent4 2 4 2 6 4" xfId="3432" xr:uid="{00000000-0005-0000-0000-0000620D0000}"/>
    <cellStyle name="20% - Accent4 2 4 2 7" xfId="3433" xr:uid="{00000000-0005-0000-0000-0000630D0000}"/>
    <cellStyle name="20% - Accent4 2 4 2 7 2" xfId="3434" xr:uid="{00000000-0005-0000-0000-0000640D0000}"/>
    <cellStyle name="20% - Accent4 2 4 2 7 2 2" xfId="3435" xr:uid="{00000000-0005-0000-0000-0000650D0000}"/>
    <cellStyle name="20% - Accent4 2 4 2 7 2 3" xfId="3436" xr:uid="{00000000-0005-0000-0000-0000660D0000}"/>
    <cellStyle name="20% - Accent4 2 4 2 7 3" xfId="3437" xr:uid="{00000000-0005-0000-0000-0000670D0000}"/>
    <cellStyle name="20% - Accent4 2 4 2 7 4" xfId="3438" xr:uid="{00000000-0005-0000-0000-0000680D0000}"/>
    <cellStyle name="20% - Accent4 2 4 2 8" xfId="3439" xr:uid="{00000000-0005-0000-0000-0000690D0000}"/>
    <cellStyle name="20% - Accent4 2 4 2 8 2" xfId="3440" xr:uid="{00000000-0005-0000-0000-00006A0D0000}"/>
    <cellStyle name="20% - Accent4 2 4 2 8 3" xfId="3441" xr:uid="{00000000-0005-0000-0000-00006B0D0000}"/>
    <cellStyle name="20% - Accent4 2 4 2 9" xfId="3442" xr:uid="{00000000-0005-0000-0000-00006C0D0000}"/>
    <cellStyle name="20% - Accent4 2 4 3" xfId="3443" xr:uid="{00000000-0005-0000-0000-00006D0D0000}"/>
    <cellStyle name="20% - Accent4 2 4 3 10" xfId="3444" xr:uid="{00000000-0005-0000-0000-00006E0D0000}"/>
    <cellStyle name="20% - Accent4 2 4 3 2" xfId="3445" xr:uid="{00000000-0005-0000-0000-00006F0D0000}"/>
    <cellStyle name="20% - Accent4 2 4 3 2 2" xfId="3446" xr:uid="{00000000-0005-0000-0000-0000700D0000}"/>
    <cellStyle name="20% - Accent4 2 4 3 2 2 2" xfId="3447" xr:uid="{00000000-0005-0000-0000-0000710D0000}"/>
    <cellStyle name="20% - Accent4 2 4 3 2 2 3" xfId="3448" xr:uid="{00000000-0005-0000-0000-0000720D0000}"/>
    <cellStyle name="20% - Accent4 2 4 3 2 3" xfId="3449" xr:uid="{00000000-0005-0000-0000-0000730D0000}"/>
    <cellStyle name="20% - Accent4 2 4 3 2 4" xfId="3450" xr:uid="{00000000-0005-0000-0000-0000740D0000}"/>
    <cellStyle name="20% - Accent4 2 4 3 3" xfId="3451" xr:uid="{00000000-0005-0000-0000-0000750D0000}"/>
    <cellStyle name="20% - Accent4 2 4 3 3 2" xfId="3452" xr:uid="{00000000-0005-0000-0000-0000760D0000}"/>
    <cellStyle name="20% - Accent4 2 4 3 3 2 2" xfId="3453" xr:uid="{00000000-0005-0000-0000-0000770D0000}"/>
    <cellStyle name="20% - Accent4 2 4 3 3 2 3" xfId="3454" xr:uid="{00000000-0005-0000-0000-0000780D0000}"/>
    <cellStyle name="20% - Accent4 2 4 3 3 3" xfId="3455" xr:uid="{00000000-0005-0000-0000-0000790D0000}"/>
    <cellStyle name="20% - Accent4 2 4 3 3 4" xfId="3456" xr:uid="{00000000-0005-0000-0000-00007A0D0000}"/>
    <cellStyle name="20% - Accent4 2 4 3 4" xfId="3457" xr:uid="{00000000-0005-0000-0000-00007B0D0000}"/>
    <cellStyle name="20% - Accent4 2 4 3 4 2" xfId="3458" xr:uid="{00000000-0005-0000-0000-00007C0D0000}"/>
    <cellStyle name="20% - Accent4 2 4 3 4 2 2" xfId="3459" xr:uid="{00000000-0005-0000-0000-00007D0D0000}"/>
    <cellStyle name="20% - Accent4 2 4 3 4 2 3" xfId="3460" xr:uid="{00000000-0005-0000-0000-00007E0D0000}"/>
    <cellStyle name="20% - Accent4 2 4 3 4 3" xfId="3461" xr:uid="{00000000-0005-0000-0000-00007F0D0000}"/>
    <cellStyle name="20% - Accent4 2 4 3 4 4" xfId="3462" xr:uid="{00000000-0005-0000-0000-0000800D0000}"/>
    <cellStyle name="20% - Accent4 2 4 3 5" xfId="3463" xr:uid="{00000000-0005-0000-0000-0000810D0000}"/>
    <cellStyle name="20% - Accent4 2 4 3 5 2" xfId="3464" xr:uid="{00000000-0005-0000-0000-0000820D0000}"/>
    <cellStyle name="20% - Accent4 2 4 3 5 2 2" xfId="3465" xr:uid="{00000000-0005-0000-0000-0000830D0000}"/>
    <cellStyle name="20% - Accent4 2 4 3 5 2 3" xfId="3466" xr:uid="{00000000-0005-0000-0000-0000840D0000}"/>
    <cellStyle name="20% - Accent4 2 4 3 5 3" xfId="3467" xr:uid="{00000000-0005-0000-0000-0000850D0000}"/>
    <cellStyle name="20% - Accent4 2 4 3 5 4" xfId="3468" xr:uid="{00000000-0005-0000-0000-0000860D0000}"/>
    <cellStyle name="20% - Accent4 2 4 3 6" xfId="3469" xr:uid="{00000000-0005-0000-0000-0000870D0000}"/>
    <cellStyle name="20% - Accent4 2 4 3 6 2" xfId="3470" xr:uid="{00000000-0005-0000-0000-0000880D0000}"/>
    <cellStyle name="20% - Accent4 2 4 3 6 2 2" xfId="3471" xr:uid="{00000000-0005-0000-0000-0000890D0000}"/>
    <cellStyle name="20% - Accent4 2 4 3 6 2 3" xfId="3472" xr:uid="{00000000-0005-0000-0000-00008A0D0000}"/>
    <cellStyle name="20% - Accent4 2 4 3 6 3" xfId="3473" xr:uid="{00000000-0005-0000-0000-00008B0D0000}"/>
    <cellStyle name="20% - Accent4 2 4 3 6 4" xfId="3474" xr:uid="{00000000-0005-0000-0000-00008C0D0000}"/>
    <cellStyle name="20% - Accent4 2 4 3 7" xfId="3475" xr:uid="{00000000-0005-0000-0000-00008D0D0000}"/>
    <cellStyle name="20% - Accent4 2 4 3 7 2" xfId="3476" xr:uid="{00000000-0005-0000-0000-00008E0D0000}"/>
    <cellStyle name="20% - Accent4 2 4 3 7 2 2" xfId="3477" xr:uid="{00000000-0005-0000-0000-00008F0D0000}"/>
    <cellStyle name="20% - Accent4 2 4 3 7 2 3" xfId="3478" xr:uid="{00000000-0005-0000-0000-0000900D0000}"/>
    <cellStyle name="20% - Accent4 2 4 3 7 3" xfId="3479" xr:uid="{00000000-0005-0000-0000-0000910D0000}"/>
    <cellStyle name="20% - Accent4 2 4 3 7 4" xfId="3480" xr:uid="{00000000-0005-0000-0000-0000920D0000}"/>
    <cellStyle name="20% - Accent4 2 4 3 8" xfId="3481" xr:uid="{00000000-0005-0000-0000-0000930D0000}"/>
    <cellStyle name="20% - Accent4 2 4 3 8 2" xfId="3482" xr:uid="{00000000-0005-0000-0000-0000940D0000}"/>
    <cellStyle name="20% - Accent4 2 4 3 8 3" xfId="3483" xr:uid="{00000000-0005-0000-0000-0000950D0000}"/>
    <cellStyle name="20% - Accent4 2 4 3 9" xfId="3484" xr:uid="{00000000-0005-0000-0000-0000960D0000}"/>
    <cellStyle name="20% - Accent4 2 4 4" xfId="3485" xr:uid="{00000000-0005-0000-0000-0000970D0000}"/>
    <cellStyle name="20% - Accent4 2 4 4 2" xfId="3486" xr:uid="{00000000-0005-0000-0000-0000980D0000}"/>
    <cellStyle name="20% - Accent4 2 4 4 2 2" xfId="3487" xr:uid="{00000000-0005-0000-0000-0000990D0000}"/>
    <cellStyle name="20% - Accent4 2 4 4 2 3" xfId="3488" xr:uid="{00000000-0005-0000-0000-00009A0D0000}"/>
    <cellStyle name="20% - Accent4 2 4 4 3" xfId="3489" xr:uid="{00000000-0005-0000-0000-00009B0D0000}"/>
    <cellStyle name="20% - Accent4 2 4 4 4" xfId="3490" xr:uid="{00000000-0005-0000-0000-00009C0D0000}"/>
    <cellStyle name="20% - Accent4 2 4 5" xfId="3491" xr:uid="{00000000-0005-0000-0000-00009D0D0000}"/>
    <cellStyle name="20% - Accent4 2 4 5 2" xfId="3492" xr:uid="{00000000-0005-0000-0000-00009E0D0000}"/>
    <cellStyle name="20% - Accent4 2 4 5 2 2" xfId="3493" xr:uid="{00000000-0005-0000-0000-00009F0D0000}"/>
    <cellStyle name="20% - Accent4 2 4 5 2 3" xfId="3494" xr:uid="{00000000-0005-0000-0000-0000A00D0000}"/>
    <cellStyle name="20% - Accent4 2 4 5 3" xfId="3495" xr:uid="{00000000-0005-0000-0000-0000A10D0000}"/>
    <cellStyle name="20% - Accent4 2 4 5 4" xfId="3496" xr:uid="{00000000-0005-0000-0000-0000A20D0000}"/>
    <cellStyle name="20% - Accent4 2 4 6" xfId="3497" xr:uid="{00000000-0005-0000-0000-0000A30D0000}"/>
    <cellStyle name="20% - Accent4 2 4 6 2" xfId="3498" xr:uid="{00000000-0005-0000-0000-0000A40D0000}"/>
    <cellStyle name="20% - Accent4 2 4 6 2 2" xfId="3499" xr:uid="{00000000-0005-0000-0000-0000A50D0000}"/>
    <cellStyle name="20% - Accent4 2 4 6 2 3" xfId="3500" xr:uid="{00000000-0005-0000-0000-0000A60D0000}"/>
    <cellStyle name="20% - Accent4 2 4 6 3" xfId="3501" xr:uid="{00000000-0005-0000-0000-0000A70D0000}"/>
    <cellStyle name="20% - Accent4 2 4 6 4" xfId="3502" xr:uid="{00000000-0005-0000-0000-0000A80D0000}"/>
    <cellStyle name="20% - Accent4 2 4 7" xfId="3503" xr:uid="{00000000-0005-0000-0000-0000A90D0000}"/>
    <cellStyle name="20% - Accent4 2 4 7 2" xfId="3504" xr:uid="{00000000-0005-0000-0000-0000AA0D0000}"/>
    <cellStyle name="20% - Accent4 2 4 7 2 2" xfId="3505" xr:uid="{00000000-0005-0000-0000-0000AB0D0000}"/>
    <cellStyle name="20% - Accent4 2 4 7 2 3" xfId="3506" xr:uid="{00000000-0005-0000-0000-0000AC0D0000}"/>
    <cellStyle name="20% - Accent4 2 4 7 3" xfId="3507" xr:uid="{00000000-0005-0000-0000-0000AD0D0000}"/>
    <cellStyle name="20% - Accent4 2 4 7 4" xfId="3508" xr:uid="{00000000-0005-0000-0000-0000AE0D0000}"/>
    <cellStyle name="20% - Accent4 2 4 8" xfId="3509" xr:uid="{00000000-0005-0000-0000-0000AF0D0000}"/>
    <cellStyle name="20% - Accent4 2 4 8 2" xfId="3510" xr:uid="{00000000-0005-0000-0000-0000B00D0000}"/>
    <cellStyle name="20% - Accent4 2 4 8 2 2" xfId="3511" xr:uid="{00000000-0005-0000-0000-0000B10D0000}"/>
    <cellStyle name="20% - Accent4 2 4 8 2 3" xfId="3512" xr:uid="{00000000-0005-0000-0000-0000B20D0000}"/>
    <cellStyle name="20% - Accent4 2 4 8 3" xfId="3513" xr:uid="{00000000-0005-0000-0000-0000B30D0000}"/>
    <cellStyle name="20% - Accent4 2 4 8 4" xfId="3514" xr:uid="{00000000-0005-0000-0000-0000B40D0000}"/>
    <cellStyle name="20% - Accent4 2 4 9" xfId="3515" xr:uid="{00000000-0005-0000-0000-0000B50D0000}"/>
    <cellStyle name="20% - Accent4 2 4 9 2" xfId="3516" xr:uid="{00000000-0005-0000-0000-0000B60D0000}"/>
    <cellStyle name="20% - Accent4 2 4 9 2 2" xfId="3517" xr:uid="{00000000-0005-0000-0000-0000B70D0000}"/>
    <cellStyle name="20% - Accent4 2 4 9 2 3" xfId="3518" xr:uid="{00000000-0005-0000-0000-0000B80D0000}"/>
    <cellStyle name="20% - Accent4 2 4 9 3" xfId="3519" xr:uid="{00000000-0005-0000-0000-0000B90D0000}"/>
    <cellStyle name="20% - Accent4 2 4 9 4" xfId="3520" xr:uid="{00000000-0005-0000-0000-0000BA0D0000}"/>
    <cellStyle name="20% - Accent4 2 5" xfId="3521" xr:uid="{00000000-0005-0000-0000-0000BB0D0000}"/>
    <cellStyle name="20% - Accent4 2 5 10" xfId="3522" xr:uid="{00000000-0005-0000-0000-0000BC0D0000}"/>
    <cellStyle name="20% - Accent4 2 5 2" xfId="3523" xr:uid="{00000000-0005-0000-0000-0000BD0D0000}"/>
    <cellStyle name="20% - Accent4 2 5 2 2" xfId="3524" xr:uid="{00000000-0005-0000-0000-0000BE0D0000}"/>
    <cellStyle name="20% - Accent4 2 5 2 2 2" xfId="3525" xr:uid="{00000000-0005-0000-0000-0000BF0D0000}"/>
    <cellStyle name="20% - Accent4 2 5 2 2 3" xfId="3526" xr:uid="{00000000-0005-0000-0000-0000C00D0000}"/>
    <cellStyle name="20% - Accent4 2 5 2 3" xfId="3527" xr:uid="{00000000-0005-0000-0000-0000C10D0000}"/>
    <cellStyle name="20% - Accent4 2 5 2 4" xfId="3528" xr:uid="{00000000-0005-0000-0000-0000C20D0000}"/>
    <cellStyle name="20% - Accent4 2 5 3" xfId="3529" xr:uid="{00000000-0005-0000-0000-0000C30D0000}"/>
    <cellStyle name="20% - Accent4 2 5 3 2" xfId="3530" xr:uid="{00000000-0005-0000-0000-0000C40D0000}"/>
    <cellStyle name="20% - Accent4 2 5 3 2 2" xfId="3531" xr:uid="{00000000-0005-0000-0000-0000C50D0000}"/>
    <cellStyle name="20% - Accent4 2 5 3 2 3" xfId="3532" xr:uid="{00000000-0005-0000-0000-0000C60D0000}"/>
    <cellStyle name="20% - Accent4 2 5 3 3" xfId="3533" xr:uid="{00000000-0005-0000-0000-0000C70D0000}"/>
    <cellStyle name="20% - Accent4 2 5 3 4" xfId="3534" xr:uid="{00000000-0005-0000-0000-0000C80D0000}"/>
    <cellStyle name="20% - Accent4 2 5 4" xfId="3535" xr:uid="{00000000-0005-0000-0000-0000C90D0000}"/>
    <cellStyle name="20% - Accent4 2 5 4 2" xfId="3536" xr:uid="{00000000-0005-0000-0000-0000CA0D0000}"/>
    <cellStyle name="20% - Accent4 2 5 4 2 2" xfId="3537" xr:uid="{00000000-0005-0000-0000-0000CB0D0000}"/>
    <cellStyle name="20% - Accent4 2 5 4 2 3" xfId="3538" xr:uid="{00000000-0005-0000-0000-0000CC0D0000}"/>
    <cellStyle name="20% - Accent4 2 5 4 3" xfId="3539" xr:uid="{00000000-0005-0000-0000-0000CD0D0000}"/>
    <cellStyle name="20% - Accent4 2 5 4 4" xfId="3540" xr:uid="{00000000-0005-0000-0000-0000CE0D0000}"/>
    <cellStyle name="20% - Accent4 2 5 5" xfId="3541" xr:uid="{00000000-0005-0000-0000-0000CF0D0000}"/>
    <cellStyle name="20% - Accent4 2 5 5 2" xfId="3542" xr:uid="{00000000-0005-0000-0000-0000D00D0000}"/>
    <cellStyle name="20% - Accent4 2 5 5 2 2" xfId="3543" xr:uid="{00000000-0005-0000-0000-0000D10D0000}"/>
    <cellStyle name="20% - Accent4 2 5 5 2 3" xfId="3544" xr:uid="{00000000-0005-0000-0000-0000D20D0000}"/>
    <cellStyle name="20% - Accent4 2 5 5 3" xfId="3545" xr:uid="{00000000-0005-0000-0000-0000D30D0000}"/>
    <cellStyle name="20% - Accent4 2 5 5 4" xfId="3546" xr:uid="{00000000-0005-0000-0000-0000D40D0000}"/>
    <cellStyle name="20% - Accent4 2 5 6" xfId="3547" xr:uid="{00000000-0005-0000-0000-0000D50D0000}"/>
    <cellStyle name="20% - Accent4 2 5 6 2" xfId="3548" xr:uid="{00000000-0005-0000-0000-0000D60D0000}"/>
    <cellStyle name="20% - Accent4 2 5 6 2 2" xfId="3549" xr:uid="{00000000-0005-0000-0000-0000D70D0000}"/>
    <cellStyle name="20% - Accent4 2 5 6 2 3" xfId="3550" xr:uid="{00000000-0005-0000-0000-0000D80D0000}"/>
    <cellStyle name="20% - Accent4 2 5 6 3" xfId="3551" xr:uid="{00000000-0005-0000-0000-0000D90D0000}"/>
    <cellStyle name="20% - Accent4 2 5 6 4" xfId="3552" xr:uid="{00000000-0005-0000-0000-0000DA0D0000}"/>
    <cellStyle name="20% - Accent4 2 5 7" xfId="3553" xr:uid="{00000000-0005-0000-0000-0000DB0D0000}"/>
    <cellStyle name="20% - Accent4 2 5 7 2" xfId="3554" xr:uid="{00000000-0005-0000-0000-0000DC0D0000}"/>
    <cellStyle name="20% - Accent4 2 5 7 2 2" xfId="3555" xr:uid="{00000000-0005-0000-0000-0000DD0D0000}"/>
    <cellStyle name="20% - Accent4 2 5 7 2 3" xfId="3556" xr:uid="{00000000-0005-0000-0000-0000DE0D0000}"/>
    <cellStyle name="20% - Accent4 2 5 7 3" xfId="3557" xr:uid="{00000000-0005-0000-0000-0000DF0D0000}"/>
    <cellStyle name="20% - Accent4 2 5 7 4" xfId="3558" xr:uid="{00000000-0005-0000-0000-0000E00D0000}"/>
    <cellStyle name="20% - Accent4 2 5 8" xfId="3559" xr:uid="{00000000-0005-0000-0000-0000E10D0000}"/>
    <cellStyle name="20% - Accent4 2 5 8 2" xfId="3560" xr:uid="{00000000-0005-0000-0000-0000E20D0000}"/>
    <cellStyle name="20% - Accent4 2 5 8 3" xfId="3561" xr:uid="{00000000-0005-0000-0000-0000E30D0000}"/>
    <cellStyle name="20% - Accent4 2 5 9" xfId="3562" xr:uid="{00000000-0005-0000-0000-0000E40D0000}"/>
    <cellStyle name="20% - Accent4 2 6" xfId="3563" xr:uid="{00000000-0005-0000-0000-0000E50D0000}"/>
    <cellStyle name="20% - Accent4 2 6 10" xfId="3564" xr:uid="{00000000-0005-0000-0000-0000E60D0000}"/>
    <cellStyle name="20% - Accent4 2 6 2" xfId="3565" xr:uid="{00000000-0005-0000-0000-0000E70D0000}"/>
    <cellStyle name="20% - Accent4 2 6 2 2" xfId="3566" xr:uid="{00000000-0005-0000-0000-0000E80D0000}"/>
    <cellStyle name="20% - Accent4 2 6 2 2 2" xfId="3567" xr:uid="{00000000-0005-0000-0000-0000E90D0000}"/>
    <cellStyle name="20% - Accent4 2 6 2 2 3" xfId="3568" xr:uid="{00000000-0005-0000-0000-0000EA0D0000}"/>
    <cellStyle name="20% - Accent4 2 6 2 3" xfId="3569" xr:uid="{00000000-0005-0000-0000-0000EB0D0000}"/>
    <cellStyle name="20% - Accent4 2 6 2 4" xfId="3570" xr:uid="{00000000-0005-0000-0000-0000EC0D0000}"/>
    <cellStyle name="20% - Accent4 2 6 3" xfId="3571" xr:uid="{00000000-0005-0000-0000-0000ED0D0000}"/>
    <cellStyle name="20% - Accent4 2 6 3 2" xfId="3572" xr:uid="{00000000-0005-0000-0000-0000EE0D0000}"/>
    <cellStyle name="20% - Accent4 2 6 3 2 2" xfId="3573" xr:uid="{00000000-0005-0000-0000-0000EF0D0000}"/>
    <cellStyle name="20% - Accent4 2 6 3 2 3" xfId="3574" xr:uid="{00000000-0005-0000-0000-0000F00D0000}"/>
    <cellStyle name="20% - Accent4 2 6 3 3" xfId="3575" xr:uid="{00000000-0005-0000-0000-0000F10D0000}"/>
    <cellStyle name="20% - Accent4 2 6 3 4" xfId="3576" xr:uid="{00000000-0005-0000-0000-0000F20D0000}"/>
    <cellStyle name="20% - Accent4 2 6 4" xfId="3577" xr:uid="{00000000-0005-0000-0000-0000F30D0000}"/>
    <cellStyle name="20% - Accent4 2 6 4 2" xfId="3578" xr:uid="{00000000-0005-0000-0000-0000F40D0000}"/>
    <cellStyle name="20% - Accent4 2 6 4 2 2" xfId="3579" xr:uid="{00000000-0005-0000-0000-0000F50D0000}"/>
    <cellStyle name="20% - Accent4 2 6 4 2 3" xfId="3580" xr:uid="{00000000-0005-0000-0000-0000F60D0000}"/>
    <cellStyle name="20% - Accent4 2 6 4 3" xfId="3581" xr:uid="{00000000-0005-0000-0000-0000F70D0000}"/>
    <cellStyle name="20% - Accent4 2 6 4 4" xfId="3582" xr:uid="{00000000-0005-0000-0000-0000F80D0000}"/>
    <cellStyle name="20% - Accent4 2 6 5" xfId="3583" xr:uid="{00000000-0005-0000-0000-0000F90D0000}"/>
    <cellStyle name="20% - Accent4 2 6 5 2" xfId="3584" xr:uid="{00000000-0005-0000-0000-0000FA0D0000}"/>
    <cellStyle name="20% - Accent4 2 6 5 2 2" xfId="3585" xr:uid="{00000000-0005-0000-0000-0000FB0D0000}"/>
    <cellStyle name="20% - Accent4 2 6 5 2 3" xfId="3586" xr:uid="{00000000-0005-0000-0000-0000FC0D0000}"/>
    <cellStyle name="20% - Accent4 2 6 5 3" xfId="3587" xr:uid="{00000000-0005-0000-0000-0000FD0D0000}"/>
    <cellStyle name="20% - Accent4 2 6 5 4" xfId="3588" xr:uid="{00000000-0005-0000-0000-0000FE0D0000}"/>
    <cellStyle name="20% - Accent4 2 6 6" xfId="3589" xr:uid="{00000000-0005-0000-0000-0000FF0D0000}"/>
    <cellStyle name="20% - Accent4 2 6 6 2" xfId="3590" xr:uid="{00000000-0005-0000-0000-0000000E0000}"/>
    <cellStyle name="20% - Accent4 2 6 6 2 2" xfId="3591" xr:uid="{00000000-0005-0000-0000-0000010E0000}"/>
    <cellStyle name="20% - Accent4 2 6 6 2 3" xfId="3592" xr:uid="{00000000-0005-0000-0000-0000020E0000}"/>
    <cellStyle name="20% - Accent4 2 6 6 3" xfId="3593" xr:uid="{00000000-0005-0000-0000-0000030E0000}"/>
    <cellStyle name="20% - Accent4 2 6 6 4" xfId="3594" xr:uid="{00000000-0005-0000-0000-0000040E0000}"/>
    <cellStyle name="20% - Accent4 2 6 7" xfId="3595" xr:uid="{00000000-0005-0000-0000-0000050E0000}"/>
    <cellStyle name="20% - Accent4 2 6 7 2" xfId="3596" xr:uid="{00000000-0005-0000-0000-0000060E0000}"/>
    <cellStyle name="20% - Accent4 2 6 7 2 2" xfId="3597" xr:uid="{00000000-0005-0000-0000-0000070E0000}"/>
    <cellStyle name="20% - Accent4 2 6 7 2 3" xfId="3598" xr:uid="{00000000-0005-0000-0000-0000080E0000}"/>
    <cellStyle name="20% - Accent4 2 6 7 3" xfId="3599" xr:uid="{00000000-0005-0000-0000-0000090E0000}"/>
    <cellStyle name="20% - Accent4 2 6 7 4" xfId="3600" xr:uid="{00000000-0005-0000-0000-00000A0E0000}"/>
    <cellStyle name="20% - Accent4 2 6 8" xfId="3601" xr:uid="{00000000-0005-0000-0000-00000B0E0000}"/>
    <cellStyle name="20% - Accent4 2 6 8 2" xfId="3602" xr:uid="{00000000-0005-0000-0000-00000C0E0000}"/>
    <cellStyle name="20% - Accent4 2 6 8 3" xfId="3603" xr:uid="{00000000-0005-0000-0000-00000D0E0000}"/>
    <cellStyle name="20% - Accent4 2 6 9" xfId="3604" xr:uid="{00000000-0005-0000-0000-00000E0E0000}"/>
    <cellStyle name="20% - Accent4 2 7" xfId="3605" xr:uid="{00000000-0005-0000-0000-00000F0E0000}"/>
    <cellStyle name="20% - Accent4 2 7 2" xfId="3606" xr:uid="{00000000-0005-0000-0000-0000100E0000}"/>
    <cellStyle name="20% - Accent4 2 7 2 2" xfId="3607" xr:uid="{00000000-0005-0000-0000-0000110E0000}"/>
    <cellStyle name="20% - Accent4 2 7 2 3" xfId="3608" xr:uid="{00000000-0005-0000-0000-0000120E0000}"/>
    <cellStyle name="20% - Accent4 2 7 3" xfId="3609" xr:uid="{00000000-0005-0000-0000-0000130E0000}"/>
    <cellStyle name="20% - Accent4 2 7 4" xfId="3610" xr:uid="{00000000-0005-0000-0000-0000140E0000}"/>
    <cellStyle name="20% - Accent4 2 8" xfId="3611" xr:uid="{00000000-0005-0000-0000-0000150E0000}"/>
    <cellStyle name="20% - Accent4 2 8 2" xfId="3612" xr:uid="{00000000-0005-0000-0000-0000160E0000}"/>
    <cellStyle name="20% - Accent4 2 8 2 2" xfId="3613" xr:uid="{00000000-0005-0000-0000-0000170E0000}"/>
    <cellStyle name="20% - Accent4 2 8 2 3" xfId="3614" xr:uid="{00000000-0005-0000-0000-0000180E0000}"/>
    <cellStyle name="20% - Accent4 2 8 3" xfId="3615" xr:uid="{00000000-0005-0000-0000-0000190E0000}"/>
    <cellStyle name="20% - Accent4 2 8 4" xfId="3616" xr:uid="{00000000-0005-0000-0000-00001A0E0000}"/>
    <cellStyle name="20% - Accent4 2 9" xfId="3617" xr:uid="{00000000-0005-0000-0000-00001B0E0000}"/>
    <cellStyle name="20% - Accent4 2 9 2" xfId="3618" xr:uid="{00000000-0005-0000-0000-00001C0E0000}"/>
    <cellStyle name="20% - Accent4 2 9 2 2" xfId="3619" xr:uid="{00000000-0005-0000-0000-00001D0E0000}"/>
    <cellStyle name="20% - Accent4 2 9 2 3" xfId="3620" xr:uid="{00000000-0005-0000-0000-00001E0E0000}"/>
    <cellStyle name="20% - Accent4 2 9 3" xfId="3621" xr:uid="{00000000-0005-0000-0000-00001F0E0000}"/>
    <cellStyle name="20% - Accent4 2 9 4" xfId="3622" xr:uid="{00000000-0005-0000-0000-0000200E0000}"/>
    <cellStyle name="20% - Accent4 3" xfId="3623" xr:uid="{00000000-0005-0000-0000-0000210E0000}"/>
    <cellStyle name="20% - Accent4 4" xfId="3624" xr:uid="{00000000-0005-0000-0000-0000220E0000}"/>
    <cellStyle name="20% - Accent4 4 10" xfId="3625" xr:uid="{00000000-0005-0000-0000-0000230E0000}"/>
    <cellStyle name="20% - Accent4 4 10 2" xfId="3626" xr:uid="{00000000-0005-0000-0000-0000240E0000}"/>
    <cellStyle name="20% - Accent4 4 10 3" xfId="3627" xr:uid="{00000000-0005-0000-0000-0000250E0000}"/>
    <cellStyle name="20% - Accent4 4 11" xfId="3628" xr:uid="{00000000-0005-0000-0000-0000260E0000}"/>
    <cellStyle name="20% - Accent4 4 12" xfId="3629" xr:uid="{00000000-0005-0000-0000-0000270E0000}"/>
    <cellStyle name="20% - Accent4 4 2" xfId="3630" xr:uid="{00000000-0005-0000-0000-0000280E0000}"/>
    <cellStyle name="20% - Accent4 4 2 10" xfId="3631" xr:uid="{00000000-0005-0000-0000-0000290E0000}"/>
    <cellStyle name="20% - Accent4 4 2 2" xfId="3632" xr:uid="{00000000-0005-0000-0000-00002A0E0000}"/>
    <cellStyle name="20% - Accent4 4 2 2 2" xfId="3633" xr:uid="{00000000-0005-0000-0000-00002B0E0000}"/>
    <cellStyle name="20% - Accent4 4 2 2 2 2" xfId="3634" xr:uid="{00000000-0005-0000-0000-00002C0E0000}"/>
    <cellStyle name="20% - Accent4 4 2 2 2 3" xfId="3635" xr:uid="{00000000-0005-0000-0000-00002D0E0000}"/>
    <cellStyle name="20% - Accent4 4 2 2 3" xfId="3636" xr:uid="{00000000-0005-0000-0000-00002E0E0000}"/>
    <cellStyle name="20% - Accent4 4 2 2 4" xfId="3637" xr:uid="{00000000-0005-0000-0000-00002F0E0000}"/>
    <cellStyle name="20% - Accent4 4 2 3" xfId="3638" xr:uid="{00000000-0005-0000-0000-0000300E0000}"/>
    <cellStyle name="20% - Accent4 4 2 3 2" xfId="3639" xr:uid="{00000000-0005-0000-0000-0000310E0000}"/>
    <cellStyle name="20% - Accent4 4 2 3 2 2" xfId="3640" xr:uid="{00000000-0005-0000-0000-0000320E0000}"/>
    <cellStyle name="20% - Accent4 4 2 3 2 3" xfId="3641" xr:uid="{00000000-0005-0000-0000-0000330E0000}"/>
    <cellStyle name="20% - Accent4 4 2 3 3" xfId="3642" xr:uid="{00000000-0005-0000-0000-0000340E0000}"/>
    <cellStyle name="20% - Accent4 4 2 3 4" xfId="3643" xr:uid="{00000000-0005-0000-0000-0000350E0000}"/>
    <cellStyle name="20% - Accent4 4 2 4" xfId="3644" xr:uid="{00000000-0005-0000-0000-0000360E0000}"/>
    <cellStyle name="20% - Accent4 4 2 4 2" xfId="3645" xr:uid="{00000000-0005-0000-0000-0000370E0000}"/>
    <cellStyle name="20% - Accent4 4 2 4 2 2" xfId="3646" xr:uid="{00000000-0005-0000-0000-0000380E0000}"/>
    <cellStyle name="20% - Accent4 4 2 4 2 3" xfId="3647" xr:uid="{00000000-0005-0000-0000-0000390E0000}"/>
    <cellStyle name="20% - Accent4 4 2 4 3" xfId="3648" xr:uid="{00000000-0005-0000-0000-00003A0E0000}"/>
    <cellStyle name="20% - Accent4 4 2 4 4" xfId="3649" xr:uid="{00000000-0005-0000-0000-00003B0E0000}"/>
    <cellStyle name="20% - Accent4 4 2 5" xfId="3650" xr:uid="{00000000-0005-0000-0000-00003C0E0000}"/>
    <cellStyle name="20% - Accent4 4 2 5 2" xfId="3651" xr:uid="{00000000-0005-0000-0000-00003D0E0000}"/>
    <cellStyle name="20% - Accent4 4 2 5 2 2" xfId="3652" xr:uid="{00000000-0005-0000-0000-00003E0E0000}"/>
    <cellStyle name="20% - Accent4 4 2 5 2 3" xfId="3653" xr:uid="{00000000-0005-0000-0000-00003F0E0000}"/>
    <cellStyle name="20% - Accent4 4 2 5 3" xfId="3654" xr:uid="{00000000-0005-0000-0000-0000400E0000}"/>
    <cellStyle name="20% - Accent4 4 2 5 4" xfId="3655" xr:uid="{00000000-0005-0000-0000-0000410E0000}"/>
    <cellStyle name="20% - Accent4 4 2 6" xfId="3656" xr:uid="{00000000-0005-0000-0000-0000420E0000}"/>
    <cellStyle name="20% - Accent4 4 2 6 2" xfId="3657" xr:uid="{00000000-0005-0000-0000-0000430E0000}"/>
    <cellStyle name="20% - Accent4 4 2 6 2 2" xfId="3658" xr:uid="{00000000-0005-0000-0000-0000440E0000}"/>
    <cellStyle name="20% - Accent4 4 2 6 2 3" xfId="3659" xr:uid="{00000000-0005-0000-0000-0000450E0000}"/>
    <cellStyle name="20% - Accent4 4 2 6 3" xfId="3660" xr:uid="{00000000-0005-0000-0000-0000460E0000}"/>
    <cellStyle name="20% - Accent4 4 2 6 4" xfId="3661" xr:uid="{00000000-0005-0000-0000-0000470E0000}"/>
    <cellStyle name="20% - Accent4 4 2 7" xfId="3662" xr:uid="{00000000-0005-0000-0000-0000480E0000}"/>
    <cellStyle name="20% - Accent4 4 2 7 2" xfId="3663" xr:uid="{00000000-0005-0000-0000-0000490E0000}"/>
    <cellStyle name="20% - Accent4 4 2 7 2 2" xfId="3664" xr:uid="{00000000-0005-0000-0000-00004A0E0000}"/>
    <cellStyle name="20% - Accent4 4 2 7 2 3" xfId="3665" xr:uid="{00000000-0005-0000-0000-00004B0E0000}"/>
    <cellStyle name="20% - Accent4 4 2 7 3" xfId="3666" xr:uid="{00000000-0005-0000-0000-00004C0E0000}"/>
    <cellStyle name="20% - Accent4 4 2 7 4" xfId="3667" xr:uid="{00000000-0005-0000-0000-00004D0E0000}"/>
    <cellStyle name="20% - Accent4 4 2 8" xfId="3668" xr:uid="{00000000-0005-0000-0000-00004E0E0000}"/>
    <cellStyle name="20% - Accent4 4 2 8 2" xfId="3669" xr:uid="{00000000-0005-0000-0000-00004F0E0000}"/>
    <cellStyle name="20% - Accent4 4 2 8 3" xfId="3670" xr:uid="{00000000-0005-0000-0000-0000500E0000}"/>
    <cellStyle name="20% - Accent4 4 2 9" xfId="3671" xr:uid="{00000000-0005-0000-0000-0000510E0000}"/>
    <cellStyle name="20% - Accent4 4 3" xfId="3672" xr:uid="{00000000-0005-0000-0000-0000520E0000}"/>
    <cellStyle name="20% - Accent4 4 3 10" xfId="3673" xr:uid="{00000000-0005-0000-0000-0000530E0000}"/>
    <cellStyle name="20% - Accent4 4 3 2" xfId="3674" xr:uid="{00000000-0005-0000-0000-0000540E0000}"/>
    <cellStyle name="20% - Accent4 4 3 2 2" xfId="3675" xr:uid="{00000000-0005-0000-0000-0000550E0000}"/>
    <cellStyle name="20% - Accent4 4 3 2 2 2" xfId="3676" xr:uid="{00000000-0005-0000-0000-0000560E0000}"/>
    <cellStyle name="20% - Accent4 4 3 2 2 3" xfId="3677" xr:uid="{00000000-0005-0000-0000-0000570E0000}"/>
    <cellStyle name="20% - Accent4 4 3 2 3" xfId="3678" xr:uid="{00000000-0005-0000-0000-0000580E0000}"/>
    <cellStyle name="20% - Accent4 4 3 2 4" xfId="3679" xr:uid="{00000000-0005-0000-0000-0000590E0000}"/>
    <cellStyle name="20% - Accent4 4 3 3" xfId="3680" xr:uid="{00000000-0005-0000-0000-00005A0E0000}"/>
    <cellStyle name="20% - Accent4 4 3 3 2" xfId="3681" xr:uid="{00000000-0005-0000-0000-00005B0E0000}"/>
    <cellStyle name="20% - Accent4 4 3 3 2 2" xfId="3682" xr:uid="{00000000-0005-0000-0000-00005C0E0000}"/>
    <cellStyle name="20% - Accent4 4 3 3 2 3" xfId="3683" xr:uid="{00000000-0005-0000-0000-00005D0E0000}"/>
    <cellStyle name="20% - Accent4 4 3 3 3" xfId="3684" xr:uid="{00000000-0005-0000-0000-00005E0E0000}"/>
    <cellStyle name="20% - Accent4 4 3 3 4" xfId="3685" xr:uid="{00000000-0005-0000-0000-00005F0E0000}"/>
    <cellStyle name="20% - Accent4 4 3 4" xfId="3686" xr:uid="{00000000-0005-0000-0000-0000600E0000}"/>
    <cellStyle name="20% - Accent4 4 3 4 2" xfId="3687" xr:uid="{00000000-0005-0000-0000-0000610E0000}"/>
    <cellStyle name="20% - Accent4 4 3 4 2 2" xfId="3688" xr:uid="{00000000-0005-0000-0000-0000620E0000}"/>
    <cellStyle name="20% - Accent4 4 3 4 2 3" xfId="3689" xr:uid="{00000000-0005-0000-0000-0000630E0000}"/>
    <cellStyle name="20% - Accent4 4 3 4 3" xfId="3690" xr:uid="{00000000-0005-0000-0000-0000640E0000}"/>
    <cellStyle name="20% - Accent4 4 3 4 4" xfId="3691" xr:uid="{00000000-0005-0000-0000-0000650E0000}"/>
    <cellStyle name="20% - Accent4 4 3 5" xfId="3692" xr:uid="{00000000-0005-0000-0000-0000660E0000}"/>
    <cellStyle name="20% - Accent4 4 3 5 2" xfId="3693" xr:uid="{00000000-0005-0000-0000-0000670E0000}"/>
    <cellStyle name="20% - Accent4 4 3 5 2 2" xfId="3694" xr:uid="{00000000-0005-0000-0000-0000680E0000}"/>
    <cellStyle name="20% - Accent4 4 3 5 2 3" xfId="3695" xr:uid="{00000000-0005-0000-0000-0000690E0000}"/>
    <cellStyle name="20% - Accent4 4 3 5 3" xfId="3696" xr:uid="{00000000-0005-0000-0000-00006A0E0000}"/>
    <cellStyle name="20% - Accent4 4 3 5 4" xfId="3697" xr:uid="{00000000-0005-0000-0000-00006B0E0000}"/>
    <cellStyle name="20% - Accent4 4 3 6" xfId="3698" xr:uid="{00000000-0005-0000-0000-00006C0E0000}"/>
    <cellStyle name="20% - Accent4 4 3 6 2" xfId="3699" xr:uid="{00000000-0005-0000-0000-00006D0E0000}"/>
    <cellStyle name="20% - Accent4 4 3 6 2 2" xfId="3700" xr:uid="{00000000-0005-0000-0000-00006E0E0000}"/>
    <cellStyle name="20% - Accent4 4 3 6 2 3" xfId="3701" xr:uid="{00000000-0005-0000-0000-00006F0E0000}"/>
    <cellStyle name="20% - Accent4 4 3 6 3" xfId="3702" xr:uid="{00000000-0005-0000-0000-0000700E0000}"/>
    <cellStyle name="20% - Accent4 4 3 6 4" xfId="3703" xr:uid="{00000000-0005-0000-0000-0000710E0000}"/>
    <cellStyle name="20% - Accent4 4 3 7" xfId="3704" xr:uid="{00000000-0005-0000-0000-0000720E0000}"/>
    <cellStyle name="20% - Accent4 4 3 7 2" xfId="3705" xr:uid="{00000000-0005-0000-0000-0000730E0000}"/>
    <cellStyle name="20% - Accent4 4 3 7 2 2" xfId="3706" xr:uid="{00000000-0005-0000-0000-0000740E0000}"/>
    <cellStyle name="20% - Accent4 4 3 7 2 3" xfId="3707" xr:uid="{00000000-0005-0000-0000-0000750E0000}"/>
    <cellStyle name="20% - Accent4 4 3 7 3" xfId="3708" xr:uid="{00000000-0005-0000-0000-0000760E0000}"/>
    <cellStyle name="20% - Accent4 4 3 7 4" xfId="3709" xr:uid="{00000000-0005-0000-0000-0000770E0000}"/>
    <cellStyle name="20% - Accent4 4 3 8" xfId="3710" xr:uid="{00000000-0005-0000-0000-0000780E0000}"/>
    <cellStyle name="20% - Accent4 4 3 8 2" xfId="3711" xr:uid="{00000000-0005-0000-0000-0000790E0000}"/>
    <cellStyle name="20% - Accent4 4 3 8 3" xfId="3712" xr:uid="{00000000-0005-0000-0000-00007A0E0000}"/>
    <cellStyle name="20% - Accent4 4 3 9" xfId="3713" xr:uid="{00000000-0005-0000-0000-00007B0E0000}"/>
    <cellStyle name="20% - Accent4 4 4" xfId="3714" xr:uid="{00000000-0005-0000-0000-00007C0E0000}"/>
    <cellStyle name="20% - Accent4 4 4 2" xfId="3715" xr:uid="{00000000-0005-0000-0000-00007D0E0000}"/>
    <cellStyle name="20% - Accent4 4 4 2 2" xfId="3716" xr:uid="{00000000-0005-0000-0000-00007E0E0000}"/>
    <cellStyle name="20% - Accent4 4 4 2 3" xfId="3717" xr:uid="{00000000-0005-0000-0000-00007F0E0000}"/>
    <cellStyle name="20% - Accent4 4 4 3" xfId="3718" xr:uid="{00000000-0005-0000-0000-0000800E0000}"/>
    <cellStyle name="20% - Accent4 4 4 4" xfId="3719" xr:uid="{00000000-0005-0000-0000-0000810E0000}"/>
    <cellStyle name="20% - Accent4 4 5" xfId="3720" xr:uid="{00000000-0005-0000-0000-0000820E0000}"/>
    <cellStyle name="20% - Accent4 4 5 2" xfId="3721" xr:uid="{00000000-0005-0000-0000-0000830E0000}"/>
    <cellStyle name="20% - Accent4 4 5 2 2" xfId="3722" xr:uid="{00000000-0005-0000-0000-0000840E0000}"/>
    <cellStyle name="20% - Accent4 4 5 2 3" xfId="3723" xr:uid="{00000000-0005-0000-0000-0000850E0000}"/>
    <cellStyle name="20% - Accent4 4 5 3" xfId="3724" xr:uid="{00000000-0005-0000-0000-0000860E0000}"/>
    <cellStyle name="20% - Accent4 4 5 4" xfId="3725" xr:uid="{00000000-0005-0000-0000-0000870E0000}"/>
    <cellStyle name="20% - Accent4 4 6" xfId="3726" xr:uid="{00000000-0005-0000-0000-0000880E0000}"/>
    <cellStyle name="20% - Accent4 4 6 2" xfId="3727" xr:uid="{00000000-0005-0000-0000-0000890E0000}"/>
    <cellStyle name="20% - Accent4 4 6 2 2" xfId="3728" xr:uid="{00000000-0005-0000-0000-00008A0E0000}"/>
    <cellStyle name="20% - Accent4 4 6 2 3" xfId="3729" xr:uid="{00000000-0005-0000-0000-00008B0E0000}"/>
    <cellStyle name="20% - Accent4 4 6 3" xfId="3730" xr:uid="{00000000-0005-0000-0000-00008C0E0000}"/>
    <cellStyle name="20% - Accent4 4 6 4" xfId="3731" xr:uid="{00000000-0005-0000-0000-00008D0E0000}"/>
    <cellStyle name="20% - Accent4 4 7" xfId="3732" xr:uid="{00000000-0005-0000-0000-00008E0E0000}"/>
    <cellStyle name="20% - Accent4 4 7 2" xfId="3733" xr:uid="{00000000-0005-0000-0000-00008F0E0000}"/>
    <cellStyle name="20% - Accent4 4 7 2 2" xfId="3734" xr:uid="{00000000-0005-0000-0000-0000900E0000}"/>
    <cellStyle name="20% - Accent4 4 7 2 3" xfId="3735" xr:uid="{00000000-0005-0000-0000-0000910E0000}"/>
    <cellStyle name="20% - Accent4 4 7 3" xfId="3736" xr:uid="{00000000-0005-0000-0000-0000920E0000}"/>
    <cellStyle name="20% - Accent4 4 7 4" xfId="3737" xr:uid="{00000000-0005-0000-0000-0000930E0000}"/>
    <cellStyle name="20% - Accent4 4 8" xfId="3738" xr:uid="{00000000-0005-0000-0000-0000940E0000}"/>
    <cellStyle name="20% - Accent4 4 8 2" xfId="3739" xr:uid="{00000000-0005-0000-0000-0000950E0000}"/>
    <cellStyle name="20% - Accent4 4 8 2 2" xfId="3740" xr:uid="{00000000-0005-0000-0000-0000960E0000}"/>
    <cellStyle name="20% - Accent4 4 8 2 3" xfId="3741" xr:uid="{00000000-0005-0000-0000-0000970E0000}"/>
    <cellStyle name="20% - Accent4 4 8 3" xfId="3742" xr:uid="{00000000-0005-0000-0000-0000980E0000}"/>
    <cellStyle name="20% - Accent4 4 8 4" xfId="3743" xr:uid="{00000000-0005-0000-0000-0000990E0000}"/>
    <cellStyle name="20% - Accent4 4 9" xfId="3744" xr:uid="{00000000-0005-0000-0000-00009A0E0000}"/>
    <cellStyle name="20% - Accent4 4 9 2" xfId="3745" xr:uid="{00000000-0005-0000-0000-00009B0E0000}"/>
    <cellStyle name="20% - Accent4 4 9 2 2" xfId="3746" xr:uid="{00000000-0005-0000-0000-00009C0E0000}"/>
    <cellStyle name="20% - Accent4 4 9 2 3" xfId="3747" xr:uid="{00000000-0005-0000-0000-00009D0E0000}"/>
    <cellStyle name="20% - Accent4 4 9 3" xfId="3748" xr:uid="{00000000-0005-0000-0000-00009E0E0000}"/>
    <cellStyle name="20% - Accent4 4 9 4" xfId="3749" xr:uid="{00000000-0005-0000-0000-00009F0E0000}"/>
    <cellStyle name="20% - Accent4 5" xfId="3750" xr:uid="{00000000-0005-0000-0000-0000A00E0000}"/>
    <cellStyle name="20% - Accent4 5 10" xfId="3751" xr:uid="{00000000-0005-0000-0000-0000A10E0000}"/>
    <cellStyle name="20% - Accent4 5 10 2" xfId="3752" xr:uid="{00000000-0005-0000-0000-0000A20E0000}"/>
    <cellStyle name="20% - Accent4 5 10 3" xfId="3753" xr:uid="{00000000-0005-0000-0000-0000A30E0000}"/>
    <cellStyle name="20% - Accent4 5 11" xfId="3754" xr:uid="{00000000-0005-0000-0000-0000A40E0000}"/>
    <cellStyle name="20% - Accent4 5 12" xfId="3755" xr:uid="{00000000-0005-0000-0000-0000A50E0000}"/>
    <cellStyle name="20% - Accent4 5 2" xfId="3756" xr:uid="{00000000-0005-0000-0000-0000A60E0000}"/>
    <cellStyle name="20% - Accent4 5 2 10" xfId="3757" xr:uid="{00000000-0005-0000-0000-0000A70E0000}"/>
    <cellStyle name="20% - Accent4 5 2 2" xfId="3758" xr:uid="{00000000-0005-0000-0000-0000A80E0000}"/>
    <cellStyle name="20% - Accent4 5 2 2 2" xfId="3759" xr:uid="{00000000-0005-0000-0000-0000A90E0000}"/>
    <cellStyle name="20% - Accent4 5 2 2 2 2" xfId="3760" xr:uid="{00000000-0005-0000-0000-0000AA0E0000}"/>
    <cellStyle name="20% - Accent4 5 2 2 2 3" xfId="3761" xr:uid="{00000000-0005-0000-0000-0000AB0E0000}"/>
    <cellStyle name="20% - Accent4 5 2 2 3" xfId="3762" xr:uid="{00000000-0005-0000-0000-0000AC0E0000}"/>
    <cellStyle name="20% - Accent4 5 2 2 4" xfId="3763" xr:uid="{00000000-0005-0000-0000-0000AD0E0000}"/>
    <cellStyle name="20% - Accent4 5 2 3" xfId="3764" xr:uid="{00000000-0005-0000-0000-0000AE0E0000}"/>
    <cellStyle name="20% - Accent4 5 2 3 2" xfId="3765" xr:uid="{00000000-0005-0000-0000-0000AF0E0000}"/>
    <cellStyle name="20% - Accent4 5 2 3 2 2" xfId="3766" xr:uid="{00000000-0005-0000-0000-0000B00E0000}"/>
    <cellStyle name="20% - Accent4 5 2 3 2 3" xfId="3767" xr:uid="{00000000-0005-0000-0000-0000B10E0000}"/>
    <cellStyle name="20% - Accent4 5 2 3 3" xfId="3768" xr:uid="{00000000-0005-0000-0000-0000B20E0000}"/>
    <cellStyle name="20% - Accent4 5 2 3 4" xfId="3769" xr:uid="{00000000-0005-0000-0000-0000B30E0000}"/>
    <cellStyle name="20% - Accent4 5 2 4" xfId="3770" xr:uid="{00000000-0005-0000-0000-0000B40E0000}"/>
    <cellStyle name="20% - Accent4 5 2 4 2" xfId="3771" xr:uid="{00000000-0005-0000-0000-0000B50E0000}"/>
    <cellStyle name="20% - Accent4 5 2 4 2 2" xfId="3772" xr:uid="{00000000-0005-0000-0000-0000B60E0000}"/>
    <cellStyle name="20% - Accent4 5 2 4 2 3" xfId="3773" xr:uid="{00000000-0005-0000-0000-0000B70E0000}"/>
    <cellStyle name="20% - Accent4 5 2 4 3" xfId="3774" xr:uid="{00000000-0005-0000-0000-0000B80E0000}"/>
    <cellStyle name="20% - Accent4 5 2 4 4" xfId="3775" xr:uid="{00000000-0005-0000-0000-0000B90E0000}"/>
    <cellStyle name="20% - Accent4 5 2 5" xfId="3776" xr:uid="{00000000-0005-0000-0000-0000BA0E0000}"/>
    <cellStyle name="20% - Accent4 5 2 5 2" xfId="3777" xr:uid="{00000000-0005-0000-0000-0000BB0E0000}"/>
    <cellStyle name="20% - Accent4 5 2 5 2 2" xfId="3778" xr:uid="{00000000-0005-0000-0000-0000BC0E0000}"/>
    <cellStyle name="20% - Accent4 5 2 5 2 3" xfId="3779" xr:uid="{00000000-0005-0000-0000-0000BD0E0000}"/>
    <cellStyle name="20% - Accent4 5 2 5 3" xfId="3780" xr:uid="{00000000-0005-0000-0000-0000BE0E0000}"/>
    <cellStyle name="20% - Accent4 5 2 5 4" xfId="3781" xr:uid="{00000000-0005-0000-0000-0000BF0E0000}"/>
    <cellStyle name="20% - Accent4 5 2 6" xfId="3782" xr:uid="{00000000-0005-0000-0000-0000C00E0000}"/>
    <cellStyle name="20% - Accent4 5 2 6 2" xfId="3783" xr:uid="{00000000-0005-0000-0000-0000C10E0000}"/>
    <cellStyle name="20% - Accent4 5 2 6 2 2" xfId="3784" xr:uid="{00000000-0005-0000-0000-0000C20E0000}"/>
    <cellStyle name="20% - Accent4 5 2 6 2 3" xfId="3785" xr:uid="{00000000-0005-0000-0000-0000C30E0000}"/>
    <cellStyle name="20% - Accent4 5 2 6 3" xfId="3786" xr:uid="{00000000-0005-0000-0000-0000C40E0000}"/>
    <cellStyle name="20% - Accent4 5 2 6 4" xfId="3787" xr:uid="{00000000-0005-0000-0000-0000C50E0000}"/>
    <cellStyle name="20% - Accent4 5 2 7" xfId="3788" xr:uid="{00000000-0005-0000-0000-0000C60E0000}"/>
    <cellStyle name="20% - Accent4 5 2 7 2" xfId="3789" xr:uid="{00000000-0005-0000-0000-0000C70E0000}"/>
    <cellStyle name="20% - Accent4 5 2 7 2 2" xfId="3790" xr:uid="{00000000-0005-0000-0000-0000C80E0000}"/>
    <cellStyle name="20% - Accent4 5 2 7 2 3" xfId="3791" xr:uid="{00000000-0005-0000-0000-0000C90E0000}"/>
    <cellStyle name="20% - Accent4 5 2 7 3" xfId="3792" xr:uid="{00000000-0005-0000-0000-0000CA0E0000}"/>
    <cellStyle name="20% - Accent4 5 2 7 4" xfId="3793" xr:uid="{00000000-0005-0000-0000-0000CB0E0000}"/>
    <cellStyle name="20% - Accent4 5 2 8" xfId="3794" xr:uid="{00000000-0005-0000-0000-0000CC0E0000}"/>
    <cellStyle name="20% - Accent4 5 2 8 2" xfId="3795" xr:uid="{00000000-0005-0000-0000-0000CD0E0000}"/>
    <cellStyle name="20% - Accent4 5 2 8 3" xfId="3796" xr:uid="{00000000-0005-0000-0000-0000CE0E0000}"/>
    <cellStyle name="20% - Accent4 5 2 9" xfId="3797" xr:uid="{00000000-0005-0000-0000-0000CF0E0000}"/>
    <cellStyle name="20% - Accent4 5 3" xfId="3798" xr:uid="{00000000-0005-0000-0000-0000D00E0000}"/>
    <cellStyle name="20% - Accent4 5 3 10" xfId="3799" xr:uid="{00000000-0005-0000-0000-0000D10E0000}"/>
    <cellStyle name="20% - Accent4 5 3 2" xfId="3800" xr:uid="{00000000-0005-0000-0000-0000D20E0000}"/>
    <cellStyle name="20% - Accent4 5 3 2 2" xfId="3801" xr:uid="{00000000-0005-0000-0000-0000D30E0000}"/>
    <cellStyle name="20% - Accent4 5 3 2 2 2" xfId="3802" xr:uid="{00000000-0005-0000-0000-0000D40E0000}"/>
    <cellStyle name="20% - Accent4 5 3 2 2 3" xfId="3803" xr:uid="{00000000-0005-0000-0000-0000D50E0000}"/>
    <cellStyle name="20% - Accent4 5 3 2 3" xfId="3804" xr:uid="{00000000-0005-0000-0000-0000D60E0000}"/>
    <cellStyle name="20% - Accent4 5 3 2 4" xfId="3805" xr:uid="{00000000-0005-0000-0000-0000D70E0000}"/>
    <cellStyle name="20% - Accent4 5 3 3" xfId="3806" xr:uid="{00000000-0005-0000-0000-0000D80E0000}"/>
    <cellStyle name="20% - Accent4 5 3 3 2" xfId="3807" xr:uid="{00000000-0005-0000-0000-0000D90E0000}"/>
    <cellStyle name="20% - Accent4 5 3 3 2 2" xfId="3808" xr:uid="{00000000-0005-0000-0000-0000DA0E0000}"/>
    <cellStyle name="20% - Accent4 5 3 3 2 3" xfId="3809" xr:uid="{00000000-0005-0000-0000-0000DB0E0000}"/>
    <cellStyle name="20% - Accent4 5 3 3 3" xfId="3810" xr:uid="{00000000-0005-0000-0000-0000DC0E0000}"/>
    <cellStyle name="20% - Accent4 5 3 3 4" xfId="3811" xr:uid="{00000000-0005-0000-0000-0000DD0E0000}"/>
    <cellStyle name="20% - Accent4 5 3 4" xfId="3812" xr:uid="{00000000-0005-0000-0000-0000DE0E0000}"/>
    <cellStyle name="20% - Accent4 5 3 4 2" xfId="3813" xr:uid="{00000000-0005-0000-0000-0000DF0E0000}"/>
    <cellStyle name="20% - Accent4 5 3 4 2 2" xfId="3814" xr:uid="{00000000-0005-0000-0000-0000E00E0000}"/>
    <cellStyle name="20% - Accent4 5 3 4 2 3" xfId="3815" xr:uid="{00000000-0005-0000-0000-0000E10E0000}"/>
    <cellStyle name="20% - Accent4 5 3 4 3" xfId="3816" xr:uid="{00000000-0005-0000-0000-0000E20E0000}"/>
    <cellStyle name="20% - Accent4 5 3 4 4" xfId="3817" xr:uid="{00000000-0005-0000-0000-0000E30E0000}"/>
    <cellStyle name="20% - Accent4 5 3 5" xfId="3818" xr:uid="{00000000-0005-0000-0000-0000E40E0000}"/>
    <cellStyle name="20% - Accent4 5 3 5 2" xfId="3819" xr:uid="{00000000-0005-0000-0000-0000E50E0000}"/>
    <cellStyle name="20% - Accent4 5 3 5 2 2" xfId="3820" xr:uid="{00000000-0005-0000-0000-0000E60E0000}"/>
    <cellStyle name="20% - Accent4 5 3 5 2 3" xfId="3821" xr:uid="{00000000-0005-0000-0000-0000E70E0000}"/>
    <cellStyle name="20% - Accent4 5 3 5 3" xfId="3822" xr:uid="{00000000-0005-0000-0000-0000E80E0000}"/>
    <cellStyle name="20% - Accent4 5 3 5 4" xfId="3823" xr:uid="{00000000-0005-0000-0000-0000E90E0000}"/>
    <cellStyle name="20% - Accent4 5 3 6" xfId="3824" xr:uid="{00000000-0005-0000-0000-0000EA0E0000}"/>
    <cellStyle name="20% - Accent4 5 3 6 2" xfId="3825" xr:uid="{00000000-0005-0000-0000-0000EB0E0000}"/>
    <cellStyle name="20% - Accent4 5 3 6 2 2" xfId="3826" xr:uid="{00000000-0005-0000-0000-0000EC0E0000}"/>
    <cellStyle name="20% - Accent4 5 3 6 2 3" xfId="3827" xr:uid="{00000000-0005-0000-0000-0000ED0E0000}"/>
    <cellStyle name="20% - Accent4 5 3 6 3" xfId="3828" xr:uid="{00000000-0005-0000-0000-0000EE0E0000}"/>
    <cellStyle name="20% - Accent4 5 3 6 4" xfId="3829" xr:uid="{00000000-0005-0000-0000-0000EF0E0000}"/>
    <cellStyle name="20% - Accent4 5 3 7" xfId="3830" xr:uid="{00000000-0005-0000-0000-0000F00E0000}"/>
    <cellStyle name="20% - Accent4 5 3 7 2" xfId="3831" xr:uid="{00000000-0005-0000-0000-0000F10E0000}"/>
    <cellStyle name="20% - Accent4 5 3 7 2 2" xfId="3832" xr:uid="{00000000-0005-0000-0000-0000F20E0000}"/>
    <cellStyle name="20% - Accent4 5 3 7 2 3" xfId="3833" xr:uid="{00000000-0005-0000-0000-0000F30E0000}"/>
    <cellStyle name="20% - Accent4 5 3 7 3" xfId="3834" xr:uid="{00000000-0005-0000-0000-0000F40E0000}"/>
    <cellStyle name="20% - Accent4 5 3 7 4" xfId="3835" xr:uid="{00000000-0005-0000-0000-0000F50E0000}"/>
    <cellStyle name="20% - Accent4 5 3 8" xfId="3836" xr:uid="{00000000-0005-0000-0000-0000F60E0000}"/>
    <cellStyle name="20% - Accent4 5 3 8 2" xfId="3837" xr:uid="{00000000-0005-0000-0000-0000F70E0000}"/>
    <cellStyle name="20% - Accent4 5 3 8 3" xfId="3838" xr:uid="{00000000-0005-0000-0000-0000F80E0000}"/>
    <cellStyle name="20% - Accent4 5 3 9" xfId="3839" xr:uid="{00000000-0005-0000-0000-0000F90E0000}"/>
    <cellStyle name="20% - Accent4 5 4" xfId="3840" xr:uid="{00000000-0005-0000-0000-0000FA0E0000}"/>
    <cellStyle name="20% - Accent4 5 4 2" xfId="3841" xr:uid="{00000000-0005-0000-0000-0000FB0E0000}"/>
    <cellStyle name="20% - Accent4 5 4 2 2" xfId="3842" xr:uid="{00000000-0005-0000-0000-0000FC0E0000}"/>
    <cellStyle name="20% - Accent4 5 4 2 3" xfId="3843" xr:uid="{00000000-0005-0000-0000-0000FD0E0000}"/>
    <cellStyle name="20% - Accent4 5 4 3" xfId="3844" xr:uid="{00000000-0005-0000-0000-0000FE0E0000}"/>
    <cellStyle name="20% - Accent4 5 4 4" xfId="3845" xr:uid="{00000000-0005-0000-0000-0000FF0E0000}"/>
    <cellStyle name="20% - Accent4 5 5" xfId="3846" xr:uid="{00000000-0005-0000-0000-0000000F0000}"/>
    <cellStyle name="20% - Accent4 5 5 2" xfId="3847" xr:uid="{00000000-0005-0000-0000-0000010F0000}"/>
    <cellStyle name="20% - Accent4 5 5 2 2" xfId="3848" xr:uid="{00000000-0005-0000-0000-0000020F0000}"/>
    <cellStyle name="20% - Accent4 5 5 2 3" xfId="3849" xr:uid="{00000000-0005-0000-0000-0000030F0000}"/>
    <cellStyle name="20% - Accent4 5 5 3" xfId="3850" xr:uid="{00000000-0005-0000-0000-0000040F0000}"/>
    <cellStyle name="20% - Accent4 5 5 4" xfId="3851" xr:uid="{00000000-0005-0000-0000-0000050F0000}"/>
    <cellStyle name="20% - Accent4 5 6" xfId="3852" xr:uid="{00000000-0005-0000-0000-0000060F0000}"/>
    <cellStyle name="20% - Accent4 5 6 2" xfId="3853" xr:uid="{00000000-0005-0000-0000-0000070F0000}"/>
    <cellStyle name="20% - Accent4 5 6 2 2" xfId="3854" xr:uid="{00000000-0005-0000-0000-0000080F0000}"/>
    <cellStyle name="20% - Accent4 5 6 2 3" xfId="3855" xr:uid="{00000000-0005-0000-0000-0000090F0000}"/>
    <cellStyle name="20% - Accent4 5 6 3" xfId="3856" xr:uid="{00000000-0005-0000-0000-00000A0F0000}"/>
    <cellStyle name="20% - Accent4 5 6 4" xfId="3857" xr:uid="{00000000-0005-0000-0000-00000B0F0000}"/>
    <cellStyle name="20% - Accent4 5 7" xfId="3858" xr:uid="{00000000-0005-0000-0000-00000C0F0000}"/>
    <cellStyle name="20% - Accent4 5 7 2" xfId="3859" xr:uid="{00000000-0005-0000-0000-00000D0F0000}"/>
    <cellStyle name="20% - Accent4 5 7 2 2" xfId="3860" xr:uid="{00000000-0005-0000-0000-00000E0F0000}"/>
    <cellStyle name="20% - Accent4 5 7 2 3" xfId="3861" xr:uid="{00000000-0005-0000-0000-00000F0F0000}"/>
    <cellStyle name="20% - Accent4 5 7 3" xfId="3862" xr:uid="{00000000-0005-0000-0000-0000100F0000}"/>
    <cellStyle name="20% - Accent4 5 7 4" xfId="3863" xr:uid="{00000000-0005-0000-0000-0000110F0000}"/>
    <cellStyle name="20% - Accent4 5 8" xfId="3864" xr:uid="{00000000-0005-0000-0000-0000120F0000}"/>
    <cellStyle name="20% - Accent4 5 8 2" xfId="3865" xr:uid="{00000000-0005-0000-0000-0000130F0000}"/>
    <cellStyle name="20% - Accent4 5 8 2 2" xfId="3866" xr:uid="{00000000-0005-0000-0000-0000140F0000}"/>
    <cellStyle name="20% - Accent4 5 8 2 3" xfId="3867" xr:uid="{00000000-0005-0000-0000-0000150F0000}"/>
    <cellStyle name="20% - Accent4 5 8 3" xfId="3868" xr:uid="{00000000-0005-0000-0000-0000160F0000}"/>
    <cellStyle name="20% - Accent4 5 8 4" xfId="3869" xr:uid="{00000000-0005-0000-0000-0000170F0000}"/>
    <cellStyle name="20% - Accent4 5 9" xfId="3870" xr:uid="{00000000-0005-0000-0000-0000180F0000}"/>
    <cellStyle name="20% - Accent4 5 9 2" xfId="3871" xr:uid="{00000000-0005-0000-0000-0000190F0000}"/>
    <cellStyle name="20% - Accent4 5 9 2 2" xfId="3872" xr:uid="{00000000-0005-0000-0000-00001A0F0000}"/>
    <cellStyle name="20% - Accent4 5 9 2 3" xfId="3873" xr:uid="{00000000-0005-0000-0000-00001B0F0000}"/>
    <cellStyle name="20% - Accent4 5 9 3" xfId="3874" xr:uid="{00000000-0005-0000-0000-00001C0F0000}"/>
    <cellStyle name="20% - Accent4 5 9 4" xfId="3875" xr:uid="{00000000-0005-0000-0000-00001D0F0000}"/>
    <cellStyle name="20% - Accent4 6" xfId="3876" xr:uid="{00000000-0005-0000-0000-00001E0F0000}"/>
    <cellStyle name="20% - Accent4 6 10" xfId="3877" xr:uid="{00000000-0005-0000-0000-00001F0F0000}"/>
    <cellStyle name="20% - Accent4 6 10 2" xfId="3878" xr:uid="{00000000-0005-0000-0000-0000200F0000}"/>
    <cellStyle name="20% - Accent4 6 10 3" xfId="3879" xr:uid="{00000000-0005-0000-0000-0000210F0000}"/>
    <cellStyle name="20% - Accent4 6 11" xfId="3880" xr:uid="{00000000-0005-0000-0000-0000220F0000}"/>
    <cellStyle name="20% - Accent4 6 12" xfId="3881" xr:uid="{00000000-0005-0000-0000-0000230F0000}"/>
    <cellStyle name="20% - Accent4 6 2" xfId="3882" xr:uid="{00000000-0005-0000-0000-0000240F0000}"/>
    <cellStyle name="20% - Accent4 6 2 10" xfId="3883" xr:uid="{00000000-0005-0000-0000-0000250F0000}"/>
    <cellStyle name="20% - Accent4 6 2 2" xfId="3884" xr:uid="{00000000-0005-0000-0000-0000260F0000}"/>
    <cellStyle name="20% - Accent4 6 2 2 2" xfId="3885" xr:uid="{00000000-0005-0000-0000-0000270F0000}"/>
    <cellStyle name="20% - Accent4 6 2 2 2 2" xfId="3886" xr:uid="{00000000-0005-0000-0000-0000280F0000}"/>
    <cellStyle name="20% - Accent4 6 2 2 2 3" xfId="3887" xr:uid="{00000000-0005-0000-0000-0000290F0000}"/>
    <cellStyle name="20% - Accent4 6 2 2 3" xfId="3888" xr:uid="{00000000-0005-0000-0000-00002A0F0000}"/>
    <cellStyle name="20% - Accent4 6 2 2 4" xfId="3889" xr:uid="{00000000-0005-0000-0000-00002B0F0000}"/>
    <cellStyle name="20% - Accent4 6 2 3" xfId="3890" xr:uid="{00000000-0005-0000-0000-00002C0F0000}"/>
    <cellStyle name="20% - Accent4 6 2 3 2" xfId="3891" xr:uid="{00000000-0005-0000-0000-00002D0F0000}"/>
    <cellStyle name="20% - Accent4 6 2 3 2 2" xfId="3892" xr:uid="{00000000-0005-0000-0000-00002E0F0000}"/>
    <cellStyle name="20% - Accent4 6 2 3 2 3" xfId="3893" xr:uid="{00000000-0005-0000-0000-00002F0F0000}"/>
    <cellStyle name="20% - Accent4 6 2 3 3" xfId="3894" xr:uid="{00000000-0005-0000-0000-0000300F0000}"/>
    <cellStyle name="20% - Accent4 6 2 3 4" xfId="3895" xr:uid="{00000000-0005-0000-0000-0000310F0000}"/>
    <cellStyle name="20% - Accent4 6 2 4" xfId="3896" xr:uid="{00000000-0005-0000-0000-0000320F0000}"/>
    <cellStyle name="20% - Accent4 6 2 4 2" xfId="3897" xr:uid="{00000000-0005-0000-0000-0000330F0000}"/>
    <cellStyle name="20% - Accent4 6 2 4 2 2" xfId="3898" xr:uid="{00000000-0005-0000-0000-0000340F0000}"/>
    <cellStyle name="20% - Accent4 6 2 4 2 3" xfId="3899" xr:uid="{00000000-0005-0000-0000-0000350F0000}"/>
    <cellStyle name="20% - Accent4 6 2 4 3" xfId="3900" xr:uid="{00000000-0005-0000-0000-0000360F0000}"/>
    <cellStyle name="20% - Accent4 6 2 4 4" xfId="3901" xr:uid="{00000000-0005-0000-0000-0000370F0000}"/>
    <cellStyle name="20% - Accent4 6 2 5" xfId="3902" xr:uid="{00000000-0005-0000-0000-0000380F0000}"/>
    <cellStyle name="20% - Accent4 6 2 5 2" xfId="3903" xr:uid="{00000000-0005-0000-0000-0000390F0000}"/>
    <cellStyle name="20% - Accent4 6 2 5 2 2" xfId="3904" xr:uid="{00000000-0005-0000-0000-00003A0F0000}"/>
    <cellStyle name="20% - Accent4 6 2 5 2 3" xfId="3905" xr:uid="{00000000-0005-0000-0000-00003B0F0000}"/>
    <cellStyle name="20% - Accent4 6 2 5 3" xfId="3906" xr:uid="{00000000-0005-0000-0000-00003C0F0000}"/>
    <cellStyle name="20% - Accent4 6 2 5 4" xfId="3907" xr:uid="{00000000-0005-0000-0000-00003D0F0000}"/>
    <cellStyle name="20% - Accent4 6 2 6" xfId="3908" xr:uid="{00000000-0005-0000-0000-00003E0F0000}"/>
    <cellStyle name="20% - Accent4 6 2 6 2" xfId="3909" xr:uid="{00000000-0005-0000-0000-00003F0F0000}"/>
    <cellStyle name="20% - Accent4 6 2 6 2 2" xfId="3910" xr:uid="{00000000-0005-0000-0000-0000400F0000}"/>
    <cellStyle name="20% - Accent4 6 2 6 2 3" xfId="3911" xr:uid="{00000000-0005-0000-0000-0000410F0000}"/>
    <cellStyle name="20% - Accent4 6 2 6 3" xfId="3912" xr:uid="{00000000-0005-0000-0000-0000420F0000}"/>
    <cellStyle name="20% - Accent4 6 2 6 4" xfId="3913" xr:uid="{00000000-0005-0000-0000-0000430F0000}"/>
    <cellStyle name="20% - Accent4 6 2 7" xfId="3914" xr:uid="{00000000-0005-0000-0000-0000440F0000}"/>
    <cellStyle name="20% - Accent4 6 2 7 2" xfId="3915" xr:uid="{00000000-0005-0000-0000-0000450F0000}"/>
    <cellStyle name="20% - Accent4 6 2 7 2 2" xfId="3916" xr:uid="{00000000-0005-0000-0000-0000460F0000}"/>
    <cellStyle name="20% - Accent4 6 2 7 2 3" xfId="3917" xr:uid="{00000000-0005-0000-0000-0000470F0000}"/>
    <cellStyle name="20% - Accent4 6 2 7 3" xfId="3918" xr:uid="{00000000-0005-0000-0000-0000480F0000}"/>
    <cellStyle name="20% - Accent4 6 2 7 4" xfId="3919" xr:uid="{00000000-0005-0000-0000-0000490F0000}"/>
    <cellStyle name="20% - Accent4 6 2 8" xfId="3920" xr:uid="{00000000-0005-0000-0000-00004A0F0000}"/>
    <cellStyle name="20% - Accent4 6 2 8 2" xfId="3921" xr:uid="{00000000-0005-0000-0000-00004B0F0000}"/>
    <cellStyle name="20% - Accent4 6 2 8 3" xfId="3922" xr:uid="{00000000-0005-0000-0000-00004C0F0000}"/>
    <cellStyle name="20% - Accent4 6 2 9" xfId="3923" xr:uid="{00000000-0005-0000-0000-00004D0F0000}"/>
    <cellStyle name="20% - Accent4 6 3" xfId="3924" xr:uid="{00000000-0005-0000-0000-00004E0F0000}"/>
    <cellStyle name="20% - Accent4 6 3 10" xfId="3925" xr:uid="{00000000-0005-0000-0000-00004F0F0000}"/>
    <cellStyle name="20% - Accent4 6 3 2" xfId="3926" xr:uid="{00000000-0005-0000-0000-0000500F0000}"/>
    <cellStyle name="20% - Accent4 6 3 2 2" xfId="3927" xr:uid="{00000000-0005-0000-0000-0000510F0000}"/>
    <cellStyle name="20% - Accent4 6 3 2 2 2" xfId="3928" xr:uid="{00000000-0005-0000-0000-0000520F0000}"/>
    <cellStyle name="20% - Accent4 6 3 2 2 3" xfId="3929" xr:uid="{00000000-0005-0000-0000-0000530F0000}"/>
    <cellStyle name="20% - Accent4 6 3 2 3" xfId="3930" xr:uid="{00000000-0005-0000-0000-0000540F0000}"/>
    <cellStyle name="20% - Accent4 6 3 2 4" xfId="3931" xr:uid="{00000000-0005-0000-0000-0000550F0000}"/>
    <cellStyle name="20% - Accent4 6 3 3" xfId="3932" xr:uid="{00000000-0005-0000-0000-0000560F0000}"/>
    <cellStyle name="20% - Accent4 6 3 3 2" xfId="3933" xr:uid="{00000000-0005-0000-0000-0000570F0000}"/>
    <cellStyle name="20% - Accent4 6 3 3 2 2" xfId="3934" xr:uid="{00000000-0005-0000-0000-0000580F0000}"/>
    <cellStyle name="20% - Accent4 6 3 3 2 3" xfId="3935" xr:uid="{00000000-0005-0000-0000-0000590F0000}"/>
    <cellStyle name="20% - Accent4 6 3 3 3" xfId="3936" xr:uid="{00000000-0005-0000-0000-00005A0F0000}"/>
    <cellStyle name="20% - Accent4 6 3 3 4" xfId="3937" xr:uid="{00000000-0005-0000-0000-00005B0F0000}"/>
    <cellStyle name="20% - Accent4 6 3 4" xfId="3938" xr:uid="{00000000-0005-0000-0000-00005C0F0000}"/>
    <cellStyle name="20% - Accent4 6 3 4 2" xfId="3939" xr:uid="{00000000-0005-0000-0000-00005D0F0000}"/>
    <cellStyle name="20% - Accent4 6 3 4 2 2" xfId="3940" xr:uid="{00000000-0005-0000-0000-00005E0F0000}"/>
    <cellStyle name="20% - Accent4 6 3 4 2 3" xfId="3941" xr:uid="{00000000-0005-0000-0000-00005F0F0000}"/>
    <cellStyle name="20% - Accent4 6 3 4 3" xfId="3942" xr:uid="{00000000-0005-0000-0000-0000600F0000}"/>
    <cellStyle name="20% - Accent4 6 3 4 4" xfId="3943" xr:uid="{00000000-0005-0000-0000-0000610F0000}"/>
    <cellStyle name="20% - Accent4 6 3 5" xfId="3944" xr:uid="{00000000-0005-0000-0000-0000620F0000}"/>
    <cellStyle name="20% - Accent4 6 3 5 2" xfId="3945" xr:uid="{00000000-0005-0000-0000-0000630F0000}"/>
    <cellStyle name="20% - Accent4 6 3 5 2 2" xfId="3946" xr:uid="{00000000-0005-0000-0000-0000640F0000}"/>
    <cellStyle name="20% - Accent4 6 3 5 2 3" xfId="3947" xr:uid="{00000000-0005-0000-0000-0000650F0000}"/>
    <cellStyle name="20% - Accent4 6 3 5 3" xfId="3948" xr:uid="{00000000-0005-0000-0000-0000660F0000}"/>
    <cellStyle name="20% - Accent4 6 3 5 4" xfId="3949" xr:uid="{00000000-0005-0000-0000-0000670F0000}"/>
    <cellStyle name="20% - Accent4 6 3 6" xfId="3950" xr:uid="{00000000-0005-0000-0000-0000680F0000}"/>
    <cellStyle name="20% - Accent4 6 3 6 2" xfId="3951" xr:uid="{00000000-0005-0000-0000-0000690F0000}"/>
    <cellStyle name="20% - Accent4 6 3 6 2 2" xfId="3952" xr:uid="{00000000-0005-0000-0000-00006A0F0000}"/>
    <cellStyle name="20% - Accent4 6 3 6 2 3" xfId="3953" xr:uid="{00000000-0005-0000-0000-00006B0F0000}"/>
    <cellStyle name="20% - Accent4 6 3 6 3" xfId="3954" xr:uid="{00000000-0005-0000-0000-00006C0F0000}"/>
    <cellStyle name="20% - Accent4 6 3 6 4" xfId="3955" xr:uid="{00000000-0005-0000-0000-00006D0F0000}"/>
    <cellStyle name="20% - Accent4 6 3 7" xfId="3956" xr:uid="{00000000-0005-0000-0000-00006E0F0000}"/>
    <cellStyle name="20% - Accent4 6 3 7 2" xfId="3957" xr:uid="{00000000-0005-0000-0000-00006F0F0000}"/>
    <cellStyle name="20% - Accent4 6 3 7 2 2" xfId="3958" xr:uid="{00000000-0005-0000-0000-0000700F0000}"/>
    <cellStyle name="20% - Accent4 6 3 7 2 3" xfId="3959" xr:uid="{00000000-0005-0000-0000-0000710F0000}"/>
    <cellStyle name="20% - Accent4 6 3 7 3" xfId="3960" xr:uid="{00000000-0005-0000-0000-0000720F0000}"/>
    <cellStyle name="20% - Accent4 6 3 7 4" xfId="3961" xr:uid="{00000000-0005-0000-0000-0000730F0000}"/>
    <cellStyle name="20% - Accent4 6 3 8" xfId="3962" xr:uid="{00000000-0005-0000-0000-0000740F0000}"/>
    <cellStyle name="20% - Accent4 6 3 8 2" xfId="3963" xr:uid="{00000000-0005-0000-0000-0000750F0000}"/>
    <cellStyle name="20% - Accent4 6 3 8 3" xfId="3964" xr:uid="{00000000-0005-0000-0000-0000760F0000}"/>
    <cellStyle name="20% - Accent4 6 3 9" xfId="3965" xr:uid="{00000000-0005-0000-0000-0000770F0000}"/>
    <cellStyle name="20% - Accent4 6 4" xfId="3966" xr:uid="{00000000-0005-0000-0000-0000780F0000}"/>
    <cellStyle name="20% - Accent4 6 4 2" xfId="3967" xr:uid="{00000000-0005-0000-0000-0000790F0000}"/>
    <cellStyle name="20% - Accent4 6 4 2 2" xfId="3968" xr:uid="{00000000-0005-0000-0000-00007A0F0000}"/>
    <cellStyle name="20% - Accent4 6 4 2 3" xfId="3969" xr:uid="{00000000-0005-0000-0000-00007B0F0000}"/>
    <cellStyle name="20% - Accent4 6 4 3" xfId="3970" xr:uid="{00000000-0005-0000-0000-00007C0F0000}"/>
    <cellStyle name="20% - Accent4 6 4 4" xfId="3971" xr:uid="{00000000-0005-0000-0000-00007D0F0000}"/>
    <cellStyle name="20% - Accent4 6 5" xfId="3972" xr:uid="{00000000-0005-0000-0000-00007E0F0000}"/>
    <cellStyle name="20% - Accent4 6 5 2" xfId="3973" xr:uid="{00000000-0005-0000-0000-00007F0F0000}"/>
    <cellStyle name="20% - Accent4 6 5 2 2" xfId="3974" xr:uid="{00000000-0005-0000-0000-0000800F0000}"/>
    <cellStyle name="20% - Accent4 6 5 2 3" xfId="3975" xr:uid="{00000000-0005-0000-0000-0000810F0000}"/>
    <cellStyle name="20% - Accent4 6 5 3" xfId="3976" xr:uid="{00000000-0005-0000-0000-0000820F0000}"/>
    <cellStyle name="20% - Accent4 6 5 4" xfId="3977" xr:uid="{00000000-0005-0000-0000-0000830F0000}"/>
    <cellStyle name="20% - Accent4 6 6" xfId="3978" xr:uid="{00000000-0005-0000-0000-0000840F0000}"/>
    <cellStyle name="20% - Accent4 6 6 2" xfId="3979" xr:uid="{00000000-0005-0000-0000-0000850F0000}"/>
    <cellStyle name="20% - Accent4 6 6 2 2" xfId="3980" xr:uid="{00000000-0005-0000-0000-0000860F0000}"/>
    <cellStyle name="20% - Accent4 6 6 2 3" xfId="3981" xr:uid="{00000000-0005-0000-0000-0000870F0000}"/>
    <cellStyle name="20% - Accent4 6 6 3" xfId="3982" xr:uid="{00000000-0005-0000-0000-0000880F0000}"/>
    <cellStyle name="20% - Accent4 6 6 4" xfId="3983" xr:uid="{00000000-0005-0000-0000-0000890F0000}"/>
    <cellStyle name="20% - Accent4 6 7" xfId="3984" xr:uid="{00000000-0005-0000-0000-00008A0F0000}"/>
    <cellStyle name="20% - Accent4 6 7 2" xfId="3985" xr:uid="{00000000-0005-0000-0000-00008B0F0000}"/>
    <cellStyle name="20% - Accent4 6 7 2 2" xfId="3986" xr:uid="{00000000-0005-0000-0000-00008C0F0000}"/>
    <cellStyle name="20% - Accent4 6 7 2 3" xfId="3987" xr:uid="{00000000-0005-0000-0000-00008D0F0000}"/>
    <cellStyle name="20% - Accent4 6 7 3" xfId="3988" xr:uid="{00000000-0005-0000-0000-00008E0F0000}"/>
    <cellStyle name="20% - Accent4 6 7 4" xfId="3989" xr:uid="{00000000-0005-0000-0000-00008F0F0000}"/>
    <cellStyle name="20% - Accent4 6 8" xfId="3990" xr:uid="{00000000-0005-0000-0000-0000900F0000}"/>
    <cellStyle name="20% - Accent4 6 8 2" xfId="3991" xr:uid="{00000000-0005-0000-0000-0000910F0000}"/>
    <cellStyle name="20% - Accent4 6 8 2 2" xfId="3992" xr:uid="{00000000-0005-0000-0000-0000920F0000}"/>
    <cellStyle name="20% - Accent4 6 8 2 3" xfId="3993" xr:uid="{00000000-0005-0000-0000-0000930F0000}"/>
    <cellStyle name="20% - Accent4 6 8 3" xfId="3994" xr:uid="{00000000-0005-0000-0000-0000940F0000}"/>
    <cellStyle name="20% - Accent4 6 8 4" xfId="3995" xr:uid="{00000000-0005-0000-0000-0000950F0000}"/>
    <cellStyle name="20% - Accent4 6 9" xfId="3996" xr:uid="{00000000-0005-0000-0000-0000960F0000}"/>
    <cellStyle name="20% - Accent4 6 9 2" xfId="3997" xr:uid="{00000000-0005-0000-0000-0000970F0000}"/>
    <cellStyle name="20% - Accent4 6 9 2 2" xfId="3998" xr:uid="{00000000-0005-0000-0000-0000980F0000}"/>
    <cellStyle name="20% - Accent4 6 9 2 3" xfId="3999" xr:uid="{00000000-0005-0000-0000-0000990F0000}"/>
    <cellStyle name="20% - Accent4 6 9 3" xfId="4000" xr:uid="{00000000-0005-0000-0000-00009A0F0000}"/>
    <cellStyle name="20% - Accent4 6 9 4" xfId="4001" xr:uid="{00000000-0005-0000-0000-00009B0F0000}"/>
    <cellStyle name="20% - Accent4 7" xfId="4002" xr:uid="{00000000-0005-0000-0000-00009C0F0000}"/>
    <cellStyle name="20% - Accent4 7 10" xfId="4003" xr:uid="{00000000-0005-0000-0000-00009D0F0000}"/>
    <cellStyle name="20% - Accent4 7 2" xfId="4004" xr:uid="{00000000-0005-0000-0000-00009E0F0000}"/>
    <cellStyle name="20% - Accent4 7 2 2" xfId="4005" xr:uid="{00000000-0005-0000-0000-00009F0F0000}"/>
    <cellStyle name="20% - Accent4 7 2 2 2" xfId="4006" xr:uid="{00000000-0005-0000-0000-0000A00F0000}"/>
    <cellStyle name="20% - Accent4 7 2 2 3" xfId="4007" xr:uid="{00000000-0005-0000-0000-0000A10F0000}"/>
    <cellStyle name="20% - Accent4 7 2 3" xfId="4008" xr:uid="{00000000-0005-0000-0000-0000A20F0000}"/>
    <cellStyle name="20% - Accent4 7 2 4" xfId="4009" xr:uid="{00000000-0005-0000-0000-0000A30F0000}"/>
    <cellStyle name="20% - Accent4 7 3" xfId="4010" xr:uid="{00000000-0005-0000-0000-0000A40F0000}"/>
    <cellStyle name="20% - Accent4 7 3 2" xfId="4011" xr:uid="{00000000-0005-0000-0000-0000A50F0000}"/>
    <cellStyle name="20% - Accent4 7 3 2 2" xfId="4012" xr:uid="{00000000-0005-0000-0000-0000A60F0000}"/>
    <cellStyle name="20% - Accent4 7 3 2 3" xfId="4013" xr:uid="{00000000-0005-0000-0000-0000A70F0000}"/>
    <cellStyle name="20% - Accent4 7 3 3" xfId="4014" xr:uid="{00000000-0005-0000-0000-0000A80F0000}"/>
    <cellStyle name="20% - Accent4 7 3 4" xfId="4015" xr:uid="{00000000-0005-0000-0000-0000A90F0000}"/>
    <cellStyle name="20% - Accent4 7 4" xfId="4016" xr:uid="{00000000-0005-0000-0000-0000AA0F0000}"/>
    <cellStyle name="20% - Accent4 7 4 2" xfId="4017" xr:uid="{00000000-0005-0000-0000-0000AB0F0000}"/>
    <cellStyle name="20% - Accent4 7 4 2 2" xfId="4018" xr:uid="{00000000-0005-0000-0000-0000AC0F0000}"/>
    <cellStyle name="20% - Accent4 7 4 2 3" xfId="4019" xr:uid="{00000000-0005-0000-0000-0000AD0F0000}"/>
    <cellStyle name="20% - Accent4 7 4 3" xfId="4020" xr:uid="{00000000-0005-0000-0000-0000AE0F0000}"/>
    <cellStyle name="20% - Accent4 7 4 4" xfId="4021" xr:uid="{00000000-0005-0000-0000-0000AF0F0000}"/>
    <cellStyle name="20% - Accent4 7 5" xfId="4022" xr:uid="{00000000-0005-0000-0000-0000B00F0000}"/>
    <cellStyle name="20% - Accent4 7 5 2" xfId="4023" xr:uid="{00000000-0005-0000-0000-0000B10F0000}"/>
    <cellStyle name="20% - Accent4 7 5 2 2" xfId="4024" xr:uid="{00000000-0005-0000-0000-0000B20F0000}"/>
    <cellStyle name="20% - Accent4 7 5 2 3" xfId="4025" xr:uid="{00000000-0005-0000-0000-0000B30F0000}"/>
    <cellStyle name="20% - Accent4 7 5 3" xfId="4026" xr:uid="{00000000-0005-0000-0000-0000B40F0000}"/>
    <cellStyle name="20% - Accent4 7 5 4" xfId="4027" xr:uid="{00000000-0005-0000-0000-0000B50F0000}"/>
    <cellStyle name="20% - Accent4 7 6" xfId="4028" xr:uid="{00000000-0005-0000-0000-0000B60F0000}"/>
    <cellStyle name="20% - Accent4 7 6 2" xfId="4029" xr:uid="{00000000-0005-0000-0000-0000B70F0000}"/>
    <cellStyle name="20% - Accent4 7 6 2 2" xfId="4030" xr:uid="{00000000-0005-0000-0000-0000B80F0000}"/>
    <cellStyle name="20% - Accent4 7 6 2 3" xfId="4031" xr:uid="{00000000-0005-0000-0000-0000B90F0000}"/>
    <cellStyle name="20% - Accent4 7 6 3" xfId="4032" xr:uid="{00000000-0005-0000-0000-0000BA0F0000}"/>
    <cellStyle name="20% - Accent4 7 6 4" xfId="4033" xr:uid="{00000000-0005-0000-0000-0000BB0F0000}"/>
    <cellStyle name="20% - Accent4 7 7" xfId="4034" xr:uid="{00000000-0005-0000-0000-0000BC0F0000}"/>
    <cellStyle name="20% - Accent4 7 7 2" xfId="4035" xr:uid="{00000000-0005-0000-0000-0000BD0F0000}"/>
    <cellStyle name="20% - Accent4 7 7 2 2" xfId="4036" xr:uid="{00000000-0005-0000-0000-0000BE0F0000}"/>
    <cellStyle name="20% - Accent4 7 7 2 3" xfId="4037" xr:uid="{00000000-0005-0000-0000-0000BF0F0000}"/>
    <cellStyle name="20% - Accent4 7 7 3" xfId="4038" xr:uid="{00000000-0005-0000-0000-0000C00F0000}"/>
    <cellStyle name="20% - Accent4 7 7 4" xfId="4039" xr:uid="{00000000-0005-0000-0000-0000C10F0000}"/>
    <cellStyle name="20% - Accent4 7 8" xfId="4040" xr:uid="{00000000-0005-0000-0000-0000C20F0000}"/>
    <cellStyle name="20% - Accent4 7 8 2" xfId="4041" xr:uid="{00000000-0005-0000-0000-0000C30F0000}"/>
    <cellStyle name="20% - Accent4 7 8 3" xfId="4042" xr:uid="{00000000-0005-0000-0000-0000C40F0000}"/>
    <cellStyle name="20% - Accent4 7 9" xfId="4043" xr:uid="{00000000-0005-0000-0000-0000C50F0000}"/>
    <cellStyle name="20% - Accent4 8" xfId="4044" xr:uid="{00000000-0005-0000-0000-0000C60F0000}"/>
    <cellStyle name="20% - Accent4 8 10" xfId="4045" xr:uid="{00000000-0005-0000-0000-0000C70F0000}"/>
    <cellStyle name="20% - Accent4 8 2" xfId="4046" xr:uid="{00000000-0005-0000-0000-0000C80F0000}"/>
    <cellStyle name="20% - Accent4 8 2 2" xfId="4047" xr:uid="{00000000-0005-0000-0000-0000C90F0000}"/>
    <cellStyle name="20% - Accent4 8 2 2 2" xfId="4048" xr:uid="{00000000-0005-0000-0000-0000CA0F0000}"/>
    <cellStyle name="20% - Accent4 8 2 2 3" xfId="4049" xr:uid="{00000000-0005-0000-0000-0000CB0F0000}"/>
    <cellStyle name="20% - Accent4 8 2 3" xfId="4050" xr:uid="{00000000-0005-0000-0000-0000CC0F0000}"/>
    <cellStyle name="20% - Accent4 8 2 4" xfId="4051" xr:uid="{00000000-0005-0000-0000-0000CD0F0000}"/>
    <cellStyle name="20% - Accent4 8 3" xfId="4052" xr:uid="{00000000-0005-0000-0000-0000CE0F0000}"/>
    <cellStyle name="20% - Accent4 8 3 2" xfId="4053" xr:uid="{00000000-0005-0000-0000-0000CF0F0000}"/>
    <cellStyle name="20% - Accent4 8 3 2 2" xfId="4054" xr:uid="{00000000-0005-0000-0000-0000D00F0000}"/>
    <cellStyle name="20% - Accent4 8 3 2 3" xfId="4055" xr:uid="{00000000-0005-0000-0000-0000D10F0000}"/>
    <cellStyle name="20% - Accent4 8 3 3" xfId="4056" xr:uid="{00000000-0005-0000-0000-0000D20F0000}"/>
    <cellStyle name="20% - Accent4 8 3 4" xfId="4057" xr:uid="{00000000-0005-0000-0000-0000D30F0000}"/>
    <cellStyle name="20% - Accent4 8 4" xfId="4058" xr:uid="{00000000-0005-0000-0000-0000D40F0000}"/>
    <cellStyle name="20% - Accent4 8 4 2" xfId="4059" xr:uid="{00000000-0005-0000-0000-0000D50F0000}"/>
    <cellStyle name="20% - Accent4 8 4 2 2" xfId="4060" xr:uid="{00000000-0005-0000-0000-0000D60F0000}"/>
    <cellStyle name="20% - Accent4 8 4 2 3" xfId="4061" xr:uid="{00000000-0005-0000-0000-0000D70F0000}"/>
    <cellStyle name="20% - Accent4 8 4 3" xfId="4062" xr:uid="{00000000-0005-0000-0000-0000D80F0000}"/>
    <cellStyle name="20% - Accent4 8 4 4" xfId="4063" xr:uid="{00000000-0005-0000-0000-0000D90F0000}"/>
    <cellStyle name="20% - Accent4 8 5" xfId="4064" xr:uid="{00000000-0005-0000-0000-0000DA0F0000}"/>
    <cellStyle name="20% - Accent4 8 5 2" xfId="4065" xr:uid="{00000000-0005-0000-0000-0000DB0F0000}"/>
    <cellStyle name="20% - Accent4 8 5 2 2" xfId="4066" xr:uid="{00000000-0005-0000-0000-0000DC0F0000}"/>
    <cellStyle name="20% - Accent4 8 5 2 3" xfId="4067" xr:uid="{00000000-0005-0000-0000-0000DD0F0000}"/>
    <cellStyle name="20% - Accent4 8 5 3" xfId="4068" xr:uid="{00000000-0005-0000-0000-0000DE0F0000}"/>
    <cellStyle name="20% - Accent4 8 5 4" xfId="4069" xr:uid="{00000000-0005-0000-0000-0000DF0F0000}"/>
    <cellStyle name="20% - Accent4 8 6" xfId="4070" xr:uid="{00000000-0005-0000-0000-0000E00F0000}"/>
    <cellStyle name="20% - Accent4 8 6 2" xfId="4071" xr:uid="{00000000-0005-0000-0000-0000E10F0000}"/>
    <cellStyle name="20% - Accent4 8 6 2 2" xfId="4072" xr:uid="{00000000-0005-0000-0000-0000E20F0000}"/>
    <cellStyle name="20% - Accent4 8 6 2 3" xfId="4073" xr:uid="{00000000-0005-0000-0000-0000E30F0000}"/>
    <cellStyle name="20% - Accent4 8 6 3" xfId="4074" xr:uid="{00000000-0005-0000-0000-0000E40F0000}"/>
    <cellStyle name="20% - Accent4 8 6 4" xfId="4075" xr:uid="{00000000-0005-0000-0000-0000E50F0000}"/>
    <cellStyle name="20% - Accent4 8 7" xfId="4076" xr:uid="{00000000-0005-0000-0000-0000E60F0000}"/>
    <cellStyle name="20% - Accent4 8 7 2" xfId="4077" xr:uid="{00000000-0005-0000-0000-0000E70F0000}"/>
    <cellStyle name="20% - Accent4 8 7 2 2" xfId="4078" xr:uid="{00000000-0005-0000-0000-0000E80F0000}"/>
    <cellStyle name="20% - Accent4 8 7 2 3" xfId="4079" xr:uid="{00000000-0005-0000-0000-0000E90F0000}"/>
    <cellStyle name="20% - Accent4 8 7 3" xfId="4080" xr:uid="{00000000-0005-0000-0000-0000EA0F0000}"/>
    <cellStyle name="20% - Accent4 8 7 4" xfId="4081" xr:uid="{00000000-0005-0000-0000-0000EB0F0000}"/>
    <cellStyle name="20% - Accent4 8 8" xfId="4082" xr:uid="{00000000-0005-0000-0000-0000EC0F0000}"/>
    <cellStyle name="20% - Accent4 8 8 2" xfId="4083" xr:uid="{00000000-0005-0000-0000-0000ED0F0000}"/>
    <cellStyle name="20% - Accent4 8 8 3" xfId="4084" xr:uid="{00000000-0005-0000-0000-0000EE0F0000}"/>
    <cellStyle name="20% - Accent4 8 9" xfId="4085" xr:uid="{00000000-0005-0000-0000-0000EF0F0000}"/>
    <cellStyle name="20% - Accent4 9" xfId="4086" xr:uid="{00000000-0005-0000-0000-0000F00F0000}"/>
    <cellStyle name="20% - Accent4 9 2" xfId="4087" xr:uid="{00000000-0005-0000-0000-0000F10F0000}"/>
    <cellStyle name="20% - Accent4 9 2 2" xfId="4088" xr:uid="{00000000-0005-0000-0000-0000F20F0000}"/>
    <cellStyle name="20% - Accent4 9 2 3" xfId="4089" xr:uid="{00000000-0005-0000-0000-0000F30F0000}"/>
    <cellStyle name="20% - Accent4 9 3" xfId="4090" xr:uid="{00000000-0005-0000-0000-0000F40F0000}"/>
    <cellStyle name="20% - Accent4 9 4" xfId="4091" xr:uid="{00000000-0005-0000-0000-0000F50F0000}"/>
    <cellStyle name="20% - Accent5 10" xfId="4092" xr:uid="{00000000-0005-0000-0000-0000F60F0000}"/>
    <cellStyle name="20% - Accent5 10 2" xfId="4093" xr:uid="{00000000-0005-0000-0000-0000F70F0000}"/>
    <cellStyle name="20% - Accent5 10 2 2" xfId="4094" xr:uid="{00000000-0005-0000-0000-0000F80F0000}"/>
    <cellStyle name="20% - Accent5 10 2 3" xfId="4095" xr:uid="{00000000-0005-0000-0000-0000F90F0000}"/>
    <cellStyle name="20% - Accent5 10 3" xfId="4096" xr:uid="{00000000-0005-0000-0000-0000FA0F0000}"/>
    <cellStyle name="20% - Accent5 10 4" xfId="4097" xr:uid="{00000000-0005-0000-0000-0000FB0F0000}"/>
    <cellStyle name="20% - Accent5 11" xfId="4098" xr:uid="{00000000-0005-0000-0000-0000FC0F0000}"/>
    <cellStyle name="20% - Accent5 11 2" xfId="4099" xr:uid="{00000000-0005-0000-0000-0000FD0F0000}"/>
    <cellStyle name="20% - Accent5 11 2 2" xfId="4100" xr:uid="{00000000-0005-0000-0000-0000FE0F0000}"/>
    <cellStyle name="20% - Accent5 11 2 3" xfId="4101" xr:uid="{00000000-0005-0000-0000-0000FF0F0000}"/>
    <cellStyle name="20% - Accent5 11 3" xfId="4102" xr:uid="{00000000-0005-0000-0000-000000100000}"/>
    <cellStyle name="20% - Accent5 11 4" xfId="4103" xr:uid="{00000000-0005-0000-0000-000001100000}"/>
    <cellStyle name="20% - Accent5 12" xfId="4104" xr:uid="{00000000-0005-0000-0000-000002100000}"/>
    <cellStyle name="20% - Accent5 12 2" xfId="4105" xr:uid="{00000000-0005-0000-0000-000003100000}"/>
    <cellStyle name="20% - Accent5 12 2 2" xfId="4106" xr:uid="{00000000-0005-0000-0000-000004100000}"/>
    <cellStyle name="20% - Accent5 12 2 3" xfId="4107" xr:uid="{00000000-0005-0000-0000-000005100000}"/>
    <cellStyle name="20% - Accent5 12 3" xfId="4108" xr:uid="{00000000-0005-0000-0000-000006100000}"/>
    <cellStyle name="20% - Accent5 12 4" xfId="4109" xr:uid="{00000000-0005-0000-0000-000007100000}"/>
    <cellStyle name="20% - Accent5 13" xfId="4110" xr:uid="{00000000-0005-0000-0000-000008100000}"/>
    <cellStyle name="20% - Accent5 13 2" xfId="4111" xr:uid="{00000000-0005-0000-0000-000009100000}"/>
    <cellStyle name="20% - Accent5 13 2 2" xfId="4112" xr:uid="{00000000-0005-0000-0000-00000A100000}"/>
    <cellStyle name="20% - Accent5 13 2 3" xfId="4113" xr:uid="{00000000-0005-0000-0000-00000B100000}"/>
    <cellStyle name="20% - Accent5 13 3" xfId="4114" xr:uid="{00000000-0005-0000-0000-00000C100000}"/>
    <cellStyle name="20% - Accent5 13 4" xfId="4115" xr:uid="{00000000-0005-0000-0000-00000D100000}"/>
    <cellStyle name="20% - Accent5 14" xfId="4116" xr:uid="{00000000-0005-0000-0000-00000E100000}"/>
    <cellStyle name="20% - Accent5 14 2" xfId="4117" xr:uid="{00000000-0005-0000-0000-00000F100000}"/>
    <cellStyle name="20% - Accent5 14 2 2" xfId="4118" xr:uid="{00000000-0005-0000-0000-000010100000}"/>
    <cellStyle name="20% - Accent5 14 2 3" xfId="4119" xr:uid="{00000000-0005-0000-0000-000011100000}"/>
    <cellStyle name="20% - Accent5 14 3" xfId="4120" xr:uid="{00000000-0005-0000-0000-000012100000}"/>
    <cellStyle name="20% - Accent5 14 4" xfId="4121" xr:uid="{00000000-0005-0000-0000-000013100000}"/>
    <cellStyle name="20% - Accent5 15" xfId="4122" xr:uid="{00000000-0005-0000-0000-000014100000}"/>
    <cellStyle name="20% - Accent5 15 2" xfId="4123" xr:uid="{00000000-0005-0000-0000-000015100000}"/>
    <cellStyle name="20% - Accent5 15 2 2" xfId="4124" xr:uid="{00000000-0005-0000-0000-000016100000}"/>
    <cellStyle name="20% - Accent5 15 2 3" xfId="4125" xr:uid="{00000000-0005-0000-0000-000017100000}"/>
    <cellStyle name="20% - Accent5 15 3" xfId="4126" xr:uid="{00000000-0005-0000-0000-000018100000}"/>
    <cellStyle name="20% - Accent5 15 4" xfId="4127" xr:uid="{00000000-0005-0000-0000-000019100000}"/>
    <cellStyle name="20% - Accent5 16" xfId="4128" xr:uid="{00000000-0005-0000-0000-00001A100000}"/>
    <cellStyle name="20% - Accent5 16 2" xfId="4129" xr:uid="{00000000-0005-0000-0000-00001B100000}"/>
    <cellStyle name="20% - Accent5 16 3" xfId="4130" xr:uid="{00000000-0005-0000-0000-00001C100000}"/>
    <cellStyle name="20% - Accent5 17" xfId="4131" xr:uid="{00000000-0005-0000-0000-00001D100000}"/>
    <cellStyle name="20% - Accent5 18" xfId="4132" xr:uid="{00000000-0005-0000-0000-00001E100000}"/>
    <cellStyle name="20% - Accent5 19" xfId="4133" xr:uid="{00000000-0005-0000-0000-00001F100000}"/>
    <cellStyle name="20% - Accent5 2" xfId="4134" xr:uid="{00000000-0005-0000-0000-000020100000}"/>
    <cellStyle name="20% - Accent5 2 10" xfId="4135" xr:uid="{00000000-0005-0000-0000-000021100000}"/>
    <cellStyle name="20% - Accent5 2 10 2" xfId="4136" xr:uid="{00000000-0005-0000-0000-000022100000}"/>
    <cellStyle name="20% - Accent5 2 10 2 2" xfId="4137" xr:uid="{00000000-0005-0000-0000-000023100000}"/>
    <cellStyle name="20% - Accent5 2 10 2 3" xfId="4138" xr:uid="{00000000-0005-0000-0000-000024100000}"/>
    <cellStyle name="20% - Accent5 2 10 3" xfId="4139" xr:uid="{00000000-0005-0000-0000-000025100000}"/>
    <cellStyle name="20% - Accent5 2 10 4" xfId="4140" xr:uid="{00000000-0005-0000-0000-000026100000}"/>
    <cellStyle name="20% - Accent5 2 11" xfId="4141" xr:uid="{00000000-0005-0000-0000-000027100000}"/>
    <cellStyle name="20% - Accent5 2 11 2" xfId="4142" xr:uid="{00000000-0005-0000-0000-000028100000}"/>
    <cellStyle name="20% - Accent5 2 11 2 2" xfId="4143" xr:uid="{00000000-0005-0000-0000-000029100000}"/>
    <cellStyle name="20% - Accent5 2 11 2 3" xfId="4144" xr:uid="{00000000-0005-0000-0000-00002A100000}"/>
    <cellStyle name="20% - Accent5 2 11 3" xfId="4145" xr:uid="{00000000-0005-0000-0000-00002B100000}"/>
    <cellStyle name="20% - Accent5 2 11 4" xfId="4146" xr:uid="{00000000-0005-0000-0000-00002C100000}"/>
    <cellStyle name="20% - Accent5 2 12" xfId="4147" xr:uid="{00000000-0005-0000-0000-00002D100000}"/>
    <cellStyle name="20% - Accent5 2 12 2" xfId="4148" xr:uid="{00000000-0005-0000-0000-00002E100000}"/>
    <cellStyle name="20% - Accent5 2 12 2 2" xfId="4149" xr:uid="{00000000-0005-0000-0000-00002F100000}"/>
    <cellStyle name="20% - Accent5 2 12 2 3" xfId="4150" xr:uid="{00000000-0005-0000-0000-000030100000}"/>
    <cellStyle name="20% - Accent5 2 12 3" xfId="4151" xr:uid="{00000000-0005-0000-0000-000031100000}"/>
    <cellStyle name="20% - Accent5 2 12 4" xfId="4152" xr:uid="{00000000-0005-0000-0000-000032100000}"/>
    <cellStyle name="20% - Accent5 2 13" xfId="4153" xr:uid="{00000000-0005-0000-0000-000033100000}"/>
    <cellStyle name="20% - Accent5 2 13 2" xfId="4154" xr:uid="{00000000-0005-0000-0000-000034100000}"/>
    <cellStyle name="20% - Accent5 2 13 2 2" xfId="4155" xr:uid="{00000000-0005-0000-0000-000035100000}"/>
    <cellStyle name="20% - Accent5 2 13 2 3" xfId="4156" xr:uid="{00000000-0005-0000-0000-000036100000}"/>
    <cellStyle name="20% - Accent5 2 13 3" xfId="4157" xr:uid="{00000000-0005-0000-0000-000037100000}"/>
    <cellStyle name="20% - Accent5 2 13 4" xfId="4158" xr:uid="{00000000-0005-0000-0000-000038100000}"/>
    <cellStyle name="20% - Accent5 2 14" xfId="4159" xr:uid="{00000000-0005-0000-0000-000039100000}"/>
    <cellStyle name="20% - Accent5 2 14 2" xfId="4160" xr:uid="{00000000-0005-0000-0000-00003A100000}"/>
    <cellStyle name="20% - Accent5 2 14 2 2" xfId="4161" xr:uid="{00000000-0005-0000-0000-00003B100000}"/>
    <cellStyle name="20% - Accent5 2 14 2 3" xfId="4162" xr:uid="{00000000-0005-0000-0000-00003C100000}"/>
    <cellStyle name="20% - Accent5 2 14 3" xfId="4163" xr:uid="{00000000-0005-0000-0000-00003D100000}"/>
    <cellStyle name="20% - Accent5 2 14 4" xfId="4164" xr:uid="{00000000-0005-0000-0000-00003E100000}"/>
    <cellStyle name="20% - Accent5 2 15" xfId="4165" xr:uid="{00000000-0005-0000-0000-00003F100000}"/>
    <cellStyle name="20% - Accent5 2 15 2" xfId="4166" xr:uid="{00000000-0005-0000-0000-000040100000}"/>
    <cellStyle name="20% - Accent5 2 15 3" xfId="4167" xr:uid="{00000000-0005-0000-0000-000041100000}"/>
    <cellStyle name="20% - Accent5 2 16" xfId="4168" xr:uid="{00000000-0005-0000-0000-000042100000}"/>
    <cellStyle name="20% - Accent5 2 17" xfId="4169" xr:uid="{00000000-0005-0000-0000-000043100000}"/>
    <cellStyle name="20% - Accent5 2 2" xfId="4170" xr:uid="{00000000-0005-0000-0000-000044100000}"/>
    <cellStyle name="20% - Accent5 2 3" xfId="4171" xr:uid="{00000000-0005-0000-0000-000045100000}"/>
    <cellStyle name="20% - Accent5 2 3 10" xfId="4172" xr:uid="{00000000-0005-0000-0000-000046100000}"/>
    <cellStyle name="20% - Accent5 2 3 10 2" xfId="4173" xr:uid="{00000000-0005-0000-0000-000047100000}"/>
    <cellStyle name="20% - Accent5 2 3 10 3" xfId="4174" xr:uid="{00000000-0005-0000-0000-000048100000}"/>
    <cellStyle name="20% - Accent5 2 3 11" xfId="4175" xr:uid="{00000000-0005-0000-0000-000049100000}"/>
    <cellStyle name="20% - Accent5 2 3 12" xfId="4176" xr:uid="{00000000-0005-0000-0000-00004A100000}"/>
    <cellStyle name="20% - Accent5 2 3 2" xfId="4177" xr:uid="{00000000-0005-0000-0000-00004B100000}"/>
    <cellStyle name="20% - Accent5 2 3 2 10" xfId="4178" xr:uid="{00000000-0005-0000-0000-00004C100000}"/>
    <cellStyle name="20% - Accent5 2 3 2 2" xfId="4179" xr:uid="{00000000-0005-0000-0000-00004D100000}"/>
    <cellStyle name="20% - Accent5 2 3 2 2 2" xfId="4180" xr:uid="{00000000-0005-0000-0000-00004E100000}"/>
    <cellStyle name="20% - Accent5 2 3 2 2 2 2" xfId="4181" xr:uid="{00000000-0005-0000-0000-00004F100000}"/>
    <cellStyle name="20% - Accent5 2 3 2 2 2 3" xfId="4182" xr:uid="{00000000-0005-0000-0000-000050100000}"/>
    <cellStyle name="20% - Accent5 2 3 2 2 3" xfId="4183" xr:uid="{00000000-0005-0000-0000-000051100000}"/>
    <cellStyle name="20% - Accent5 2 3 2 2 4" xfId="4184" xr:uid="{00000000-0005-0000-0000-000052100000}"/>
    <cellStyle name="20% - Accent5 2 3 2 3" xfId="4185" xr:uid="{00000000-0005-0000-0000-000053100000}"/>
    <cellStyle name="20% - Accent5 2 3 2 3 2" xfId="4186" xr:uid="{00000000-0005-0000-0000-000054100000}"/>
    <cellStyle name="20% - Accent5 2 3 2 3 2 2" xfId="4187" xr:uid="{00000000-0005-0000-0000-000055100000}"/>
    <cellStyle name="20% - Accent5 2 3 2 3 2 3" xfId="4188" xr:uid="{00000000-0005-0000-0000-000056100000}"/>
    <cellStyle name="20% - Accent5 2 3 2 3 3" xfId="4189" xr:uid="{00000000-0005-0000-0000-000057100000}"/>
    <cellStyle name="20% - Accent5 2 3 2 3 4" xfId="4190" xr:uid="{00000000-0005-0000-0000-000058100000}"/>
    <cellStyle name="20% - Accent5 2 3 2 4" xfId="4191" xr:uid="{00000000-0005-0000-0000-000059100000}"/>
    <cellStyle name="20% - Accent5 2 3 2 4 2" xfId="4192" xr:uid="{00000000-0005-0000-0000-00005A100000}"/>
    <cellStyle name="20% - Accent5 2 3 2 4 2 2" xfId="4193" xr:uid="{00000000-0005-0000-0000-00005B100000}"/>
    <cellStyle name="20% - Accent5 2 3 2 4 2 3" xfId="4194" xr:uid="{00000000-0005-0000-0000-00005C100000}"/>
    <cellStyle name="20% - Accent5 2 3 2 4 3" xfId="4195" xr:uid="{00000000-0005-0000-0000-00005D100000}"/>
    <cellStyle name="20% - Accent5 2 3 2 4 4" xfId="4196" xr:uid="{00000000-0005-0000-0000-00005E100000}"/>
    <cellStyle name="20% - Accent5 2 3 2 5" xfId="4197" xr:uid="{00000000-0005-0000-0000-00005F100000}"/>
    <cellStyle name="20% - Accent5 2 3 2 5 2" xfId="4198" xr:uid="{00000000-0005-0000-0000-000060100000}"/>
    <cellStyle name="20% - Accent5 2 3 2 5 2 2" xfId="4199" xr:uid="{00000000-0005-0000-0000-000061100000}"/>
    <cellStyle name="20% - Accent5 2 3 2 5 2 3" xfId="4200" xr:uid="{00000000-0005-0000-0000-000062100000}"/>
    <cellStyle name="20% - Accent5 2 3 2 5 3" xfId="4201" xr:uid="{00000000-0005-0000-0000-000063100000}"/>
    <cellStyle name="20% - Accent5 2 3 2 5 4" xfId="4202" xr:uid="{00000000-0005-0000-0000-000064100000}"/>
    <cellStyle name="20% - Accent5 2 3 2 6" xfId="4203" xr:uid="{00000000-0005-0000-0000-000065100000}"/>
    <cellStyle name="20% - Accent5 2 3 2 6 2" xfId="4204" xr:uid="{00000000-0005-0000-0000-000066100000}"/>
    <cellStyle name="20% - Accent5 2 3 2 6 2 2" xfId="4205" xr:uid="{00000000-0005-0000-0000-000067100000}"/>
    <cellStyle name="20% - Accent5 2 3 2 6 2 3" xfId="4206" xr:uid="{00000000-0005-0000-0000-000068100000}"/>
    <cellStyle name="20% - Accent5 2 3 2 6 3" xfId="4207" xr:uid="{00000000-0005-0000-0000-000069100000}"/>
    <cellStyle name="20% - Accent5 2 3 2 6 4" xfId="4208" xr:uid="{00000000-0005-0000-0000-00006A100000}"/>
    <cellStyle name="20% - Accent5 2 3 2 7" xfId="4209" xr:uid="{00000000-0005-0000-0000-00006B100000}"/>
    <cellStyle name="20% - Accent5 2 3 2 7 2" xfId="4210" xr:uid="{00000000-0005-0000-0000-00006C100000}"/>
    <cellStyle name="20% - Accent5 2 3 2 7 2 2" xfId="4211" xr:uid="{00000000-0005-0000-0000-00006D100000}"/>
    <cellStyle name="20% - Accent5 2 3 2 7 2 3" xfId="4212" xr:uid="{00000000-0005-0000-0000-00006E100000}"/>
    <cellStyle name="20% - Accent5 2 3 2 7 3" xfId="4213" xr:uid="{00000000-0005-0000-0000-00006F100000}"/>
    <cellStyle name="20% - Accent5 2 3 2 7 4" xfId="4214" xr:uid="{00000000-0005-0000-0000-000070100000}"/>
    <cellStyle name="20% - Accent5 2 3 2 8" xfId="4215" xr:uid="{00000000-0005-0000-0000-000071100000}"/>
    <cellStyle name="20% - Accent5 2 3 2 8 2" xfId="4216" xr:uid="{00000000-0005-0000-0000-000072100000}"/>
    <cellStyle name="20% - Accent5 2 3 2 8 3" xfId="4217" xr:uid="{00000000-0005-0000-0000-000073100000}"/>
    <cellStyle name="20% - Accent5 2 3 2 9" xfId="4218" xr:uid="{00000000-0005-0000-0000-000074100000}"/>
    <cellStyle name="20% - Accent5 2 3 3" xfId="4219" xr:uid="{00000000-0005-0000-0000-000075100000}"/>
    <cellStyle name="20% - Accent5 2 3 3 10" xfId="4220" xr:uid="{00000000-0005-0000-0000-000076100000}"/>
    <cellStyle name="20% - Accent5 2 3 3 2" xfId="4221" xr:uid="{00000000-0005-0000-0000-000077100000}"/>
    <cellStyle name="20% - Accent5 2 3 3 2 2" xfId="4222" xr:uid="{00000000-0005-0000-0000-000078100000}"/>
    <cellStyle name="20% - Accent5 2 3 3 2 2 2" xfId="4223" xr:uid="{00000000-0005-0000-0000-000079100000}"/>
    <cellStyle name="20% - Accent5 2 3 3 2 2 3" xfId="4224" xr:uid="{00000000-0005-0000-0000-00007A100000}"/>
    <cellStyle name="20% - Accent5 2 3 3 2 3" xfId="4225" xr:uid="{00000000-0005-0000-0000-00007B100000}"/>
    <cellStyle name="20% - Accent5 2 3 3 2 4" xfId="4226" xr:uid="{00000000-0005-0000-0000-00007C100000}"/>
    <cellStyle name="20% - Accent5 2 3 3 3" xfId="4227" xr:uid="{00000000-0005-0000-0000-00007D100000}"/>
    <cellStyle name="20% - Accent5 2 3 3 3 2" xfId="4228" xr:uid="{00000000-0005-0000-0000-00007E100000}"/>
    <cellStyle name="20% - Accent5 2 3 3 3 2 2" xfId="4229" xr:uid="{00000000-0005-0000-0000-00007F100000}"/>
    <cellStyle name="20% - Accent5 2 3 3 3 2 3" xfId="4230" xr:uid="{00000000-0005-0000-0000-000080100000}"/>
    <cellStyle name="20% - Accent5 2 3 3 3 3" xfId="4231" xr:uid="{00000000-0005-0000-0000-000081100000}"/>
    <cellStyle name="20% - Accent5 2 3 3 3 4" xfId="4232" xr:uid="{00000000-0005-0000-0000-000082100000}"/>
    <cellStyle name="20% - Accent5 2 3 3 4" xfId="4233" xr:uid="{00000000-0005-0000-0000-000083100000}"/>
    <cellStyle name="20% - Accent5 2 3 3 4 2" xfId="4234" xr:uid="{00000000-0005-0000-0000-000084100000}"/>
    <cellStyle name="20% - Accent5 2 3 3 4 2 2" xfId="4235" xr:uid="{00000000-0005-0000-0000-000085100000}"/>
    <cellStyle name="20% - Accent5 2 3 3 4 2 3" xfId="4236" xr:uid="{00000000-0005-0000-0000-000086100000}"/>
    <cellStyle name="20% - Accent5 2 3 3 4 3" xfId="4237" xr:uid="{00000000-0005-0000-0000-000087100000}"/>
    <cellStyle name="20% - Accent5 2 3 3 4 4" xfId="4238" xr:uid="{00000000-0005-0000-0000-000088100000}"/>
    <cellStyle name="20% - Accent5 2 3 3 5" xfId="4239" xr:uid="{00000000-0005-0000-0000-000089100000}"/>
    <cellStyle name="20% - Accent5 2 3 3 5 2" xfId="4240" xr:uid="{00000000-0005-0000-0000-00008A100000}"/>
    <cellStyle name="20% - Accent5 2 3 3 5 2 2" xfId="4241" xr:uid="{00000000-0005-0000-0000-00008B100000}"/>
    <cellStyle name="20% - Accent5 2 3 3 5 2 3" xfId="4242" xr:uid="{00000000-0005-0000-0000-00008C100000}"/>
    <cellStyle name="20% - Accent5 2 3 3 5 3" xfId="4243" xr:uid="{00000000-0005-0000-0000-00008D100000}"/>
    <cellStyle name="20% - Accent5 2 3 3 5 4" xfId="4244" xr:uid="{00000000-0005-0000-0000-00008E100000}"/>
    <cellStyle name="20% - Accent5 2 3 3 6" xfId="4245" xr:uid="{00000000-0005-0000-0000-00008F100000}"/>
    <cellStyle name="20% - Accent5 2 3 3 6 2" xfId="4246" xr:uid="{00000000-0005-0000-0000-000090100000}"/>
    <cellStyle name="20% - Accent5 2 3 3 6 2 2" xfId="4247" xr:uid="{00000000-0005-0000-0000-000091100000}"/>
    <cellStyle name="20% - Accent5 2 3 3 6 2 3" xfId="4248" xr:uid="{00000000-0005-0000-0000-000092100000}"/>
    <cellStyle name="20% - Accent5 2 3 3 6 3" xfId="4249" xr:uid="{00000000-0005-0000-0000-000093100000}"/>
    <cellStyle name="20% - Accent5 2 3 3 6 4" xfId="4250" xr:uid="{00000000-0005-0000-0000-000094100000}"/>
    <cellStyle name="20% - Accent5 2 3 3 7" xfId="4251" xr:uid="{00000000-0005-0000-0000-000095100000}"/>
    <cellStyle name="20% - Accent5 2 3 3 7 2" xfId="4252" xr:uid="{00000000-0005-0000-0000-000096100000}"/>
    <cellStyle name="20% - Accent5 2 3 3 7 2 2" xfId="4253" xr:uid="{00000000-0005-0000-0000-000097100000}"/>
    <cellStyle name="20% - Accent5 2 3 3 7 2 3" xfId="4254" xr:uid="{00000000-0005-0000-0000-000098100000}"/>
    <cellStyle name="20% - Accent5 2 3 3 7 3" xfId="4255" xr:uid="{00000000-0005-0000-0000-000099100000}"/>
    <cellStyle name="20% - Accent5 2 3 3 7 4" xfId="4256" xr:uid="{00000000-0005-0000-0000-00009A100000}"/>
    <cellStyle name="20% - Accent5 2 3 3 8" xfId="4257" xr:uid="{00000000-0005-0000-0000-00009B100000}"/>
    <cellStyle name="20% - Accent5 2 3 3 8 2" xfId="4258" xr:uid="{00000000-0005-0000-0000-00009C100000}"/>
    <cellStyle name="20% - Accent5 2 3 3 8 3" xfId="4259" xr:uid="{00000000-0005-0000-0000-00009D100000}"/>
    <cellStyle name="20% - Accent5 2 3 3 9" xfId="4260" xr:uid="{00000000-0005-0000-0000-00009E100000}"/>
    <cellStyle name="20% - Accent5 2 3 4" xfId="4261" xr:uid="{00000000-0005-0000-0000-00009F100000}"/>
    <cellStyle name="20% - Accent5 2 3 4 2" xfId="4262" xr:uid="{00000000-0005-0000-0000-0000A0100000}"/>
    <cellStyle name="20% - Accent5 2 3 4 2 2" xfId="4263" xr:uid="{00000000-0005-0000-0000-0000A1100000}"/>
    <cellStyle name="20% - Accent5 2 3 4 2 3" xfId="4264" xr:uid="{00000000-0005-0000-0000-0000A2100000}"/>
    <cellStyle name="20% - Accent5 2 3 4 3" xfId="4265" xr:uid="{00000000-0005-0000-0000-0000A3100000}"/>
    <cellStyle name="20% - Accent5 2 3 4 4" xfId="4266" xr:uid="{00000000-0005-0000-0000-0000A4100000}"/>
    <cellStyle name="20% - Accent5 2 3 5" xfId="4267" xr:uid="{00000000-0005-0000-0000-0000A5100000}"/>
    <cellStyle name="20% - Accent5 2 3 5 2" xfId="4268" xr:uid="{00000000-0005-0000-0000-0000A6100000}"/>
    <cellStyle name="20% - Accent5 2 3 5 2 2" xfId="4269" xr:uid="{00000000-0005-0000-0000-0000A7100000}"/>
    <cellStyle name="20% - Accent5 2 3 5 2 3" xfId="4270" xr:uid="{00000000-0005-0000-0000-0000A8100000}"/>
    <cellStyle name="20% - Accent5 2 3 5 3" xfId="4271" xr:uid="{00000000-0005-0000-0000-0000A9100000}"/>
    <cellStyle name="20% - Accent5 2 3 5 4" xfId="4272" xr:uid="{00000000-0005-0000-0000-0000AA100000}"/>
    <cellStyle name="20% - Accent5 2 3 6" xfId="4273" xr:uid="{00000000-0005-0000-0000-0000AB100000}"/>
    <cellStyle name="20% - Accent5 2 3 6 2" xfId="4274" xr:uid="{00000000-0005-0000-0000-0000AC100000}"/>
    <cellStyle name="20% - Accent5 2 3 6 2 2" xfId="4275" xr:uid="{00000000-0005-0000-0000-0000AD100000}"/>
    <cellStyle name="20% - Accent5 2 3 6 2 3" xfId="4276" xr:uid="{00000000-0005-0000-0000-0000AE100000}"/>
    <cellStyle name="20% - Accent5 2 3 6 3" xfId="4277" xr:uid="{00000000-0005-0000-0000-0000AF100000}"/>
    <cellStyle name="20% - Accent5 2 3 6 4" xfId="4278" xr:uid="{00000000-0005-0000-0000-0000B0100000}"/>
    <cellStyle name="20% - Accent5 2 3 7" xfId="4279" xr:uid="{00000000-0005-0000-0000-0000B1100000}"/>
    <cellStyle name="20% - Accent5 2 3 7 2" xfId="4280" xr:uid="{00000000-0005-0000-0000-0000B2100000}"/>
    <cellStyle name="20% - Accent5 2 3 7 2 2" xfId="4281" xr:uid="{00000000-0005-0000-0000-0000B3100000}"/>
    <cellStyle name="20% - Accent5 2 3 7 2 3" xfId="4282" xr:uid="{00000000-0005-0000-0000-0000B4100000}"/>
    <cellStyle name="20% - Accent5 2 3 7 3" xfId="4283" xr:uid="{00000000-0005-0000-0000-0000B5100000}"/>
    <cellStyle name="20% - Accent5 2 3 7 4" xfId="4284" xr:uid="{00000000-0005-0000-0000-0000B6100000}"/>
    <cellStyle name="20% - Accent5 2 3 8" xfId="4285" xr:uid="{00000000-0005-0000-0000-0000B7100000}"/>
    <cellStyle name="20% - Accent5 2 3 8 2" xfId="4286" xr:uid="{00000000-0005-0000-0000-0000B8100000}"/>
    <cellStyle name="20% - Accent5 2 3 8 2 2" xfId="4287" xr:uid="{00000000-0005-0000-0000-0000B9100000}"/>
    <cellStyle name="20% - Accent5 2 3 8 2 3" xfId="4288" xr:uid="{00000000-0005-0000-0000-0000BA100000}"/>
    <cellStyle name="20% - Accent5 2 3 8 3" xfId="4289" xr:uid="{00000000-0005-0000-0000-0000BB100000}"/>
    <cellStyle name="20% - Accent5 2 3 8 4" xfId="4290" xr:uid="{00000000-0005-0000-0000-0000BC100000}"/>
    <cellStyle name="20% - Accent5 2 3 9" xfId="4291" xr:uid="{00000000-0005-0000-0000-0000BD100000}"/>
    <cellStyle name="20% - Accent5 2 3 9 2" xfId="4292" xr:uid="{00000000-0005-0000-0000-0000BE100000}"/>
    <cellStyle name="20% - Accent5 2 3 9 2 2" xfId="4293" xr:uid="{00000000-0005-0000-0000-0000BF100000}"/>
    <cellStyle name="20% - Accent5 2 3 9 2 3" xfId="4294" xr:uid="{00000000-0005-0000-0000-0000C0100000}"/>
    <cellStyle name="20% - Accent5 2 3 9 3" xfId="4295" xr:uid="{00000000-0005-0000-0000-0000C1100000}"/>
    <cellStyle name="20% - Accent5 2 3 9 4" xfId="4296" xr:uid="{00000000-0005-0000-0000-0000C2100000}"/>
    <cellStyle name="20% - Accent5 2 4" xfId="4297" xr:uid="{00000000-0005-0000-0000-0000C3100000}"/>
    <cellStyle name="20% - Accent5 2 4 10" xfId="4298" xr:uid="{00000000-0005-0000-0000-0000C4100000}"/>
    <cellStyle name="20% - Accent5 2 4 10 2" xfId="4299" xr:uid="{00000000-0005-0000-0000-0000C5100000}"/>
    <cellStyle name="20% - Accent5 2 4 10 3" xfId="4300" xr:uid="{00000000-0005-0000-0000-0000C6100000}"/>
    <cellStyle name="20% - Accent5 2 4 11" xfId="4301" xr:uid="{00000000-0005-0000-0000-0000C7100000}"/>
    <cellStyle name="20% - Accent5 2 4 12" xfId="4302" xr:uid="{00000000-0005-0000-0000-0000C8100000}"/>
    <cellStyle name="20% - Accent5 2 4 2" xfId="4303" xr:uid="{00000000-0005-0000-0000-0000C9100000}"/>
    <cellStyle name="20% - Accent5 2 4 2 10" xfId="4304" xr:uid="{00000000-0005-0000-0000-0000CA100000}"/>
    <cellStyle name="20% - Accent5 2 4 2 2" xfId="4305" xr:uid="{00000000-0005-0000-0000-0000CB100000}"/>
    <cellStyle name="20% - Accent5 2 4 2 2 2" xfId="4306" xr:uid="{00000000-0005-0000-0000-0000CC100000}"/>
    <cellStyle name="20% - Accent5 2 4 2 2 2 2" xfId="4307" xr:uid="{00000000-0005-0000-0000-0000CD100000}"/>
    <cellStyle name="20% - Accent5 2 4 2 2 2 3" xfId="4308" xr:uid="{00000000-0005-0000-0000-0000CE100000}"/>
    <cellStyle name="20% - Accent5 2 4 2 2 3" xfId="4309" xr:uid="{00000000-0005-0000-0000-0000CF100000}"/>
    <cellStyle name="20% - Accent5 2 4 2 2 4" xfId="4310" xr:uid="{00000000-0005-0000-0000-0000D0100000}"/>
    <cellStyle name="20% - Accent5 2 4 2 3" xfId="4311" xr:uid="{00000000-0005-0000-0000-0000D1100000}"/>
    <cellStyle name="20% - Accent5 2 4 2 3 2" xfId="4312" xr:uid="{00000000-0005-0000-0000-0000D2100000}"/>
    <cellStyle name="20% - Accent5 2 4 2 3 2 2" xfId="4313" xr:uid="{00000000-0005-0000-0000-0000D3100000}"/>
    <cellStyle name="20% - Accent5 2 4 2 3 2 3" xfId="4314" xr:uid="{00000000-0005-0000-0000-0000D4100000}"/>
    <cellStyle name="20% - Accent5 2 4 2 3 3" xfId="4315" xr:uid="{00000000-0005-0000-0000-0000D5100000}"/>
    <cellStyle name="20% - Accent5 2 4 2 3 4" xfId="4316" xr:uid="{00000000-0005-0000-0000-0000D6100000}"/>
    <cellStyle name="20% - Accent5 2 4 2 4" xfId="4317" xr:uid="{00000000-0005-0000-0000-0000D7100000}"/>
    <cellStyle name="20% - Accent5 2 4 2 4 2" xfId="4318" xr:uid="{00000000-0005-0000-0000-0000D8100000}"/>
    <cellStyle name="20% - Accent5 2 4 2 4 2 2" xfId="4319" xr:uid="{00000000-0005-0000-0000-0000D9100000}"/>
    <cellStyle name="20% - Accent5 2 4 2 4 2 3" xfId="4320" xr:uid="{00000000-0005-0000-0000-0000DA100000}"/>
    <cellStyle name="20% - Accent5 2 4 2 4 3" xfId="4321" xr:uid="{00000000-0005-0000-0000-0000DB100000}"/>
    <cellStyle name="20% - Accent5 2 4 2 4 4" xfId="4322" xr:uid="{00000000-0005-0000-0000-0000DC100000}"/>
    <cellStyle name="20% - Accent5 2 4 2 5" xfId="4323" xr:uid="{00000000-0005-0000-0000-0000DD100000}"/>
    <cellStyle name="20% - Accent5 2 4 2 5 2" xfId="4324" xr:uid="{00000000-0005-0000-0000-0000DE100000}"/>
    <cellStyle name="20% - Accent5 2 4 2 5 2 2" xfId="4325" xr:uid="{00000000-0005-0000-0000-0000DF100000}"/>
    <cellStyle name="20% - Accent5 2 4 2 5 2 3" xfId="4326" xr:uid="{00000000-0005-0000-0000-0000E0100000}"/>
    <cellStyle name="20% - Accent5 2 4 2 5 3" xfId="4327" xr:uid="{00000000-0005-0000-0000-0000E1100000}"/>
    <cellStyle name="20% - Accent5 2 4 2 5 4" xfId="4328" xr:uid="{00000000-0005-0000-0000-0000E2100000}"/>
    <cellStyle name="20% - Accent5 2 4 2 6" xfId="4329" xr:uid="{00000000-0005-0000-0000-0000E3100000}"/>
    <cellStyle name="20% - Accent5 2 4 2 6 2" xfId="4330" xr:uid="{00000000-0005-0000-0000-0000E4100000}"/>
    <cellStyle name="20% - Accent5 2 4 2 6 2 2" xfId="4331" xr:uid="{00000000-0005-0000-0000-0000E5100000}"/>
    <cellStyle name="20% - Accent5 2 4 2 6 2 3" xfId="4332" xr:uid="{00000000-0005-0000-0000-0000E6100000}"/>
    <cellStyle name="20% - Accent5 2 4 2 6 3" xfId="4333" xr:uid="{00000000-0005-0000-0000-0000E7100000}"/>
    <cellStyle name="20% - Accent5 2 4 2 6 4" xfId="4334" xr:uid="{00000000-0005-0000-0000-0000E8100000}"/>
    <cellStyle name="20% - Accent5 2 4 2 7" xfId="4335" xr:uid="{00000000-0005-0000-0000-0000E9100000}"/>
    <cellStyle name="20% - Accent5 2 4 2 7 2" xfId="4336" xr:uid="{00000000-0005-0000-0000-0000EA100000}"/>
    <cellStyle name="20% - Accent5 2 4 2 7 2 2" xfId="4337" xr:uid="{00000000-0005-0000-0000-0000EB100000}"/>
    <cellStyle name="20% - Accent5 2 4 2 7 2 3" xfId="4338" xr:uid="{00000000-0005-0000-0000-0000EC100000}"/>
    <cellStyle name="20% - Accent5 2 4 2 7 3" xfId="4339" xr:uid="{00000000-0005-0000-0000-0000ED100000}"/>
    <cellStyle name="20% - Accent5 2 4 2 7 4" xfId="4340" xr:uid="{00000000-0005-0000-0000-0000EE100000}"/>
    <cellStyle name="20% - Accent5 2 4 2 8" xfId="4341" xr:uid="{00000000-0005-0000-0000-0000EF100000}"/>
    <cellStyle name="20% - Accent5 2 4 2 8 2" xfId="4342" xr:uid="{00000000-0005-0000-0000-0000F0100000}"/>
    <cellStyle name="20% - Accent5 2 4 2 8 3" xfId="4343" xr:uid="{00000000-0005-0000-0000-0000F1100000}"/>
    <cellStyle name="20% - Accent5 2 4 2 9" xfId="4344" xr:uid="{00000000-0005-0000-0000-0000F2100000}"/>
    <cellStyle name="20% - Accent5 2 4 3" xfId="4345" xr:uid="{00000000-0005-0000-0000-0000F3100000}"/>
    <cellStyle name="20% - Accent5 2 4 3 10" xfId="4346" xr:uid="{00000000-0005-0000-0000-0000F4100000}"/>
    <cellStyle name="20% - Accent5 2 4 3 2" xfId="4347" xr:uid="{00000000-0005-0000-0000-0000F5100000}"/>
    <cellStyle name="20% - Accent5 2 4 3 2 2" xfId="4348" xr:uid="{00000000-0005-0000-0000-0000F6100000}"/>
    <cellStyle name="20% - Accent5 2 4 3 2 2 2" xfId="4349" xr:uid="{00000000-0005-0000-0000-0000F7100000}"/>
    <cellStyle name="20% - Accent5 2 4 3 2 2 3" xfId="4350" xr:uid="{00000000-0005-0000-0000-0000F8100000}"/>
    <cellStyle name="20% - Accent5 2 4 3 2 3" xfId="4351" xr:uid="{00000000-0005-0000-0000-0000F9100000}"/>
    <cellStyle name="20% - Accent5 2 4 3 2 4" xfId="4352" xr:uid="{00000000-0005-0000-0000-0000FA100000}"/>
    <cellStyle name="20% - Accent5 2 4 3 3" xfId="4353" xr:uid="{00000000-0005-0000-0000-0000FB100000}"/>
    <cellStyle name="20% - Accent5 2 4 3 3 2" xfId="4354" xr:uid="{00000000-0005-0000-0000-0000FC100000}"/>
    <cellStyle name="20% - Accent5 2 4 3 3 2 2" xfId="4355" xr:uid="{00000000-0005-0000-0000-0000FD100000}"/>
    <cellStyle name="20% - Accent5 2 4 3 3 2 3" xfId="4356" xr:uid="{00000000-0005-0000-0000-0000FE100000}"/>
    <cellStyle name="20% - Accent5 2 4 3 3 3" xfId="4357" xr:uid="{00000000-0005-0000-0000-0000FF100000}"/>
    <cellStyle name="20% - Accent5 2 4 3 3 4" xfId="4358" xr:uid="{00000000-0005-0000-0000-000000110000}"/>
    <cellStyle name="20% - Accent5 2 4 3 4" xfId="4359" xr:uid="{00000000-0005-0000-0000-000001110000}"/>
    <cellStyle name="20% - Accent5 2 4 3 4 2" xfId="4360" xr:uid="{00000000-0005-0000-0000-000002110000}"/>
    <cellStyle name="20% - Accent5 2 4 3 4 2 2" xfId="4361" xr:uid="{00000000-0005-0000-0000-000003110000}"/>
    <cellStyle name="20% - Accent5 2 4 3 4 2 3" xfId="4362" xr:uid="{00000000-0005-0000-0000-000004110000}"/>
    <cellStyle name="20% - Accent5 2 4 3 4 3" xfId="4363" xr:uid="{00000000-0005-0000-0000-000005110000}"/>
    <cellStyle name="20% - Accent5 2 4 3 4 4" xfId="4364" xr:uid="{00000000-0005-0000-0000-000006110000}"/>
    <cellStyle name="20% - Accent5 2 4 3 5" xfId="4365" xr:uid="{00000000-0005-0000-0000-000007110000}"/>
    <cellStyle name="20% - Accent5 2 4 3 5 2" xfId="4366" xr:uid="{00000000-0005-0000-0000-000008110000}"/>
    <cellStyle name="20% - Accent5 2 4 3 5 2 2" xfId="4367" xr:uid="{00000000-0005-0000-0000-000009110000}"/>
    <cellStyle name="20% - Accent5 2 4 3 5 2 3" xfId="4368" xr:uid="{00000000-0005-0000-0000-00000A110000}"/>
    <cellStyle name="20% - Accent5 2 4 3 5 3" xfId="4369" xr:uid="{00000000-0005-0000-0000-00000B110000}"/>
    <cellStyle name="20% - Accent5 2 4 3 5 4" xfId="4370" xr:uid="{00000000-0005-0000-0000-00000C110000}"/>
    <cellStyle name="20% - Accent5 2 4 3 6" xfId="4371" xr:uid="{00000000-0005-0000-0000-00000D110000}"/>
    <cellStyle name="20% - Accent5 2 4 3 6 2" xfId="4372" xr:uid="{00000000-0005-0000-0000-00000E110000}"/>
    <cellStyle name="20% - Accent5 2 4 3 6 2 2" xfId="4373" xr:uid="{00000000-0005-0000-0000-00000F110000}"/>
    <cellStyle name="20% - Accent5 2 4 3 6 2 3" xfId="4374" xr:uid="{00000000-0005-0000-0000-000010110000}"/>
    <cellStyle name="20% - Accent5 2 4 3 6 3" xfId="4375" xr:uid="{00000000-0005-0000-0000-000011110000}"/>
    <cellStyle name="20% - Accent5 2 4 3 6 4" xfId="4376" xr:uid="{00000000-0005-0000-0000-000012110000}"/>
    <cellStyle name="20% - Accent5 2 4 3 7" xfId="4377" xr:uid="{00000000-0005-0000-0000-000013110000}"/>
    <cellStyle name="20% - Accent5 2 4 3 7 2" xfId="4378" xr:uid="{00000000-0005-0000-0000-000014110000}"/>
    <cellStyle name="20% - Accent5 2 4 3 7 2 2" xfId="4379" xr:uid="{00000000-0005-0000-0000-000015110000}"/>
    <cellStyle name="20% - Accent5 2 4 3 7 2 3" xfId="4380" xr:uid="{00000000-0005-0000-0000-000016110000}"/>
    <cellStyle name="20% - Accent5 2 4 3 7 3" xfId="4381" xr:uid="{00000000-0005-0000-0000-000017110000}"/>
    <cellStyle name="20% - Accent5 2 4 3 7 4" xfId="4382" xr:uid="{00000000-0005-0000-0000-000018110000}"/>
    <cellStyle name="20% - Accent5 2 4 3 8" xfId="4383" xr:uid="{00000000-0005-0000-0000-000019110000}"/>
    <cellStyle name="20% - Accent5 2 4 3 8 2" xfId="4384" xr:uid="{00000000-0005-0000-0000-00001A110000}"/>
    <cellStyle name="20% - Accent5 2 4 3 8 3" xfId="4385" xr:uid="{00000000-0005-0000-0000-00001B110000}"/>
    <cellStyle name="20% - Accent5 2 4 3 9" xfId="4386" xr:uid="{00000000-0005-0000-0000-00001C110000}"/>
    <cellStyle name="20% - Accent5 2 4 4" xfId="4387" xr:uid="{00000000-0005-0000-0000-00001D110000}"/>
    <cellStyle name="20% - Accent5 2 4 4 2" xfId="4388" xr:uid="{00000000-0005-0000-0000-00001E110000}"/>
    <cellStyle name="20% - Accent5 2 4 4 2 2" xfId="4389" xr:uid="{00000000-0005-0000-0000-00001F110000}"/>
    <cellStyle name="20% - Accent5 2 4 4 2 3" xfId="4390" xr:uid="{00000000-0005-0000-0000-000020110000}"/>
    <cellStyle name="20% - Accent5 2 4 4 3" xfId="4391" xr:uid="{00000000-0005-0000-0000-000021110000}"/>
    <cellStyle name="20% - Accent5 2 4 4 4" xfId="4392" xr:uid="{00000000-0005-0000-0000-000022110000}"/>
    <cellStyle name="20% - Accent5 2 4 5" xfId="4393" xr:uid="{00000000-0005-0000-0000-000023110000}"/>
    <cellStyle name="20% - Accent5 2 4 5 2" xfId="4394" xr:uid="{00000000-0005-0000-0000-000024110000}"/>
    <cellStyle name="20% - Accent5 2 4 5 2 2" xfId="4395" xr:uid="{00000000-0005-0000-0000-000025110000}"/>
    <cellStyle name="20% - Accent5 2 4 5 2 3" xfId="4396" xr:uid="{00000000-0005-0000-0000-000026110000}"/>
    <cellStyle name="20% - Accent5 2 4 5 3" xfId="4397" xr:uid="{00000000-0005-0000-0000-000027110000}"/>
    <cellStyle name="20% - Accent5 2 4 5 4" xfId="4398" xr:uid="{00000000-0005-0000-0000-000028110000}"/>
    <cellStyle name="20% - Accent5 2 4 6" xfId="4399" xr:uid="{00000000-0005-0000-0000-000029110000}"/>
    <cellStyle name="20% - Accent5 2 4 6 2" xfId="4400" xr:uid="{00000000-0005-0000-0000-00002A110000}"/>
    <cellStyle name="20% - Accent5 2 4 6 2 2" xfId="4401" xr:uid="{00000000-0005-0000-0000-00002B110000}"/>
    <cellStyle name="20% - Accent5 2 4 6 2 3" xfId="4402" xr:uid="{00000000-0005-0000-0000-00002C110000}"/>
    <cellStyle name="20% - Accent5 2 4 6 3" xfId="4403" xr:uid="{00000000-0005-0000-0000-00002D110000}"/>
    <cellStyle name="20% - Accent5 2 4 6 4" xfId="4404" xr:uid="{00000000-0005-0000-0000-00002E110000}"/>
    <cellStyle name="20% - Accent5 2 4 7" xfId="4405" xr:uid="{00000000-0005-0000-0000-00002F110000}"/>
    <cellStyle name="20% - Accent5 2 4 7 2" xfId="4406" xr:uid="{00000000-0005-0000-0000-000030110000}"/>
    <cellStyle name="20% - Accent5 2 4 7 2 2" xfId="4407" xr:uid="{00000000-0005-0000-0000-000031110000}"/>
    <cellStyle name="20% - Accent5 2 4 7 2 3" xfId="4408" xr:uid="{00000000-0005-0000-0000-000032110000}"/>
    <cellStyle name="20% - Accent5 2 4 7 3" xfId="4409" xr:uid="{00000000-0005-0000-0000-000033110000}"/>
    <cellStyle name="20% - Accent5 2 4 7 4" xfId="4410" xr:uid="{00000000-0005-0000-0000-000034110000}"/>
    <cellStyle name="20% - Accent5 2 4 8" xfId="4411" xr:uid="{00000000-0005-0000-0000-000035110000}"/>
    <cellStyle name="20% - Accent5 2 4 8 2" xfId="4412" xr:uid="{00000000-0005-0000-0000-000036110000}"/>
    <cellStyle name="20% - Accent5 2 4 8 2 2" xfId="4413" xr:uid="{00000000-0005-0000-0000-000037110000}"/>
    <cellStyle name="20% - Accent5 2 4 8 2 3" xfId="4414" xr:uid="{00000000-0005-0000-0000-000038110000}"/>
    <cellStyle name="20% - Accent5 2 4 8 3" xfId="4415" xr:uid="{00000000-0005-0000-0000-000039110000}"/>
    <cellStyle name="20% - Accent5 2 4 8 4" xfId="4416" xr:uid="{00000000-0005-0000-0000-00003A110000}"/>
    <cellStyle name="20% - Accent5 2 4 9" xfId="4417" xr:uid="{00000000-0005-0000-0000-00003B110000}"/>
    <cellStyle name="20% - Accent5 2 4 9 2" xfId="4418" xr:uid="{00000000-0005-0000-0000-00003C110000}"/>
    <cellStyle name="20% - Accent5 2 4 9 2 2" xfId="4419" xr:uid="{00000000-0005-0000-0000-00003D110000}"/>
    <cellStyle name="20% - Accent5 2 4 9 2 3" xfId="4420" xr:uid="{00000000-0005-0000-0000-00003E110000}"/>
    <cellStyle name="20% - Accent5 2 4 9 3" xfId="4421" xr:uid="{00000000-0005-0000-0000-00003F110000}"/>
    <cellStyle name="20% - Accent5 2 4 9 4" xfId="4422" xr:uid="{00000000-0005-0000-0000-000040110000}"/>
    <cellStyle name="20% - Accent5 2 5" xfId="4423" xr:uid="{00000000-0005-0000-0000-000041110000}"/>
    <cellStyle name="20% - Accent5 2 5 10" xfId="4424" xr:uid="{00000000-0005-0000-0000-000042110000}"/>
    <cellStyle name="20% - Accent5 2 5 10 2" xfId="4425" xr:uid="{00000000-0005-0000-0000-000043110000}"/>
    <cellStyle name="20% - Accent5 2 5 10 3" xfId="4426" xr:uid="{00000000-0005-0000-0000-000044110000}"/>
    <cellStyle name="20% - Accent5 2 5 11" xfId="4427" xr:uid="{00000000-0005-0000-0000-000045110000}"/>
    <cellStyle name="20% - Accent5 2 5 12" xfId="4428" xr:uid="{00000000-0005-0000-0000-000046110000}"/>
    <cellStyle name="20% - Accent5 2 5 2" xfId="4429" xr:uid="{00000000-0005-0000-0000-000047110000}"/>
    <cellStyle name="20% - Accent5 2 5 2 10" xfId="4430" xr:uid="{00000000-0005-0000-0000-000048110000}"/>
    <cellStyle name="20% - Accent5 2 5 2 2" xfId="4431" xr:uid="{00000000-0005-0000-0000-000049110000}"/>
    <cellStyle name="20% - Accent5 2 5 2 2 2" xfId="4432" xr:uid="{00000000-0005-0000-0000-00004A110000}"/>
    <cellStyle name="20% - Accent5 2 5 2 2 2 2" xfId="4433" xr:uid="{00000000-0005-0000-0000-00004B110000}"/>
    <cellStyle name="20% - Accent5 2 5 2 2 2 3" xfId="4434" xr:uid="{00000000-0005-0000-0000-00004C110000}"/>
    <cellStyle name="20% - Accent5 2 5 2 2 3" xfId="4435" xr:uid="{00000000-0005-0000-0000-00004D110000}"/>
    <cellStyle name="20% - Accent5 2 5 2 2 4" xfId="4436" xr:uid="{00000000-0005-0000-0000-00004E110000}"/>
    <cellStyle name="20% - Accent5 2 5 2 3" xfId="4437" xr:uid="{00000000-0005-0000-0000-00004F110000}"/>
    <cellStyle name="20% - Accent5 2 5 2 3 2" xfId="4438" xr:uid="{00000000-0005-0000-0000-000050110000}"/>
    <cellStyle name="20% - Accent5 2 5 2 3 2 2" xfId="4439" xr:uid="{00000000-0005-0000-0000-000051110000}"/>
    <cellStyle name="20% - Accent5 2 5 2 3 2 3" xfId="4440" xr:uid="{00000000-0005-0000-0000-000052110000}"/>
    <cellStyle name="20% - Accent5 2 5 2 3 3" xfId="4441" xr:uid="{00000000-0005-0000-0000-000053110000}"/>
    <cellStyle name="20% - Accent5 2 5 2 3 4" xfId="4442" xr:uid="{00000000-0005-0000-0000-000054110000}"/>
    <cellStyle name="20% - Accent5 2 5 2 4" xfId="4443" xr:uid="{00000000-0005-0000-0000-000055110000}"/>
    <cellStyle name="20% - Accent5 2 5 2 4 2" xfId="4444" xr:uid="{00000000-0005-0000-0000-000056110000}"/>
    <cellStyle name="20% - Accent5 2 5 2 4 2 2" xfId="4445" xr:uid="{00000000-0005-0000-0000-000057110000}"/>
    <cellStyle name="20% - Accent5 2 5 2 4 2 3" xfId="4446" xr:uid="{00000000-0005-0000-0000-000058110000}"/>
    <cellStyle name="20% - Accent5 2 5 2 4 3" xfId="4447" xr:uid="{00000000-0005-0000-0000-000059110000}"/>
    <cellStyle name="20% - Accent5 2 5 2 4 4" xfId="4448" xr:uid="{00000000-0005-0000-0000-00005A110000}"/>
    <cellStyle name="20% - Accent5 2 5 2 5" xfId="4449" xr:uid="{00000000-0005-0000-0000-00005B110000}"/>
    <cellStyle name="20% - Accent5 2 5 2 5 2" xfId="4450" xr:uid="{00000000-0005-0000-0000-00005C110000}"/>
    <cellStyle name="20% - Accent5 2 5 2 5 2 2" xfId="4451" xr:uid="{00000000-0005-0000-0000-00005D110000}"/>
    <cellStyle name="20% - Accent5 2 5 2 5 2 3" xfId="4452" xr:uid="{00000000-0005-0000-0000-00005E110000}"/>
    <cellStyle name="20% - Accent5 2 5 2 5 3" xfId="4453" xr:uid="{00000000-0005-0000-0000-00005F110000}"/>
    <cellStyle name="20% - Accent5 2 5 2 5 4" xfId="4454" xr:uid="{00000000-0005-0000-0000-000060110000}"/>
    <cellStyle name="20% - Accent5 2 5 2 6" xfId="4455" xr:uid="{00000000-0005-0000-0000-000061110000}"/>
    <cellStyle name="20% - Accent5 2 5 2 6 2" xfId="4456" xr:uid="{00000000-0005-0000-0000-000062110000}"/>
    <cellStyle name="20% - Accent5 2 5 2 6 2 2" xfId="4457" xr:uid="{00000000-0005-0000-0000-000063110000}"/>
    <cellStyle name="20% - Accent5 2 5 2 6 2 3" xfId="4458" xr:uid="{00000000-0005-0000-0000-000064110000}"/>
    <cellStyle name="20% - Accent5 2 5 2 6 3" xfId="4459" xr:uid="{00000000-0005-0000-0000-000065110000}"/>
    <cellStyle name="20% - Accent5 2 5 2 6 4" xfId="4460" xr:uid="{00000000-0005-0000-0000-000066110000}"/>
    <cellStyle name="20% - Accent5 2 5 2 7" xfId="4461" xr:uid="{00000000-0005-0000-0000-000067110000}"/>
    <cellStyle name="20% - Accent5 2 5 2 7 2" xfId="4462" xr:uid="{00000000-0005-0000-0000-000068110000}"/>
    <cellStyle name="20% - Accent5 2 5 2 7 2 2" xfId="4463" xr:uid="{00000000-0005-0000-0000-000069110000}"/>
    <cellStyle name="20% - Accent5 2 5 2 7 2 3" xfId="4464" xr:uid="{00000000-0005-0000-0000-00006A110000}"/>
    <cellStyle name="20% - Accent5 2 5 2 7 3" xfId="4465" xr:uid="{00000000-0005-0000-0000-00006B110000}"/>
    <cellStyle name="20% - Accent5 2 5 2 7 4" xfId="4466" xr:uid="{00000000-0005-0000-0000-00006C110000}"/>
    <cellStyle name="20% - Accent5 2 5 2 8" xfId="4467" xr:uid="{00000000-0005-0000-0000-00006D110000}"/>
    <cellStyle name="20% - Accent5 2 5 2 8 2" xfId="4468" xr:uid="{00000000-0005-0000-0000-00006E110000}"/>
    <cellStyle name="20% - Accent5 2 5 2 8 3" xfId="4469" xr:uid="{00000000-0005-0000-0000-00006F110000}"/>
    <cellStyle name="20% - Accent5 2 5 2 9" xfId="4470" xr:uid="{00000000-0005-0000-0000-000070110000}"/>
    <cellStyle name="20% - Accent5 2 5 3" xfId="4471" xr:uid="{00000000-0005-0000-0000-000071110000}"/>
    <cellStyle name="20% - Accent5 2 5 3 10" xfId="4472" xr:uid="{00000000-0005-0000-0000-000072110000}"/>
    <cellStyle name="20% - Accent5 2 5 3 2" xfId="4473" xr:uid="{00000000-0005-0000-0000-000073110000}"/>
    <cellStyle name="20% - Accent5 2 5 3 2 2" xfId="4474" xr:uid="{00000000-0005-0000-0000-000074110000}"/>
    <cellStyle name="20% - Accent5 2 5 3 2 2 2" xfId="4475" xr:uid="{00000000-0005-0000-0000-000075110000}"/>
    <cellStyle name="20% - Accent5 2 5 3 2 2 3" xfId="4476" xr:uid="{00000000-0005-0000-0000-000076110000}"/>
    <cellStyle name="20% - Accent5 2 5 3 2 3" xfId="4477" xr:uid="{00000000-0005-0000-0000-000077110000}"/>
    <cellStyle name="20% - Accent5 2 5 3 2 4" xfId="4478" xr:uid="{00000000-0005-0000-0000-000078110000}"/>
    <cellStyle name="20% - Accent5 2 5 3 3" xfId="4479" xr:uid="{00000000-0005-0000-0000-000079110000}"/>
    <cellStyle name="20% - Accent5 2 5 3 3 2" xfId="4480" xr:uid="{00000000-0005-0000-0000-00007A110000}"/>
    <cellStyle name="20% - Accent5 2 5 3 3 2 2" xfId="4481" xr:uid="{00000000-0005-0000-0000-00007B110000}"/>
    <cellStyle name="20% - Accent5 2 5 3 3 2 3" xfId="4482" xr:uid="{00000000-0005-0000-0000-00007C110000}"/>
    <cellStyle name="20% - Accent5 2 5 3 3 3" xfId="4483" xr:uid="{00000000-0005-0000-0000-00007D110000}"/>
    <cellStyle name="20% - Accent5 2 5 3 3 4" xfId="4484" xr:uid="{00000000-0005-0000-0000-00007E110000}"/>
    <cellStyle name="20% - Accent5 2 5 3 4" xfId="4485" xr:uid="{00000000-0005-0000-0000-00007F110000}"/>
    <cellStyle name="20% - Accent5 2 5 3 4 2" xfId="4486" xr:uid="{00000000-0005-0000-0000-000080110000}"/>
    <cellStyle name="20% - Accent5 2 5 3 4 2 2" xfId="4487" xr:uid="{00000000-0005-0000-0000-000081110000}"/>
    <cellStyle name="20% - Accent5 2 5 3 4 2 3" xfId="4488" xr:uid="{00000000-0005-0000-0000-000082110000}"/>
    <cellStyle name="20% - Accent5 2 5 3 4 3" xfId="4489" xr:uid="{00000000-0005-0000-0000-000083110000}"/>
    <cellStyle name="20% - Accent5 2 5 3 4 4" xfId="4490" xr:uid="{00000000-0005-0000-0000-000084110000}"/>
    <cellStyle name="20% - Accent5 2 5 3 5" xfId="4491" xr:uid="{00000000-0005-0000-0000-000085110000}"/>
    <cellStyle name="20% - Accent5 2 5 3 5 2" xfId="4492" xr:uid="{00000000-0005-0000-0000-000086110000}"/>
    <cellStyle name="20% - Accent5 2 5 3 5 2 2" xfId="4493" xr:uid="{00000000-0005-0000-0000-000087110000}"/>
    <cellStyle name="20% - Accent5 2 5 3 5 2 3" xfId="4494" xr:uid="{00000000-0005-0000-0000-000088110000}"/>
    <cellStyle name="20% - Accent5 2 5 3 5 3" xfId="4495" xr:uid="{00000000-0005-0000-0000-000089110000}"/>
    <cellStyle name="20% - Accent5 2 5 3 5 4" xfId="4496" xr:uid="{00000000-0005-0000-0000-00008A110000}"/>
    <cellStyle name="20% - Accent5 2 5 3 6" xfId="4497" xr:uid="{00000000-0005-0000-0000-00008B110000}"/>
    <cellStyle name="20% - Accent5 2 5 3 6 2" xfId="4498" xr:uid="{00000000-0005-0000-0000-00008C110000}"/>
    <cellStyle name="20% - Accent5 2 5 3 6 2 2" xfId="4499" xr:uid="{00000000-0005-0000-0000-00008D110000}"/>
    <cellStyle name="20% - Accent5 2 5 3 6 2 3" xfId="4500" xr:uid="{00000000-0005-0000-0000-00008E110000}"/>
    <cellStyle name="20% - Accent5 2 5 3 6 3" xfId="4501" xr:uid="{00000000-0005-0000-0000-00008F110000}"/>
    <cellStyle name="20% - Accent5 2 5 3 6 4" xfId="4502" xr:uid="{00000000-0005-0000-0000-000090110000}"/>
    <cellStyle name="20% - Accent5 2 5 3 7" xfId="4503" xr:uid="{00000000-0005-0000-0000-000091110000}"/>
    <cellStyle name="20% - Accent5 2 5 3 7 2" xfId="4504" xr:uid="{00000000-0005-0000-0000-000092110000}"/>
    <cellStyle name="20% - Accent5 2 5 3 7 2 2" xfId="4505" xr:uid="{00000000-0005-0000-0000-000093110000}"/>
    <cellStyle name="20% - Accent5 2 5 3 7 2 3" xfId="4506" xr:uid="{00000000-0005-0000-0000-000094110000}"/>
    <cellStyle name="20% - Accent5 2 5 3 7 3" xfId="4507" xr:uid="{00000000-0005-0000-0000-000095110000}"/>
    <cellStyle name="20% - Accent5 2 5 3 7 4" xfId="4508" xr:uid="{00000000-0005-0000-0000-000096110000}"/>
    <cellStyle name="20% - Accent5 2 5 3 8" xfId="4509" xr:uid="{00000000-0005-0000-0000-000097110000}"/>
    <cellStyle name="20% - Accent5 2 5 3 8 2" xfId="4510" xr:uid="{00000000-0005-0000-0000-000098110000}"/>
    <cellStyle name="20% - Accent5 2 5 3 8 3" xfId="4511" xr:uid="{00000000-0005-0000-0000-000099110000}"/>
    <cellStyle name="20% - Accent5 2 5 3 9" xfId="4512" xr:uid="{00000000-0005-0000-0000-00009A110000}"/>
    <cellStyle name="20% - Accent5 2 5 4" xfId="4513" xr:uid="{00000000-0005-0000-0000-00009B110000}"/>
    <cellStyle name="20% - Accent5 2 5 4 2" xfId="4514" xr:uid="{00000000-0005-0000-0000-00009C110000}"/>
    <cellStyle name="20% - Accent5 2 5 4 2 2" xfId="4515" xr:uid="{00000000-0005-0000-0000-00009D110000}"/>
    <cellStyle name="20% - Accent5 2 5 4 2 3" xfId="4516" xr:uid="{00000000-0005-0000-0000-00009E110000}"/>
    <cellStyle name="20% - Accent5 2 5 4 3" xfId="4517" xr:uid="{00000000-0005-0000-0000-00009F110000}"/>
    <cellStyle name="20% - Accent5 2 5 4 4" xfId="4518" xr:uid="{00000000-0005-0000-0000-0000A0110000}"/>
    <cellStyle name="20% - Accent5 2 5 5" xfId="4519" xr:uid="{00000000-0005-0000-0000-0000A1110000}"/>
    <cellStyle name="20% - Accent5 2 5 5 2" xfId="4520" xr:uid="{00000000-0005-0000-0000-0000A2110000}"/>
    <cellStyle name="20% - Accent5 2 5 5 2 2" xfId="4521" xr:uid="{00000000-0005-0000-0000-0000A3110000}"/>
    <cellStyle name="20% - Accent5 2 5 5 2 3" xfId="4522" xr:uid="{00000000-0005-0000-0000-0000A4110000}"/>
    <cellStyle name="20% - Accent5 2 5 5 3" xfId="4523" xr:uid="{00000000-0005-0000-0000-0000A5110000}"/>
    <cellStyle name="20% - Accent5 2 5 5 4" xfId="4524" xr:uid="{00000000-0005-0000-0000-0000A6110000}"/>
    <cellStyle name="20% - Accent5 2 5 6" xfId="4525" xr:uid="{00000000-0005-0000-0000-0000A7110000}"/>
    <cellStyle name="20% - Accent5 2 5 6 2" xfId="4526" xr:uid="{00000000-0005-0000-0000-0000A8110000}"/>
    <cellStyle name="20% - Accent5 2 5 6 2 2" xfId="4527" xr:uid="{00000000-0005-0000-0000-0000A9110000}"/>
    <cellStyle name="20% - Accent5 2 5 6 2 3" xfId="4528" xr:uid="{00000000-0005-0000-0000-0000AA110000}"/>
    <cellStyle name="20% - Accent5 2 5 6 3" xfId="4529" xr:uid="{00000000-0005-0000-0000-0000AB110000}"/>
    <cellStyle name="20% - Accent5 2 5 6 4" xfId="4530" xr:uid="{00000000-0005-0000-0000-0000AC110000}"/>
    <cellStyle name="20% - Accent5 2 5 7" xfId="4531" xr:uid="{00000000-0005-0000-0000-0000AD110000}"/>
    <cellStyle name="20% - Accent5 2 5 7 2" xfId="4532" xr:uid="{00000000-0005-0000-0000-0000AE110000}"/>
    <cellStyle name="20% - Accent5 2 5 7 2 2" xfId="4533" xr:uid="{00000000-0005-0000-0000-0000AF110000}"/>
    <cellStyle name="20% - Accent5 2 5 7 2 3" xfId="4534" xr:uid="{00000000-0005-0000-0000-0000B0110000}"/>
    <cellStyle name="20% - Accent5 2 5 7 3" xfId="4535" xr:uid="{00000000-0005-0000-0000-0000B1110000}"/>
    <cellStyle name="20% - Accent5 2 5 7 4" xfId="4536" xr:uid="{00000000-0005-0000-0000-0000B2110000}"/>
    <cellStyle name="20% - Accent5 2 5 8" xfId="4537" xr:uid="{00000000-0005-0000-0000-0000B3110000}"/>
    <cellStyle name="20% - Accent5 2 5 8 2" xfId="4538" xr:uid="{00000000-0005-0000-0000-0000B4110000}"/>
    <cellStyle name="20% - Accent5 2 5 8 2 2" xfId="4539" xr:uid="{00000000-0005-0000-0000-0000B5110000}"/>
    <cellStyle name="20% - Accent5 2 5 8 2 3" xfId="4540" xr:uid="{00000000-0005-0000-0000-0000B6110000}"/>
    <cellStyle name="20% - Accent5 2 5 8 3" xfId="4541" xr:uid="{00000000-0005-0000-0000-0000B7110000}"/>
    <cellStyle name="20% - Accent5 2 5 8 4" xfId="4542" xr:uid="{00000000-0005-0000-0000-0000B8110000}"/>
    <cellStyle name="20% - Accent5 2 5 9" xfId="4543" xr:uid="{00000000-0005-0000-0000-0000B9110000}"/>
    <cellStyle name="20% - Accent5 2 5 9 2" xfId="4544" xr:uid="{00000000-0005-0000-0000-0000BA110000}"/>
    <cellStyle name="20% - Accent5 2 5 9 2 2" xfId="4545" xr:uid="{00000000-0005-0000-0000-0000BB110000}"/>
    <cellStyle name="20% - Accent5 2 5 9 2 3" xfId="4546" xr:uid="{00000000-0005-0000-0000-0000BC110000}"/>
    <cellStyle name="20% - Accent5 2 5 9 3" xfId="4547" xr:uid="{00000000-0005-0000-0000-0000BD110000}"/>
    <cellStyle name="20% - Accent5 2 5 9 4" xfId="4548" xr:uid="{00000000-0005-0000-0000-0000BE110000}"/>
    <cellStyle name="20% - Accent5 2 6" xfId="4549" xr:uid="{00000000-0005-0000-0000-0000BF110000}"/>
    <cellStyle name="20% - Accent5 2 6 10" xfId="4550" xr:uid="{00000000-0005-0000-0000-0000C0110000}"/>
    <cellStyle name="20% - Accent5 2 6 2" xfId="4551" xr:uid="{00000000-0005-0000-0000-0000C1110000}"/>
    <cellStyle name="20% - Accent5 2 6 2 2" xfId="4552" xr:uid="{00000000-0005-0000-0000-0000C2110000}"/>
    <cellStyle name="20% - Accent5 2 6 2 2 2" xfId="4553" xr:uid="{00000000-0005-0000-0000-0000C3110000}"/>
    <cellStyle name="20% - Accent5 2 6 2 2 3" xfId="4554" xr:uid="{00000000-0005-0000-0000-0000C4110000}"/>
    <cellStyle name="20% - Accent5 2 6 2 3" xfId="4555" xr:uid="{00000000-0005-0000-0000-0000C5110000}"/>
    <cellStyle name="20% - Accent5 2 6 2 4" xfId="4556" xr:uid="{00000000-0005-0000-0000-0000C6110000}"/>
    <cellStyle name="20% - Accent5 2 6 3" xfId="4557" xr:uid="{00000000-0005-0000-0000-0000C7110000}"/>
    <cellStyle name="20% - Accent5 2 6 3 2" xfId="4558" xr:uid="{00000000-0005-0000-0000-0000C8110000}"/>
    <cellStyle name="20% - Accent5 2 6 3 2 2" xfId="4559" xr:uid="{00000000-0005-0000-0000-0000C9110000}"/>
    <cellStyle name="20% - Accent5 2 6 3 2 3" xfId="4560" xr:uid="{00000000-0005-0000-0000-0000CA110000}"/>
    <cellStyle name="20% - Accent5 2 6 3 3" xfId="4561" xr:uid="{00000000-0005-0000-0000-0000CB110000}"/>
    <cellStyle name="20% - Accent5 2 6 3 4" xfId="4562" xr:uid="{00000000-0005-0000-0000-0000CC110000}"/>
    <cellStyle name="20% - Accent5 2 6 4" xfId="4563" xr:uid="{00000000-0005-0000-0000-0000CD110000}"/>
    <cellStyle name="20% - Accent5 2 6 4 2" xfId="4564" xr:uid="{00000000-0005-0000-0000-0000CE110000}"/>
    <cellStyle name="20% - Accent5 2 6 4 2 2" xfId="4565" xr:uid="{00000000-0005-0000-0000-0000CF110000}"/>
    <cellStyle name="20% - Accent5 2 6 4 2 3" xfId="4566" xr:uid="{00000000-0005-0000-0000-0000D0110000}"/>
    <cellStyle name="20% - Accent5 2 6 4 3" xfId="4567" xr:uid="{00000000-0005-0000-0000-0000D1110000}"/>
    <cellStyle name="20% - Accent5 2 6 4 4" xfId="4568" xr:uid="{00000000-0005-0000-0000-0000D2110000}"/>
    <cellStyle name="20% - Accent5 2 6 5" xfId="4569" xr:uid="{00000000-0005-0000-0000-0000D3110000}"/>
    <cellStyle name="20% - Accent5 2 6 5 2" xfId="4570" xr:uid="{00000000-0005-0000-0000-0000D4110000}"/>
    <cellStyle name="20% - Accent5 2 6 5 2 2" xfId="4571" xr:uid="{00000000-0005-0000-0000-0000D5110000}"/>
    <cellStyle name="20% - Accent5 2 6 5 2 3" xfId="4572" xr:uid="{00000000-0005-0000-0000-0000D6110000}"/>
    <cellStyle name="20% - Accent5 2 6 5 3" xfId="4573" xr:uid="{00000000-0005-0000-0000-0000D7110000}"/>
    <cellStyle name="20% - Accent5 2 6 5 4" xfId="4574" xr:uid="{00000000-0005-0000-0000-0000D8110000}"/>
    <cellStyle name="20% - Accent5 2 6 6" xfId="4575" xr:uid="{00000000-0005-0000-0000-0000D9110000}"/>
    <cellStyle name="20% - Accent5 2 6 6 2" xfId="4576" xr:uid="{00000000-0005-0000-0000-0000DA110000}"/>
    <cellStyle name="20% - Accent5 2 6 6 2 2" xfId="4577" xr:uid="{00000000-0005-0000-0000-0000DB110000}"/>
    <cellStyle name="20% - Accent5 2 6 6 2 3" xfId="4578" xr:uid="{00000000-0005-0000-0000-0000DC110000}"/>
    <cellStyle name="20% - Accent5 2 6 6 3" xfId="4579" xr:uid="{00000000-0005-0000-0000-0000DD110000}"/>
    <cellStyle name="20% - Accent5 2 6 6 4" xfId="4580" xr:uid="{00000000-0005-0000-0000-0000DE110000}"/>
    <cellStyle name="20% - Accent5 2 6 7" xfId="4581" xr:uid="{00000000-0005-0000-0000-0000DF110000}"/>
    <cellStyle name="20% - Accent5 2 6 7 2" xfId="4582" xr:uid="{00000000-0005-0000-0000-0000E0110000}"/>
    <cellStyle name="20% - Accent5 2 6 7 2 2" xfId="4583" xr:uid="{00000000-0005-0000-0000-0000E1110000}"/>
    <cellStyle name="20% - Accent5 2 6 7 2 3" xfId="4584" xr:uid="{00000000-0005-0000-0000-0000E2110000}"/>
    <cellStyle name="20% - Accent5 2 6 7 3" xfId="4585" xr:uid="{00000000-0005-0000-0000-0000E3110000}"/>
    <cellStyle name="20% - Accent5 2 6 7 4" xfId="4586" xr:uid="{00000000-0005-0000-0000-0000E4110000}"/>
    <cellStyle name="20% - Accent5 2 6 8" xfId="4587" xr:uid="{00000000-0005-0000-0000-0000E5110000}"/>
    <cellStyle name="20% - Accent5 2 6 8 2" xfId="4588" xr:uid="{00000000-0005-0000-0000-0000E6110000}"/>
    <cellStyle name="20% - Accent5 2 6 8 3" xfId="4589" xr:uid="{00000000-0005-0000-0000-0000E7110000}"/>
    <cellStyle name="20% - Accent5 2 6 9" xfId="4590" xr:uid="{00000000-0005-0000-0000-0000E8110000}"/>
    <cellStyle name="20% - Accent5 2 7" xfId="4591" xr:uid="{00000000-0005-0000-0000-0000E9110000}"/>
    <cellStyle name="20% - Accent5 2 7 10" xfId="4592" xr:uid="{00000000-0005-0000-0000-0000EA110000}"/>
    <cellStyle name="20% - Accent5 2 7 2" xfId="4593" xr:uid="{00000000-0005-0000-0000-0000EB110000}"/>
    <cellStyle name="20% - Accent5 2 7 2 2" xfId="4594" xr:uid="{00000000-0005-0000-0000-0000EC110000}"/>
    <cellStyle name="20% - Accent5 2 7 2 2 2" xfId="4595" xr:uid="{00000000-0005-0000-0000-0000ED110000}"/>
    <cellStyle name="20% - Accent5 2 7 2 2 3" xfId="4596" xr:uid="{00000000-0005-0000-0000-0000EE110000}"/>
    <cellStyle name="20% - Accent5 2 7 2 3" xfId="4597" xr:uid="{00000000-0005-0000-0000-0000EF110000}"/>
    <cellStyle name="20% - Accent5 2 7 2 4" xfId="4598" xr:uid="{00000000-0005-0000-0000-0000F0110000}"/>
    <cellStyle name="20% - Accent5 2 7 3" xfId="4599" xr:uid="{00000000-0005-0000-0000-0000F1110000}"/>
    <cellStyle name="20% - Accent5 2 7 3 2" xfId="4600" xr:uid="{00000000-0005-0000-0000-0000F2110000}"/>
    <cellStyle name="20% - Accent5 2 7 3 2 2" xfId="4601" xr:uid="{00000000-0005-0000-0000-0000F3110000}"/>
    <cellStyle name="20% - Accent5 2 7 3 2 3" xfId="4602" xr:uid="{00000000-0005-0000-0000-0000F4110000}"/>
    <cellStyle name="20% - Accent5 2 7 3 3" xfId="4603" xr:uid="{00000000-0005-0000-0000-0000F5110000}"/>
    <cellStyle name="20% - Accent5 2 7 3 4" xfId="4604" xr:uid="{00000000-0005-0000-0000-0000F6110000}"/>
    <cellStyle name="20% - Accent5 2 7 4" xfId="4605" xr:uid="{00000000-0005-0000-0000-0000F7110000}"/>
    <cellStyle name="20% - Accent5 2 7 4 2" xfId="4606" xr:uid="{00000000-0005-0000-0000-0000F8110000}"/>
    <cellStyle name="20% - Accent5 2 7 4 2 2" xfId="4607" xr:uid="{00000000-0005-0000-0000-0000F9110000}"/>
    <cellStyle name="20% - Accent5 2 7 4 2 3" xfId="4608" xr:uid="{00000000-0005-0000-0000-0000FA110000}"/>
    <cellStyle name="20% - Accent5 2 7 4 3" xfId="4609" xr:uid="{00000000-0005-0000-0000-0000FB110000}"/>
    <cellStyle name="20% - Accent5 2 7 4 4" xfId="4610" xr:uid="{00000000-0005-0000-0000-0000FC110000}"/>
    <cellStyle name="20% - Accent5 2 7 5" xfId="4611" xr:uid="{00000000-0005-0000-0000-0000FD110000}"/>
    <cellStyle name="20% - Accent5 2 7 5 2" xfId="4612" xr:uid="{00000000-0005-0000-0000-0000FE110000}"/>
    <cellStyle name="20% - Accent5 2 7 5 2 2" xfId="4613" xr:uid="{00000000-0005-0000-0000-0000FF110000}"/>
    <cellStyle name="20% - Accent5 2 7 5 2 3" xfId="4614" xr:uid="{00000000-0005-0000-0000-000000120000}"/>
    <cellStyle name="20% - Accent5 2 7 5 3" xfId="4615" xr:uid="{00000000-0005-0000-0000-000001120000}"/>
    <cellStyle name="20% - Accent5 2 7 5 4" xfId="4616" xr:uid="{00000000-0005-0000-0000-000002120000}"/>
    <cellStyle name="20% - Accent5 2 7 6" xfId="4617" xr:uid="{00000000-0005-0000-0000-000003120000}"/>
    <cellStyle name="20% - Accent5 2 7 6 2" xfId="4618" xr:uid="{00000000-0005-0000-0000-000004120000}"/>
    <cellStyle name="20% - Accent5 2 7 6 2 2" xfId="4619" xr:uid="{00000000-0005-0000-0000-000005120000}"/>
    <cellStyle name="20% - Accent5 2 7 6 2 3" xfId="4620" xr:uid="{00000000-0005-0000-0000-000006120000}"/>
    <cellStyle name="20% - Accent5 2 7 6 3" xfId="4621" xr:uid="{00000000-0005-0000-0000-000007120000}"/>
    <cellStyle name="20% - Accent5 2 7 6 4" xfId="4622" xr:uid="{00000000-0005-0000-0000-000008120000}"/>
    <cellStyle name="20% - Accent5 2 7 7" xfId="4623" xr:uid="{00000000-0005-0000-0000-000009120000}"/>
    <cellStyle name="20% - Accent5 2 7 7 2" xfId="4624" xr:uid="{00000000-0005-0000-0000-00000A120000}"/>
    <cellStyle name="20% - Accent5 2 7 7 2 2" xfId="4625" xr:uid="{00000000-0005-0000-0000-00000B120000}"/>
    <cellStyle name="20% - Accent5 2 7 7 2 3" xfId="4626" xr:uid="{00000000-0005-0000-0000-00000C120000}"/>
    <cellStyle name="20% - Accent5 2 7 7 3" xfId="4627" xr:uid="{00000000-0005-0000-0000-00000D120000}"/>
    <cellStyle name="20% - Accent5 2 7 7 4" xfId="4628" xr:uid="{00000000-0005-0000-0000-00000E120000}"/>
    <cellStyle name="20% - Accent5 2 7 8" xfId="4629" xr:uid="{00000000-0005-0000-0000-00000F120000}"/>
    <cellStyle name="20% - Accent5 2 7 8 2" xfId="4630" xr:uid="{00000000-0005-0000-0000-000010120000}"/>
    <cellStyle name="20% - Accent5 2 7 8 3" xfId="4631" xr:uid="{00000000-0005-0000-0000-000011120000}"/>
    <cellStyle name="20% - Accent5 2 7 9" xfId="4632" xr:uid="{00000000-0005-0000-0000-000012120000}"/>
    <cellStyle name="20% - Accent5 2 8" xfId="4633" xr:uid="{00000000-0005-0000-0000-000013120000}"/>
    <cellStyle name="20% - Accent5 2 8 2" xfId="4634" xr:uid="{00000000-0005-0000-0000-000014120000}"/>
    <cellStyle name="20% - Accent5 2 8 2 2" xfId="4635" xr:uid="{00000000-0005-0000-0000-000015120000}"/>
    <cellStyle name="20% - Accent5 2 8 2 3" xfId="4636" xr:uid="{00000000-0005-0000-0000-000016120000}"/>
    <cellStyle name="20% - Accent5 2 8 3" xfId="4637" xr:uid="{00000000-0005-0000-0000-000017120000}"/>
    <cellStyle name="20% - Accent5 2 8 4" xfId="4638" xr:uid="{00000000-0005-0000-0000-000018120000}"/>
    <cellStyle name="20% - Accent5 2 9" xfId="4639" xr:uid="{00000000-0005-0000-0000-000019120000}"/>
    <cellStyle name="20% - Accent5 2 9 2" xfId="4640" xr:uid="{00000000-0005-0000-0000-00001A120000}"/>
    <cellStyle name="20% - Accent5 2 9 2 2" xfId="4641" xr:uid="{00000000-0005-0000-0000-00001B120000}"/>
    <cellStyle name="20% - Accent5 2 9 2 3" xfId="4642" xr:uid="{00000000-0005-0000-0000-00001C120000}"/>
    <cellStyle name="20% - Accent5 2 9 3" xfId="4643" xr:uid="{00000000-0005-0000-0000-00001D120000}"/>
    <cellStyle name="20% - Accent5 2 9 4" xfId="4644" xr:uid="{00000000-0005-0000-0000-00001E120000}"/>
    <cellStyle name="20% - Accent5 3" xfId="4645" xr:uid="{00000000-0005-0000-0000-00001F120000}"/>
    <cellStyle name="20% - Accent5 4" xfId="4646" xr:uid="{00000000-0005-0000-0000-000020120000}"/>
    <cellStyle name="20% - Accent5 4 10" xfId="4647" xr:uid="{00000000-0005-0000-0000-000021120000}"/>
    <cellStyle name="20% - Accent5 4 10 2" xfId="4648" xr:uid="{00000000-0005-0000-0000-000022120000}"/>
    <cellStyle name="20% - Accent5 4 10 3" xfId="4649" xr:uid="{00000000-0005-0000-0000-000023120000}"/>
    <cellStyle name="20% - Accent5 4 11" xfId="4650" xr:uid="{00000000-0005-0000-0000-000024120000}"/>
    <cellStyle name="20% - Accent5 4 12" xfId="4651" xr:uid="{00000000-0005-0000-0000-000025120000}"/>
    <cellStyle name="20% - Accent5 4 2" xfId="4652" xr:uid="{00000000-0005-0000-0000-000026120000}"/>
    <cellStyle name="20% - Accent5 4 2 10" xfId="4653" xr:uid="{00000000-0005-0000-0000-000027120000}"/>
    <cellStyle name="20% - Accent5 4 2 2" xfId="4654" xr:uid="{00000000-0005-0000-0000-000028120000}"/>
    <cellStyle name="20% - Accent5 4 2 2 2" xfId="4655" xr:uid="{00000000-0005-0000-0000-000029120000}"/>
    <cellStyle name="20% - Accent5 4 2 2 2 2" xfId="4656" xr:uid="{00000000-0005-0000-0000-00002A120000}"/>
    <cellStyle name="20% - Accent5 4 2 2 2 3" xfId="4657" xr:uid="{00000000-0005-0000-0000-00002B120000}"/>
    <cellStyle name="20% - Accent5 4 2 2 3" xfId="4658" xr:uid="{00000000-0005-0000-0000-00002C120000}"/>
    <cellStyle name="20% - Accent5 4 2 2 4" xfId="4659" xr:uid="{00000000-0005-0000-0000-00002D120000}"/>
    <cellStyle name="20% - Accent5 4 2 3" xfId="4660" xr:uid="{00000000-0005-0000-0000-00002E120000}"/>
    <cellStyle name="20% - Accent5 4 2 3 2" xfId="4661" xr:uid="{00000000-0005-0000-0000-00002F120000}"/>
    <cellStyle name="20% - Accent5 4 2 3 2 2" xfId="4662" xr:uid="{00000000-0005-0000-0000-000030120000}"/>
    <cellStyle name="20% - Accent5 4 2 3 2 3" xfId="4663" xr:uid="{00000000-0005-0000-0000-000031120000}"/>
    <cellStyle name="20% - Accent5 4 2 3 3" xfId="4664" xr:uid="{00000000-0005-0000-0000-000032120000}"/>
    <cellStyle name="20% - Accent5 4 2 3 4" xfId="4665" xr:uid="{00000000-0005-0000-0000-000033120000}"/>
    <cellStyle name="20% - Accent5 4 2 4" xfId="4666" xr:uid="{00000000-0005-0000-0000-000034120000}"/>
    <cellStyle name="20% - Accent5 4 2 4 2" xfId="4667" xr:uid="{00000000-0005-0000-0000-000035120000}"/>
    <cellStyle name="20% - Accent5 4 2 4 2 2" xfId="4668" xr:uid="{00000000-0005-0000-0000-000036120000}"/>
    <cellStyle name="20% - Accent5 4 2 4 2 3" xfId="4669" xr:uid="{00000000-0005-0000-0000-000037120000}"/>
    <cellStyle name="20% - Accent5 4 2 4 3" xfId="4670" xr:uid="{00000000-0005-0000-0000-000038120000}"/>
    <cellStyle name="20% - Accent5 4 2 4 4" xfId="4671" xr:uid="{00000000-0005-0000-0000-000039120000}"/>
    <cellStyle name="20% - Accent5 4 2 5" xfId="4672" xr:uid="{00000000-0005-0000-0000-00003A120000}"/>
    <cellStyle name="20% - Accent5 4 2 5 2" xfId="4673" xr:uid="{00000000-0005-0000-0000-00003B120000}"/>
    <cellStyle name="20% - Accent5 4 2 5 2 2" xfId="4674" xr:uid="{00000000-0005-0000-0000-00003C120000}"/>
    <cellStyle name="20% - Accent5 4 2 5 2 3" xfId="4675" xr:uid="{00000000-0005-0000-0000-00003D120000}"/>
    <cellStyle name="20% - Accent5 4 2 5 3" xfId="4676" xr:uid="{00000000-0005-0000-0000-00003E120000}"/>
    <cellStyle name="20% - Accent5 4 2 5 4" xfId="4677" xr:uid="{00000000-0005-0000-0000-00003F120000}"/>
    <cellStyle name="20% - Accent5 4 2 6" xfId="4678" xr:uid="{00000000-0005-0000-0000-000040120000}"/>
    <cellStyle name="20% - Accent5 4 2 6 2" xfId="4679" xr:uid="{00000000-0005-0000-0000-000041120000}"/>
    <cellStyle name="20% - Accent5 4 2 6 2 2" xfId="4680" xr:uid="{00000000-0005-0000-0000-000042120000}"/>
    <cellStyle name="20% - Accent5 4 2 6 2 3" xfId="4681" xr:uid="{00000000-0005-0000-0000-000043120000}"/>
    <cellStyle name="20% - Accent5 4 2 6 3" xfId="4682" xr:uid="{00000000-0005-0000-0000-000044120000}"/>
    <cellStyle name="20% - Accent5 4 2 6 4" xfId="4683" xr:uid="{00000000-0005-0000-0000-000045120000}"/>
    <cellStyle name="20% - Accent5 4 2 7" xfId="4684" xr:uid="{00000000-0005-0000-0000-000046120000}"/>
    <cellStyle name="20% - Accent5 4 2 7 2" xfId="4685" xr:uid="{00000000-0005-0000-0000-000047120000}"/>
    <cellStyle name="20% - Accent5 4 2 7 2 2" xfId="4686" xr:uid="{00000000-0005-0000-0000-000048120000}"/>
    <cellStyle name="20% - Accent5 4 2 7 2 3" xfId="4687" xr:uid="{00000000-0005-0000-0000-000049120000}"/>
    <cellStyle name="20% - Accent5 4 2 7 3" xfId="4688" xr:uid="{00000000-0005-0000-0000-00004A120000}"/>
    <cellStyle name="20% - Accent5 4 2 7 4" xfId="4689" xr:uid="{00000000-0005-0000-0000-00004B120000}"/>
    <cellStyle name="20% - Accent5 4 2 8" xfId="4690" xr:uid="{00000000-0005-0000-0000-00004C120000}"/>
    <cellStyle name="20% - Accent5 4 2 8 2" xfId="4691" xr:uid="{00000000-0005-0000-0000-00004D120000}"/>
    <cellStyle name="20% - Accent5 4 2 8 3" xfId="4692" xr:uid="{00000000-0005-0000-0000-00004E120000}"/>
    <cellStyle name="20% - Accent5 4 2 9" xfId="4693" xr:uid="{00000000-0005-0000-0000-00004F120000}"/>
    <cellStyle name="20% - Accent5 4 3" xfId="4694" xr:uid="{00000000-0005-0000-0000-000050120000}"/>
    <cellStyle name="20% - Accent5 4 3 10" xfId="4695" xr:uid="{00000000-0005-0000-0000-000051120000}"/>
    <cellStyle name="20% - Accent5 4 3 2" xfId="4696" xr:uid="{00000000-0005-0000-0000-000052120000}"/>
    <cellStyle name="20% - Accent5 4 3 2 2" xfId="4697" xr:uid="{00000000-0005-0000-0000-000053120000}"/>
    <cellStyle name="20% - Accent5 4 3 2 2 2" xfId="4698" xr:uid="{00000000-0005-0000-0000-000054120000}"/>
    <cellStyle name="20% - Accent5 4 3 2 2 3" xfId="4699" xr:uid="{00000000-0005-0000-0000-000055120000}"/>
    <cellStyle name="20% - Accent5 4 3 2 3" xfId="4700" xr:uid="{00000000-0005-0000-0000-000056120000}"/>
    <cellStyle name="20% - Accent5 4 3 2 4" xfId="4701" xr:uid="{00000000-0005-0000-0000-000057120000}"/>
    <cellStyle name="20% - Accent5 4 3 3" xfId="4702" xr:uid="{00000000-0005-0000-0000-000058120000}"/>
    <cellStyle name="20% - Accent5 4 3 3 2" xfId="4703" xr:uid="{00000000-0005-0000-0000-000059120000}"/>
    <cellStyle name="20% - Accent5 4 3 3 2 2" xfId="4704" xr:uid="{00000000-0005-0000-0000-00005A120000}"/>
    <cellStyle name="20% - Accent5 4 3 3 2 3" xfId="4705" xr:uid="{00000000-0005-0000-0000-00005B120000}"/>
    <cellStyle name="20% - Accent5 4 3 3 3" xfId="4706" xr:uid="{00000000-0005-0000-0000-00005C120000}"/>
    <cellStyle name="20% - Accent5 4 3 3 4" xfId="4707" xr:uid="{00000000-0005-0000-0000-00005D120000}"/>
    <cellStyle name="20% - Accent5 4 3 4" xfId="4708" xr:uid="{00000000-0005-0000-0000-00005E120000}"/>
    <cellStyle name="20% - Accent5 4 3 4 2" xfId="4709" xr:uid="{00000000-0005-0000-0000-00005F120000}"/>
    <cellStyle name="20% - Accent5 4 3 4 2 2" xfId="4710" xr:uid="{00000000-0005-0000-0000-000060120000}"/>
    <cellStyle name="20% - Accent5 4 3 4 2 3" xfId="4711" xr:uid="{00000000-0005-0000-0000-000061120000}"/>
    <cellStyle name="20% - Accent5 4 3 4 3" xfId="4712" xr:uid="{00000000-0005-0000-0000-000062120000}"/>
    <cellStyle name="20% - Accent5 4 3 4 4" xfId="4713" xr:uid="{00000000-0005-0000-0000-000063120000}"/>
    <cellStyle name="20% - Accent5 4 3 5" xfId="4714" xr:uid="{00000000-0005-0000-0000-000064120000}"/>
    <cellStyle name="20% - Accent5 4 3 5 2" xfId="4715" xr:uid="{00000000-0005-0000-0000-000065120000}"/>
    <cellStyle name="20% - Accent5 4 3 5 2 2" xfId="4716" xr:uid="{00000000-0005-0000-0000-000066120000}"/>
    <cellStyle name="20% - Accent5 4 3 5 2 3" xfId="4717" xr:uid="{00000000-0005-0000-0000-000067120000}"/>
    <cellStyle name="20% - Accent5 4 3 5 3" xfId="4718" xr:uid="{00000000-0005-0000-0000-000068120000}"/>
    <cellStyle name="20% - Accent5 4 3 5 4" xfId="4719" xr:uid="{00000000-0005-0000-0000-000069120000}"/>
    <cellStyle name="20% - Accent5 4 3 6" xfId="4720" xr:uid="{00000000-0005-0000-0000-00006A120000}"/>
    <cellStyle name="20% - Accent5 4 3 6 2" xfId="4721" xr:uid="{00000000-0005-0000-0000-00006B120000}"/>
    <cellStyle name="20% - Accent5 4 3 6 2 2" xfId="4722" xr:uid="{00000000-0005-0000-0000-00006C120000}"/>
    <cellStyle name="20% - Accent5 4 3 6 2 3" xfId="4723" xr:uid="{00000000-0005-0000-0000-00006D120000}"/>
    <cellStyle name="20% - Accent5 4 3 6 3" xfId="4724" xr:uid="{00000000-0005-0000-0000-00006E120000}"/>
    <cellStyle name="20% - Accent5 4 3 6 4" xfId="4725" xr:uid="{00000000-0005-0000-0000-00006F120000}"/>
    <cellStyle name="20% - Accent5 4 3 7" xfId="4726" xr:uid="{00000000-0005-0000-0000-000070120000}"/>
    <cellStyle name="20% - Accent5 4 3 7 2" xfId="4727" xr:uid="{00000000-0005-0000-0000-000071120000}"/>
    <cellStyle name="20% - Accent5 4 3 7 2 2" xfId="4728" xr:uid="{00000000-0005-0000-0000-000072120000}"/>
    <cellStyle name="20% - Accent5 4 3 7 2 3" xfId="4729" xr:uid="{00000000-0005-0000-0000-000073120000}"/>
    <cellStyle name="20% - Accent5 4 3 7 3" xfId="4730" xr:uid="{00000000-0005-0000-0000-000074120000}"/>
    <cellStyle name="20% - Accent5 4 3 7 4" xfId="4731" xr:uid="{00000000-0005-0000-0000-000075120000}"/>
    <cellStyle name="20% - Accent5 4 3 8" xfId="4732" xr:uid="{00000000-0005-0000-0000-000076120000}"/>
    <cellStyle name="20% - Accent5 4 3 8 2" xfId="4733" xr:uid="{00000000-0005-0000-0000-000077120000}"/>
    <cellStyle name="20% - Accent5 4 3 8 3" xfId="4734" xr:uid="{00000000-0005-0000-0000-000078120000}"/>
    <cellStyle name="20% - Accent5 4 3 9" xfId="4735" xr:uid="{00000000-0005-0000-0000-000079120000}"/>
    <cellStyle name="20% - Accent5 4 4" xfId="4736" xr:uid="{00000000-0005-0000-0000-00007A120000}"/>
    <cellStyle name="20% - Accent5 4 4 2" xfId="4737" xr:uid="{00000000-0005-0000-0000-00007B120000}"/>
    <cellStyle name="20% - Accent5 4 4 2 2" xfId="4738" xr:uid="{00000000-0005-0000-0000-00007C120000}"/>
    <cellStyle name="20% - Accent5 4 4 2 3" xfId="4739" xr:uid="{00000000-0005-0000-0000-00007D120000}"/>
    <cellStyle name="20% - Accent5 4 4 3" xfId="4740" xr:uid="{00000000-0005-0000-0000-00007E120000}"/>
    <cellStyle name="20% - Accent5 4 4 4" xfId="4741" xr:uid="{00000000-0005-0000-0000-00007F120000}"/>
    <cellStyle name="20% - Accent5 4 5" xfId="4742" xr:uid="{00000000-0005-0000-0000-000080120000}"/>
    <cellStyle name="20% - Accent5 4 5 2" xfId="4743" xr:uid="{00000000-0005-0000-0000-000081120000}"/>
    <cellStyle name="20% - Accent5 4 5 2 2" xfId="4744" xr:uid="{00000000-0005-0000-0000-000082120000}"/>
    <cellStyle name="20% - Accent5 4 5 2 3" xfId="4745" xr:uid="{00000000-0005-0000-0000-000083120000}"/>
    <cellStyle name="20% - Accent5 4 5 3" xfId="4746" xr:uid="{00000000-0005-0000-0000-000084120000}"/>
    <cellStyle name="20% - Accent5 4 5 4" xfId="4747" xr:uid="{00000000-0005-0000-0000-000085120000}"/>
    <cellStyle name="20% - Accent5 4 6" xfId="4748" xr:uid="{00000000-0005-0000-0000-000086120000}"/>
    <cellStyle name="20% - Accent5 4 6 2" xfId="4749" xr:uid="{00000000-0005-0000-0000-000087120000}"/>
    <cellStyle name="20% - Accent5 4 6 2 2" xfId="4750" xr:uid="{00000000-0005-0000-0000-000088120000}"/>
    <cellStyle name="20% - Accent5 4 6 2 3" xfId="4751" xr:uid="{00000000-0005-0000-0000-000089120000}"/>
    <cellStyle name="20% - Accent5 4 6 3" xfId="4752" xr:uid="{00000000-0005-0000-0000-00008A120000}"/>
    <cellStyle name="20% - Accent5 4 6 4" xfId="4753" xr:uid="{00000000-0005-0000-0000-00008B120000}"/>
    <cellStyle name="20% - Accent5 4 7" xfId="4754" xr:uid="{00000000-0005-0000-0000-00008C120000}"/>
    <cellStyle name="20% - Accent5 4 7 2" xfId="4755" xr:uid="{00000000-0005-0000-0000-00008D120000}"/>
    <cellStyle name="20% - Accent5 4 7 2 2" xfId="4756" xr:uid="{00000000-0005-0000-0000-00008E120000}"/>
    <cellStyle name="20% - Accent5 4 7 2 3" xfId="4757" xr:uid="{00000000-0005-0000-0000-00008F120000}"/>
    <cellStyle name="20% - Accent5 4 7 3" xfId="4758" xr:uid="{00000000-0005-0000-0000-000090120000}"/>
    <cellStyle name="20% - Accent5 4 7 4" xfId="4759" xr:uid="{00000000-0005-0000-0000-000091120000}"/>
    <cellStyle name="20% - Accent5 4 8" xfId="4760" xr:uid="{00000000-0005-0000-0000-000092120000}"/>
    <cellStyle name="20% - Accent5 4 8 2" xfId="4761" xr:uid="{00000000-0005-0000-0000-000093120000}"/>
    <cellStyle name="20% - Accent5 4 8 2 2" xfId="4762" xr:uid="{00000000-0005-0000-0000-000094120000}"/>
    <cellStyle name="20% - Accent5 4 8 2 3" xfId="4763" xr:uid="{00000000-0005-0000-0000-000095120000}"/>
    <cellStyle name="20% - Accent5 4 8 3" xfId="4764" xr:uid="{00000000-0005-0000-0000-000096120000}"/>
    <cellStyle name="20% - Accent5 4 8 4" xfId="4765" xr:uid="{00000000-0005-0000-0000-000097120000}"/>
    <cellStyle name="20% - Accent5 4 9" xfId="4766" xr:uid="{00000000-0005-0000-0000-000098120000}"/>
    <cellStyle name="20% - Accent5 4 9 2" xfId="4767" xr:uid="{00000000-0005-0000-0000-000099120000}"/>
    <cellStyle name="20% - Accent5 4 9 2 2" xfId="4768" xr:uid="{00000000-0005-0000-0000-00009A120000}"/>
    <cellStyle name="20% - Accent5 4 9 2 3" xfId="4769" xr:uid="{00000000-0005-0000-0000-00009B120000}"/>
    <cellStyle name="20% - Accent5 4 9 3" xfId="4770" xr:uid="{00000000-0005-0000-0000-00009C120000}"/>
    <cellStyle name="20% - Accent5 4 9 4" xfId="4771" xr:uid="{00000000-0005-0000-0000-00009D120000}"/>
    <cellStyle name="20% - Accent5 5" xfId="4772" xr:uid="{00000000-0005-0000-0000-00009E120000}"/>
    <cellStyle name="20% - Accent5 5 10" xfId="4773" xr:uid="{00000000-0005-0000-0000-00009F120000}"/>
    <cellStyle name="20% - Accent5 5 10 2" xfId="4774" xr:uid="{00000000-0005-0000-0000-0000A0120000}"/>
    <cellStyle name="20% - Accent5 5 10 3" xfId="4775" xr:uid="{00000000-0005-0000-0000-0000A1120000}"/>
    <cellStyle name="20% - Accent5 5 11" xfId="4776" xr:uid="{00000000-0005-0000-0000-0000A2120000}"/>
    <cellStyle name="20% - Accent5 5 12" xfId="4777" xr:uid="{00000000-0005-0000-0000-0000A3120000}"/>
    <cellStyle name="20% - Accent5 5 2" xfId="4778" xr:uid="{00000000-0005-0000-0000-0000A4120000}"/>
    <cellStyle name="20% - Accent5 5 2 10" xfId="4779" xr:uid="{00000000-0005-0000-0000-0000A5120000}"/>
    <cellStyle name="20% - Accent5 5 2 2" xfId="4780" xr:uid="{00000000-0005-0000-0000-0000A6120000}"/>
    <cellStyle name="20% - Accent5 5 2 2 2" xfId="4781" xr:uid="{00000000-0005-0000-0000-0000A7120000}"/>
    <cellStyle name="20% - Accent5 5 2 2 2 2" xfId="4782" xr:uid="{00000000-0005-0000-0000-0000A8120000}"/>
    <cellStyle name="20% - Accent5 5 2 2 2 3" xfId="4783" xr:uid="{00000000-0005-0000-0000-0000A9120000}"/>
    <cellStyle name="20% - Accent5 5 2 2 3" xfId="4784" xr:uid="{00000000-0005-0000-0000-0000AA120000}"/>
    <cellStyle name="20% - Accent5 5 2 2 4" xfId="4785" xr:uid="{00000000-0005-0000-0000-0000AB120000}"/>
    <cellStyle name="20% - Accent5 5 2 3" xfId="4786" xr:uid="{00000000-0005-0000-0000-0000AC120000}"/>
    <cellStyle name="20% - Accent5 5 2 3 2" xfId="4787" xr:uid="{00000000-0005-0000-0000-0000AD120000}"/>
    <cellStyle name="20% - Accent5 5 2 3 2 2" xfId="4788" xr:uid="{00000000-0005-0000-0000-0000AE120000}"/>
    <cellStyle name="20% - Accent5 5 2 3 2 3" xfId="4789" xr:uid="{00000000-0005-0000-0000-0000AF120000}"/>
    <cellStyle name="20% - Accent5 5 2 3 3" xfId="4790" xr:uid="{00000000-0005-0000-0000-0000B0120000}"/>
    <cellStyle name="20% - Accent5 5 2 3 4" xfId="4791" xr:uid="{00000000-0005-0000-0000-0000B1120000}"/>
    <cellStyle name="20% - Accent5 5 2 4" xfId="4792" xr:uid="{00000000-0005-0000-0000-0000B2120000}"/>
    <cellStyle name="20% - Accent5 5 2 4 2" xfId="4793" xr:uid="{00000000-0005-0000-0000-0000B3120000}"/>
    <cellStyle name="20% - Accent5 5 2 4 2 2" xfId="4794" xr:uid="{00000000-0005-0000-0000-0000B4120000}"/>
    <cellStyle name="20% - Accent5 5 2 4 2 3" xfId="4795" xr:uid="{00000000-0005-0000-0000-0000B5120000}"/>
    <cellStyle name="20% - Accent5 5 2 4 3" xfId="4796" xr:uid="{00000000-0005-0000-0000-0000B6120000}"/>
    <cellStyle name="20% - Accent5 5 2 4 4" xfId="4797" xr:uid="{00000000-0005-0000-0000-0000B7120000}"/>
    <cellStyle name="20% - Accent5 5 2 5" xfId="4798" xr:uid="{00000000-0005-0000-0000-0000B8120000}"/>
    <cellStyle name="20% - Accent5 5 2 5 2" xfId="4799" xr:uid="{00000000-0005-0000-0000-0000B9120000}"/>
    <cellStyle name="20% - Accent5 5 2 5 2 2" xfId="4800" xr:uid="{00000000-0005-0000-0000-0000BA120000}"/>
    <cellStyle name="20% - Accent5 5 2 5 2 3" xfId="4801" xr:uid="{00000000-0005-0000-0000-0000BB120000}"/>
    <cellStyle name="20% - Accent5 5 2 5 3" xfId="4802" xr:uid="{00000000-0005-0000-0000-0000BC120000}"/>
    <cellStyle name="20% - Accent5 5 2 5 4" xfId="4803" xr:uid="{00000000-0005-0000-0000-0000BD120000}"/>
    <cellStyle name="20% - Accent5 5 2 6" xfId="4804" xr:uid="{00000000-0005-0000-0000-0000BE120000}"/>
    <cellStyle name="20% - Accent5 5 2 6 2" xfId="4805" xr:uid="{00000000-0005-0000-0000-0000BF120000}"/>
    <cellStyle name="20% - Accent5 5 2 6 2 2" xfId="4806" xr:uid="{00000000-0005-0000-0000-0000C0120000}"/>
    <cellStyle name="20% - Accent5 5 2 6 2 3" xfId="4807" xr:uid="{00000000-0005-0000-0000-0000C1120000}"/>
    <cellStyle name="20% - Accent5 5 2 6 3" xfId="4808" xr:uid="{00000000-0005-0000-0000-0000C2120000}"/>
    <cellStyle name="20% - Accent5 5 2 6 4" xfId="4809" xr:uid="{00000000-0005-0000-0000-0000C3120000}"/>
    <cellStyle name="20% - Accent5 5 2 7" xfId="4810" xr:uid="{00000000-0005-0000-0000-0000C4120000}"/>
    <cellStyle name="20% - Accent5 5 2 7 2" xfId="4811" xr:uid="{00000000-0005-0000-0000-0000C5120000}"/>
    <cellStyle name="20% - Accent5 5 2 7 2 2" xfId="4812" xr:uid="{00000000-0005-0000-0000-0000C6120000}"/>
    <cellStyle name="20% - Accent5 5 2 7 2 3" xfId="4813" xr:uid="{00000000-0005-0000-0000-0000C7120000}"/>
    <cellStyle name="20% - Accent5 5 2 7 3" xfId="4814" xr:uid="{00000000-0005-0000-0000-0000C8120000}"/>
    <cellStyle name="20% - Accent5 5 2 7 4" xfId="4815" xr:uid="{00000000-0005-0000-0000-0000C9120000}"/>
    <cellStyle name="20% - Accent5 5 2 8" xfId="4816" xr:uid="{00000000-0005-0000-0000-0000CA120000}"/>
    <cellStyle name="20% - Accent5 5 2 8 2" xfId="4817" xr:uid="{00000000-0005-0000-0000-0000CB120000}"/>
    <cellStyle name="20% - Accent5 5 2 8 3" xfId="4818" xr:uid="{00000000-0005-0000-0000-0000CC120000}"/>
    <cellStyle name="20% - Accent5 5 2 9" xfId="4819" xr:uid="{00000000-0005-0000-0000-0000CD120000}"/>
    <cellStyle name="20% - Accent5 5 3" xfId="4820" xr:uid="{00000000-0005-0000-0000-0000CE120000}"/>
    <cellStyle name="20% - Accent5 5 3 10" xfId="4821" xr:uid="{00000000-0005-0000-0000-0000CF120000}"/>
    <cellStyle name="20% - Accent5 5 3 2" xfId="4822" xr:uid="{00000000-0005-0000-0000-0000D0120000}"/>
    <cellStyle name="20% - Accent5 5 3 2 2" xfId="4823" xr:uid="{00000000-0005-0000-0000-0000D1120000}"/>
    <cellStyle name="20% - Accent5 5 3 2 2 2" xfId="4824" xr:uid="{00000000-0005-0000-0000-0000D2120000}"/>
    <cellStyle name="20% - Accent5 5 3 2 2 3" xfId="4825" xr:uid="{00000000-0005-0000-0000-0000D3120000}"/>
    <cellStyle name="20% - Accent5 5 3 2 3" xfId="4826" xr:uid="{00000000-0005-0000-0000-0000D4120000}"/>
    <cellStyle name="20% - Accent5 5 3 2 4" xfId="4827" xr:uid="{00000000-0005-0000-0000-0000D5120000}"/>
    <cellStyle name="20% - Accent5 5 3 3" xfId="4828" xr:uid="{00000000-0005-0000-0000-0000D6120000}"/>
    <cellStyle name="20% - Accent5 5 3 3 2" xfId="4829" xr:uid="{00000000-0005-0000-0000-0000D7120000}"/>
    <cellStyle name="20% - Accent5 5 3 3 2 2" xfId="4830" xr:uid="{00000000-0005-0000-0000-0000D8120000}"/>
    <cellStyle name="20% - Accent5 5 3 3 2 3" xfId="4831" xr:uid="{00000000-0005-0000-0000-0000D9120000}"/>
    <cellStyle name="20% - Accent5 5 3 3 3" xfId="4832" xr:uid="{00000000-0005-0000-0000-0000DA120000}"/>
    <cellStyle name="20% - Accent5 5 3 3 4" xfId="4833" xr:uid="{00000000-0005-0000-0000-0000DB120000}"/>
    <cellStyle name="20% - Accent5 5 3 4" xfId="4834" xr:uid="{00000000-0005-0000-0000-0000DC120000}"/>
    <cellStyle name="20% - Accent5 5 3 4 2" xfId="4835" xr:uid="{00000000-0005-0000-0000-0000DD120000}"/>
    <cellStyle name="20% - Accent5 5 3 4 2 2" xfId="4836" xr:uid="{00000000-0005-0000-0000-0000DE120000}"/>
    <cellStyle name="20% - Accent5 5 3 4 2 3" xfId="4837" xr:uid="{00000000-0005-0000-0000-0000DF120000}"/>
    <cellStyle name="20% - Accent5 5 3 4 3" xfId="4838" xr:uid="{00000000-0005-0000-0000-0000E0120000}"/>
    <cellStyle name="20% - Accent5 5 3 4 4" xfId="4839" xr:uid="{00000000-0005-0000-0000-0000E1120000}"/>
    <cellStyle name="20% - Accent5 5 3 5" xfId="4840" xr:uid="{00000000-0005-0000-0000-0000E2120000}"/>
    <cellStyle name="20% - Accent5 5 3 5 2" xfId="4841" xr:uid="{00000000-0005-0000-0000-0000E3120000}"/>
    <cellStyle name="20% - Accent5 5 3 5 2 2" xfId="4842" xr:uid="{00000000-0005-0000-0000-0000E4120000}"/>
    <cellStyle name="20% - Accent5 5 3 5 2 3" xfId="4843" xr:uid="{00000000-0005-0000-0000-0000E5120000}"/>
    <cellStyle name="20% - Accent5 5 3 5 3" xfId="4844" xr:uid="{00000000-0005-0000-0000-0000E6120000}"/>
    <cellStyle name="20% - Accent5 5 3 5 4" xfId="4845" xr:uid="{00000000-0005-0000-0000-0000E7120000}"/>
    <cellStyle name="20% - Accent5 5 3 6" xfId="4846" xr:uid="{00000000-0005-0000-0000-0000E8120000}"/>
    <cellStyle name="20% - Accent5 5 3 6 2" xfId="4847" xr:uid="{00000000-0005-0000-0000-0000E9120000}"/>
    <cellStyle name="20% - Accent5 5 3 6 2 2" xfId="4848" xr:uid="{00000000-0005-0000-0000-0000EA120000}"/>
    <cellStyle name="20% - Accent5 5 3 6 2 3" xfId="4849" xr:uid="{00000000-0005-0000-0000-0000EB120000}"/>
    <cellStyle name="20% - Accent5 5 3 6 3" xfId="4850" xr:uid="{00000000-0005-0000-0000-0000EC120000}"/>
    <cellStyle name="20% - Accent5 5 3 6 4" xfId="4851" xr:uid="{00000000-0005-0000-0000-0000ED120000}"/>
    <cellStyle name="20% - Accent5 5 3 7" xfId="4852" xr:uid="{00000000-0005-0000-0000-0000EE120000}"/>
    <cellStyle name="20% - Accent5 5 3 7 2" xfId="4853" xr:uid="{00000000-0005-0000-0000-0000EF120000}"/>
    <cellStyle name="20% - Accent5 5 3 7 2 2" xfId="4854" xr:uid="{00000000-0005-0000-0000-0000F0120000}"/>
    <cellStyle name="20% - Accent5 5 3 7 2 3" xfId="4855" xr:uid="{00000000-0005-0000-0000-0000F1120000}"/>
    <cellStyle name="20% - Accent5 5 3 7 3" xfId="4856" xr:uid="{00000000-0005-0000-0000-0000F2120000}"/>
    <cellStyle name="20% - Accent5 5 3 7 4" xfId="4857" xr:uid="{00000000-0005-0000-0000-0000F3120000}"/>
    <cellStyle name="20% - Accent5 5 3 8" xfId="4858" xr:uid="{00000000-0005-0000-0000-0000F4120000}"/>
    <cellStyle name="20% - Accent5 5 3 8 2" xfId="4859" xr:uid="{00000000-0005-0000-0000-0000F5120000}"/>
    <cellStyle name="20% - Accent5 5 3 8 3" xfId="4860" xr:uid="{00000000-0005-0000-0000-0000F6120000}"/>
    <cellStyle name="20% - Accent5 5 3 9" xfId="4861" xr:uid="{00000000-0005-0000-0000-0000F7120000}"/>
    <cellStyle name="20% - Accent5 5 4" xfId="4862" xr:uid="{00000000-0005-0000-0000-0000F8120000}"/>
    <cellStyle name="20% - Accent5 5 4 2" xfId="4863" xr:uid="{00000000-0005-0000-0000-0000F9120000}"/>
    <cellStyle name="20% - Accent5 5 4 2 2" xfId="4864" xr:uid="{00000000-0005-0000-0000-0000FA120000}"/>
    <cellStyle name="20% - Accent5 5 4 2 3" xfId="4865" xr:uid="{00000000-0005-0000-0000-0000FB120000}"/>
    <cellStyle name="20% - Accent5 5 4 3" xfId="4866" xr:uid="{00000000-0005-0000-0000-0000FC120000}"/>
    <cellStyle name="20% - Accent5 5 4 4" xfId="4867" xr:uid="{00000000-0005-0000-0000-0000FD120000}"/>
    <cellStyle name="20% - Accent5 5 5" xfId="4868" xr:uid="{00000000-0005-0000-0000-0000FE120000}"/>
    <cellStyle name="20% - Accent5 5 5 2" xfId="4869" xr:uid="{00000000-0005-0000-0000-0000FF120000}"/>
    <cellStyle name="20% - Accent5 5 5 2 2" xfId="4870" xr:uid="{00000000-0005-0000-0000-000000130000}"/>
    <cellStyle name="20% - Accent5 5 5 2 3" xfId="4871" xr:uid="{00000000-0005-0000-0000-000001130000}"/>
    <cellStyle name="20% - Accent5 5 5 3" xfId="4872" xr:uid="{00000000-0005-0000-0000-000002130000}"/>
    <cellStyle name="20% - Accent5 5 5 4" xfId="4873" xr:uid="{00000000-0005-0000-0000-000003130000}"/>
    <cellStyle name="20% - Accent5 5 6" xfId="4874" xr:uid="{00000000-0005-0000-0000-000004130000}"/>
    <cellStyle name="20% - Accent5 5 6 2" xfId="4875" xr:uid="{00000000-0005-0000-0000-000005130000}"/>
    <cellStyle name="20% - Accent5 5 6 2 2" xfId="4876" xr:uid="{00000000-0005-0000-0000-000006130000}"/>
    <cellStyle name="20% - Accent5 5 6 2 3" xfId="4877" xr:uid="{00000000-0005-0000-0000-000007130000}"/>
    <cellStyle name="20% - Accent5 5 6 3" xfId="4878" xr:uid="{00000000-0005-0000-0000-000008130000}"/>
    <cellStyle name="20% - Accent5 5 6 4" xfId="4879" xr:uid="{00000000-0005-0000-0000-000009130000}"/>
    <cellStyle name="20% - Accent5 5 7" xfId="4880" xr:uid="{00000000-0005-0000-0000-00000A130000}"/>
    <cellStyle name="20% - Accent5 5 7 2" xfId="4881" xr:uid="{00000000-0005-0000-0000-00000B130000}"/>
    <cellStyle name="20% - Accent5 5 7 2 2" xfId="4882" xr:uid="{00000000-0005-0000-0000-00000C130000}"/>
    <cellStyle name="20% - Accent5 5 7 2 3" xfId="4883" xr:uid="{00000000-0005-0000-0000-00000D130000}"/>
    <cellStyle name="20% - Accent5 5 7 3" xfId="4884" xr:uid="{00000000-0005-0000-0000-00000E130000}"/>
    <cellStyle name="20% - Accent5 5 7 4" xfId="4885" xr:uid="{00000000-0005-0000-0000-00000F130000}"/>
    <cellStyle name="20% - Accent5 5 8" xfId="4886" xr:uid="{00000000-0005-0000-0000-000010130000}"/>
    <cellStyle name="20% - Accent5 5 8 2" xfId="4887" xr:uid="{00000000-0005-0000-0000-000011130000}"/>
    <cellStyle name="20% - Accent5 5 8 2 2" xfId="4888" xr:uid="{00000000-0005-0000-0000-000012130000}"/>
    <cellStyle name="20% - Accent5 5 8 2 3" xfId="4889" xr:uid="{00000000-0005-0000-0000-000013130000}"/>
    <cellStyle name="20% - Accent5 5 8 3" xfId="4890" xr:uid="{00000000-0005-0000-0000-000014130000}"/>
    <cellStyle name="20% - Accent5 5 8 4" xfId="4891" xr:uid="{00000000-0005-0000-0000-000015130000}"/>
    <cellStyle name="20% - Accent5 5 9" xfId="4892" xr:uid="{00000000-0005-0000-0000-000016130000}"/>
    <cellStyle name="20% - Accent5 5 9 2" xfId="4893" xr:uid="{00000000-0005-0000-0000-000017130000}"/>
    <cellStyle name="20% - Accent5 5 9 2 2" xfId="4894" xr:uid="{00000000-0005-0000-0000-000018130000}"/>
    <cellStyle name="20% - Accent5 5 9 2 3" xfId="4895" xr:uid="{00000000-0005-0000-0000-000019130000}"/>
    <cellStyle name="20% - Accent5 5 9 3" xfId="4896" xr:uid="{00000000-0005-0000-0000-00001A130000}"/>
    <cellStyle name="20% - Accent5 5 9 4" xfId="4897" xr:uid="{00000000-0005-0000-0000-00001B130000}"/>
    <cellStyle name="20% - Accent5 6" xfId="4898" xr:uid="{00000000-0005-0000-0000-00001C130000}"/>
    <cellStyle name="20% - Accent5 6 10" xfId="4899" xr:uid="{00000000-0005-0000-0000-00001D130000}"/>
    <cellStyle name="20% - Accent5 6 10 2" xfId="4900" xr:uid="{00000000-0005-0000-0000-00001E130000}"/>
    <cellStyle name="20% - Accent5 6 10 3" xfId="4901" xr:uid="{00000000-0005-0000-0000-00001F130000}"/>
    <cellStyle name="20% - Accent5 6 11" xfId="4902" xr:uid="{00000000-0005-0000-0000-000020130000}"/>
    <cellStyle name="20% - Accent5 6 12" xfId="4903" xr:uid="{00000000-0005-0000-0000-000021130000}"/>
    <cellStyle name="20% - Accent5 6 2" xfId="4904" xr:uid="{00000000-0005-0000-0000-000022130000}"/>
    <cellStyle name="20% - Accent5 6 2 10" xfId="4905" xr:uid="{00000000-0005-0000-0000-000023130000}"/>
    <cellStyle name="20% - Accent5 6 2 2" xfId="4906" xr:uid="{00000000-0005-0000-0000-000024130000}"/>
    <cellStyle name="20% - Accent5 6 2 2 2" xfId="4907" xr:uid="{00000000-0005-0000-0000-000025130000}"/>
    <cellStyle name="20% - Accent5 6 2 2 2 2" xfId="4908" xr:uid="{00000000-0005-0000-0000-000026130000}"/>
    <cellStyle name="20% - Accent5 6 2 2 2 3" xfId="4909" xr:uid="{00000000-0005-0000-0000-000027130000}"/>
    <cellStyle name="20% - Accent5 6 2 2 3" xfId="4910" xr:uid="{00000000-0005-0000-0000-000028130000}"/>
    <cellStyle name="20% - Accent5 6 2 2 4" xfId="4911" xr:uid="{00000000-0005-0000-0000-000029130000}"/>
    <cellStyle name="20% - Accent5 6 2 3" xfId="4912" xr:uid="{00000000-0005-0000-0000-00002A130000}"/>
    <cellStyle name="20% - Accent5 6 2 3 2" xfId="4913" xr:uid="{00000000-0005-0000-0000-00002B130000}"/>
    <cellStyle name="20% - Accent5 6 2 3 2 2" xfId="4914" xr:uid="{00000000-0005-0000-0000-00002C130000}"/>
    <cellStyle name="20% - Accent5 6 2 3 2 3" xfId="4915" xr:uid="{00000000-0005-0000-0000-00002D130000}"/>
    <cellStyle name="20% - Accent5 6 2 3 3" xfId="4916" xr:uid="{00000000-0005-0000-0000-00002E130000}"/>
    <cellStyle name="20% - Accent5 6 2 3 4" xfId="4917" xr:uid="{00000000-0005-0000-0000-00002F130000}"/>
    <cellStyle name="20% - Accent5 6 2 4" xfId="4918" xr:uid="{00000000-0005-0000-0000-000030130000}"/>
    <cellStyle name="20% - Accent5 6 2 4 2" xfId="4919" xr:uid="{00000000-0005-0000-0000-000031130000}"/>
    <cellStyle name="20% - Accent5 6 2 4 2 2" xfId="4920" xr:uid="{00000000-0005-0000-0000-000032130000}"/>
    <cellStyle name="20% - Accent5 6 2 4 2 3" xfId="4921" xr:uid="{00000000-0005-0000-0000-000033130000}"/>
    <cellStyle name="20% - Accent5 6 2 4 3" xfId="4922" xr:uid="{00000000-0005-0000-0000-000034130000}"/>
    <cellStyle name="20% - Accent5 6 2 4 4" xfId="4923" xr:uid="{00000000-0005-0000-0000-000035130000}"/>
    <cellStyle name="20% - Accent5 6 2 5" xfId="4924" xr:uid="{00000000-0005-0000-0000-000036130000}"/>
    <cellStyle name="20% - Accent5 6 2 5 2" xfId="4925" xr:uid="{00000000-0005-0000-0000-000037130000}"/>
    <cellStyle name="20% - Accent5 6 2 5 2 2" xfId="4926" xr:uid="{00000000-0005-0000-0000-000038130000}"/>
    <cellStyle name="20% - Accent5 6 2 5 2 3" xfId="4927" xr:uid="{00000000-0005-0000-0000-000039130000}"/>
    <cellStyle name="20% - Accent5 6 2 5 3" xfId="4928" xr:uid="{00000000-0005-0000-0000-00003A130000}"/>
    <cellStyle name="20% - Accent5 6 2 5 4" xfId="4929" xr:uid="{00000000-0005-0000-0000-00003B130000}"/>
    <cellStyle name="20% - Accent5 6 2 6" xfId="4930" xr:uid="{00000000-0005-0000-0000-00003C130000}"/>
    <cellStyle name="20% - Accent5 6 2 6 2" xfId="4931" xr:uid="{00000000-0005-0000-0000-00003D130000}"/>
    <cellStyle name="20% - Accent5 6 2 6 2 2" xfId="4932" xr:uid="{00000000-0005-0000-0000-00003E130000}"/>
    <cellStyle name="20% - Accent5 6 2 6 2 3" xfId="4933" xr:uid="{00000000-0005-0000-0000-00003F130000}"/>
    <cellStyle name="20% - Accent5 6 2 6 3" xfId="4934" xr:uid="{00000000-0005-0000-0000-000040130000}"/>
    <cellStyle name="20% - Accent5 6 2 6 4" xfId="4935" xr:uid="{00000000-0005-0000-0000-000041130000}"/>
    <cellStyle name="20% - Accent5 6 2 7" xfId="4936" xr:uid="{00000000-0005-0000-0000-000042130000}"/>
    <cellStyle name="20% - Accent5 6 2 7 2" xfId="4937" xr:uid="{00000000-0005-0000-0000-000043130000}"/>
    <cellStyle name="20% - Accent5 6 2 7 2 2" xfId="4938" xr:uid="{00000000-0005-0000-0000-000044130000}"/>
    <cellStyle name="20% - Accent5 6 2 7 2 3" xfId="4939" xr:uid="{00000000-0005-0000-0000-000045130000}"/>
    <cellStyle name="20% - Accent5 6 2 7 3" xfId="4940" xr:uid="{00000000-0005-0000-0000-000046130000}"/>
    <cellStyle name="20% - Accent5 6 2 7 4" xfId="4941" xr:uid="{00000000-0005-0000-0000-000047130000}"/>
    <cellStyle name="20% - Accent5 6 2 8" xfId="4942" xr:uid="{00000000-0005-0000-0000-000048130000}"/>
    <cellStyle name="20% - Accent5 6 2 8 2" xfId="4943" xr:uid="{00000000-0005-0000-0000-000049130000}"/>
    <cellStyle name="20% - Accent5 6 2 8 3" xfId="4944" xr:uid="{00000000-0005-0000-0000-00004A130000}"/>
    <cellStyle name="20% - Accent5 6 2 9" xfId="4945" xr:uid="{00000000-0005-0000-0000-00004B130000}"/>
    <cellStyle name="20% - Accent5 6 3" xfId="4946" xr:uid="{00000000-0005-0000-0000-00004C130000}"/>
    <cellStyle name="20% - Accent5 6 3 10" xfId="4947" xr:uid="{00000000-0005-0000-0000-00004D130000}"/>
    <cellStyle name="20% - Accent5 6 3 2" xfId="4948" xr:uid="{00000000-0005-0000-0000-00004E130000}"/>
    <cellStyle name="20% - Accent5 6 3 2 2" xfId="4949" xr:uid="{00000000-0005-0000-0000-00004F130000}"/>
    <cellStyle name="20% - Accent5 6 3 2 2 2" xfId="4950" xr:uid="{00000000-0005-0000-0000-000050130000}"/>
    <cellStyle name="20% - Accent5 6 3 2 2 3" xfId="4951" xr:uid="{00000000-0005-0000-0000-000051130000}"/>
    <cellStyle name="20% - Accent5 6 3 2 3" xfId="4952" xr:uid="{00000000-0005-0000-0000-000052130000}"/>
    <cellStyle name="20% - Accent5 6 3 2 4" xfId="4953" xr:uid="{00000000-0005-0000-0000-000053130000}"/>
    <cellStyle name="20% - Accent5 6 3 3" xfId="4954" xr:uid="{00000000-0005-0000-0000-000054130000}"/>
    <cellStyle name="20% - Accent5 6 3 3 2" xfId="4955" xr:uid="{00000000-0005-0000-0000-000055130000}"/>
    <cellStyle name="20% - Accent5 6 3 3 2 2" xfId="4956" xr:uid="{00000000-0005-0000-0000-000056130000}"/>
    <cellStyle name="20% - Accent5 6 3 3 2 3" xfId="4957" xr:uid="{00000000-0005-0000-0000-000057130000}"/>
    <cellStyle name="20% - Accent5 6 3 3 3" xfId="4958" xr:uid="{00000000-0005-0000-0000-000058130000}"/>
    <cellStyle name="20% - Accent5 6 3 3 4" xfId="4959" xr:uid="{00000000-0005-0000-0000-000059130000}"/>
    <cellStyle name="20% - Accent5 6 3 4" xfId="4960" xr:uid="{00000000-0005-0000-0000-00005A130000}"/>
    <cellStyle name="20% - Accent5 6 3 4 2" xfId="4961" xr:uid="{00000000-0005-0000-0000-00005B130000}"/>
    <cellStyle name="20% - Accent5 6 3 4 2 2" xfId="4962" xr:uid="{00000000-0005-0000-0000-00005C130000}"/>
    <cellStyle name="20% - Accent5 6 3 4 2 3" xfId="4963" xr:uid="{00000000-0005-0000-0000-00005D130000}"/>
    <cellStyle name="20% - Accent5 6 3 4 3" xfId="4964" xr:uid="{00000000-0005-0000-0000-00005E130000}"/>
    <cellStyle name="20% - Accent5 6 3 4 4" xfId="4965" xr:uid="{00000000-0005-0000-0000-00005F130000}"/>
    <cellStyle name="20% - Accent5 6 3 5" xfId="4966" xr:uid="{00000000-0005-0000-0000-000060130000}"/>
    <cellStyle name="20% - Accent5 6 3 5 2" xfId="4967" xr:uid="{00000000-0005-0000-0000-000061130000}"/>
    <cellStyle name="20% - Accent5 6 3 5 2 2" xfId="4968" xr:uid="{00000000-0005-0000-0000-000062130000}"/>
    <cellStyle name="20% - Accent5 6 3 5 2 3" xfId="4969" xr:uid="{00000000-0005-0000-0000-000063130000}"/>
    <cellStyle name="20% - Accent5 6 3 5 3" xfId="4970" xr:uid="{00000000-0005-0000-0000-000064130000}"/>
    <cellStyle name="20% - Accent5 6 3 5 4" xfId="4971" xr:uid="{00000000-0005-0000-0000-000065130000}"/>
    <cellStyle name="20% - Accent5 6 3 6" xfId="4972" xr:uid="{00000000-0005-0000-0000-000066130000}"/>
    <cellStyle name="20% - Accent5 6 3 6 2" xfId="4973" xr:uid="{00000000-0005-0000-0000-000067130000}"/>
    <cellStyle name="20% - Accent5 6 3 6 2 2" xfId="4974" xr:uid="{00000000-0005-0000-0000-000068130000}"/>
    <cellStyle name="20% - Accent5 6 3 6 2 3" xfId="4975" xr:uid="{00000000-0005-0000-0000-000069130000}"/>
    <cellStyle name="20% - Accent5 6 3 6 3" xfId="4976" xr:uid="{00000000-0005-0000-0000-00006A130000}"/>
    <cellStyle name="20% - Accent5 6 3 6 4" xfId="4977" xr:uid="{00000000-0005-0000-0000-00006B130000}"/>
    <cellStyle name="20% - Accent5 6 3 7" xfId="4978" xr:uid="{00000000-0005-0000-0000-00006C130000}"/>
    <cellStyle name="20% - Accent5 6 3 7 2" xfId="4979" xr:uid="{00000000-0005-0000-0000-00006D130000}"/>
    <cellStyle name="20% - Accent5 6 3 7 2 2" xfId="4980" xr:uid="{00000000-0005-0000-0000-00006E130000}"/>
    <cellStyle name="20% - Accent5 6 3 7 2 3" xfId="4981" xr:uid="{00000000-0005-0000-0000-00006F130000}"/>
    <cellStyle name="20% - Accent5 6 3 7 3" xfId="4982" xr:uid="{00000000-0005-0000-0000-000070130000}"/>
    <cellStyle name="20% - Accent5 6 3 7 4" xfId="4983" xr:uid="{00000000-0005-0000-0000-000071130000}"/>
    <cellStyle name="20% - Accent5 6 3 8" xfId="4984" xr:uid="{00000000-0005-0000-0000-000072130000}"/>
    <cellStyle name="20% - Accent5 6 3 8 2" xfId="4985" xr:uid="{00000000-0005-0000-0000-000073130000}"/>
    <cellStyle name="20% - Accent5 6 3 8 3" xfId="4986" xr:uid="{00000000-0005-0000-0000-000074130000}"/>
    <cellStyle name="20% - Accent5 6 3 9" xfId="4987" xr:uid="{00000000-0005-0000-0000-000075130000}"/>
    <cellStyle name="20% - Accent5 6 4" xfId="4988" xr:uid="{00000000-0005-0000-0000-000076130000}"/>
    <cellStyle name="20% - Accent5 6 4 2" xfId="4989" xr:uid="{00000000-0005-0000-0000-000077130000}"/>
    <cellStyle name="20% - Accent5 6 4 2 2" xfId="4990" xr:uid="{00000000-0005-0000-0000-000078130000}"/>
    <cellStyle name="20% - Accent5 6 4 2 3" xfId="4991" xr:uid="{00000000-0005-0000-0000-000079130000}"/>
    <cellStyle name="20% - Accent5 6 4 3" xfId="4992" xr:uid="{00000000-0005-0000-0000-00007A130000}"/>
    <cellStyle name="20% - Accent5 6 4 4" xfId="4993" xr:uid="{00000000-0005-0000-0000-00007B130000}"/>
    <cellStyle name="20% - Accent5 6 5" xfId="4994" xr:uid="{00000000-0005-0000-0000-00007C130000}"/>
    <cellStyle name="20% - Accent5 6 5 2" xfId="4995" xr:uid="{00000000-0005-0000-0000-00007D130000}"/>
    <cellStyle name="20% - Accent5 6 5 2 2" xfId="4996" xr:uid="{00000000-0005-0000-0000-00007E130000}"/>
    <cellStyle name="20% - Accent5 6 5 2 3" xfId="4997" xr:uid="{00000000-0005-0000-0000-00007F130000}"/>
    <cellStyle name="20% - Accent5 6 5 3" xfId="4998" xr:uid="{00000000-0005-0000-0000-000080130000}"/>
    <cellStyle name="20% - Accent5 6 5 4" xfId="4999" xr:uid="{00000000-0005-0000-0000-000081130000}"/>
    <cellStyle name="20% - Accent5 6 6" xfId="5000" xr:uid="{00000000-0005-0000-0000-000082130000}"/>
    <cellStyle name="20% - Accent5 6 6 2" xfId="5001" xr:uid="{00000000-0005-0000-0000-000083130000}"/>
    <cellStyle name="20% - Accent5 6 6 2 2" xfId="5002" xr:uid="{00000000-0005-0000-0000-000084130000}"/>
    <cellStyle name="20% - Accent5 6 6 2 3" xfId="5003" xr:uid="{00000000-0005-0000-0000-000085130000}"/>
    <cellStyle name="20% - Accent5 6 6 3" xfId="5004" xr:uid="{00000000-0005-0000-0000-000086130000}"/>
    <cellStyle name="20% - Accent5 6 6 4" xfId="5005" xr:uid="{00000000-0005-0000-0000-000087130000}"/>
    <cellStyle name="20% - Accent5 6 7" xfId="5006" xr:uid="{00000000-0005-0000-0000-000088130000}"/>
    <cellStyle name="20% - Accent5 6 7 2" xfId="5007" xr:uid="{00000000-0005-0000-0000-000089130000}"/>
    <cellStyle name="20% - Accent5 6 7 2 2" xfId="5008" xr:uid="{00000000-0005-0000-0000-00008A130000}"/>
    <cellStyle name="20% - Accent5 6 7 2 3" xfId="5009" xr:uid="{00000000-0005-0000-0000-00008B130000}"/>
    <cellStyle name="20% - Accent5 6 7 3" xfId="5010" xr:uid="{00000000-0005-0000-0000-00008C130000}"/>
    <cellStyle name="20% - Accent5 6 7 4" xfId="5011" xr:uid="{00000000-0005-0000-0000-00008D130000}"/>
    <cellStyle name="20% - Accent5 6 8" xfId="5012" xr:uid="{00000000-0005-0000-0000-00008E130000}"/>
    <cellStyle name="20% - Accent5 6 8 2" xfId="5013" xr:uid="{00000000-0005-0000-0000-00008F130000}"/>
    <cellStyle name="20% - Accent5 6 8 2 2" xfId="5014" xr:uid="{00000000-0005-0000-0000-000090130000}"/>
    <cellStyle name="20% - Accent5 6 8 2 3" xfId="5015" xr:uid="{00000000-0005-0000-0000-000091130000}"/>
    <cellStyle name="20% - Accent5 6 8 3" xfId="5016" xr:uid="{00000000-0005-0000-0000-000092130000}"/>
    <cellStyle name="20% - Accent5 6 8 4" xfId="5017" xr:uid="{00000000-0005-0000-0000-000093130000}"/>
    <cellStyle name="20% - Accent5 6 9" xfId="5018" xr:uid="{00000000-0005-0000-0000-000094130000}"/>
    <cellStyle name="20% - Accent5 6 9 2" xfId="5019" xr:uid="{00000000-0005-0000-0000-000095130000}"/>
    <cellStyle name="20% - Accent5 6 9 2 2" xfId="5020" xr:uid="{00000000-0005-0000-0000-000096130000}"/>
    <cellStyle name="20% - Accent5 6 9 2 3" xfId="5021" xr:uid="{00000000-0005-0000-0000-000097130000}"/>
    <cellStyle name="20% - Accent5 6 9 3" xfId="5022" xr:uid="{00000000-0005-0000-0000-000098130000}"/>
    <cellStyle name="20% - Accent5 6 9 4" xfId="5023" xr:uid="{00000000-0005-0000-0000-000099130000}"/>
    <cellStyle name="20% - Accent5 7" xfId="5024" xr:uid="{00000000-0005-0000-0000-00009A130000}"/>
    <cellStyle name="20% - Accent5 7 10" xfId="5025" xr:uid="{00000000-0005-0000-0000-00009B130000}"/>
    <cellStyle name="20% - Accent5 7 2" xfId="5026" xr:uid="{00000000-0005-0000-0000-00009C130000}"/>
    <cellStyle name="20% - Accent5 7 2 2" xfId="5027" xr:uid="{00000000-0005-0000-0000-00009D130000}"/>
    <cellStyle name="20% - Accent5 7 2 2 2" xfId="5028" xr:uid="{00000000-0005-0000-0000-00009E130000}"/>
    <cellStyle name="20% - Accent5 7 2 2 3" xfId="5029" xr:uid="{00000000-0005-0000-0000-00009F130000}"/>
    <cellStyle name="20% - Accent5 7 2 3" xfId="5030" xr:uid="{00000000-0005-0000-0000-0000A0130000}"/>
    <cellStyle name="20% - Accent5 7 2 4" xfId="5031" xr:uid="{00000000-0005-0000-0000-0000A1130000}"/>
    <cellStyle name="20% - Accent5 7 3" xfId="5032" xr:uid="{00000000-0005-0000-0000-0000A2130000}"/>
    <cellStyle name="20% - Accent5 7 3 2" xfId="5033" xr:uid="{00000000-0005-0000-0000-0000A3130000}"/>
    <cellStyle name="20% - Accent5 7 3 2 2" xfId="5034" xr:uid="{00000000-0005-0000-0000-0000A4130000}"/>
    <cellStyle name="20% - Accent5 7 3 2 3" xfId="5035" xr:uid="{00000000-0005-0000-0000-0000A5130000}"/>
    <cellStyle name="20% - Accent5 7 3 3" xfId="5036" xr:uid="{00000000-0005-0000-0000-0000A6130000}"/>
    <cellStyle name="20% - Accent5 7 3 4" xfId="5037" xr:uid="{00000000-0005-0000-0000-0000A7130000}"/>
    <cellStyle name="20% - Accent5 7 4" xfId="5038" xr:uid="{00000000-0005-0000-0000-0000A8130000}"/>
    <cellStyle name="20% - Accent5 7 4 2" xfId="5039" xr:uid="{00000000-0005-0000-0000-0000A9130000}"/>
    <cellStyle name="20% - Accent5 7 4 2 2" xfId="5040" xr:uid="{00000000-0005-0000-0000-0000AA130000}"/>
    <cellStyle name="20% - Accent5 7 4 2 3" xfId="5041" xr:uid="{00000000-0005-0000-0000-0000AB130000}"/>
    <cellStyle name="20% - Accent5 7 4 3" xfId="5042" xr:uid="{00000000-0005-0000-0000-0000AC130000}"/>
    <cellStyle name="20% - Accent5 7 4 4" xfId="5043" xr:uid="{00000000-0005-0000-0000-0000AD130000}"/>
    <cellStyle name="20% - Accent5 7 5" xfId="5044" xr:uid="{00000000-0005-0000-0000-0000AE130000}"/>
    <cellStyle name="20% - Accent5 7 5 2" xfId="5045" xr:uid="{00000000-0005-0000-0000-0000AF130000}"/>
    <cellStyle name="20% - Accent5 7 5 2 2" xfId="5046" xr:uid="{00000000-0005-0000-0000-0000B0130000}"/>
    <cellStyle name="20% - Accent5 7 5 2 3" xfId="5047" xr:uid="{00000000-0005-0000-0000-0000B1130000}"/>
    <cellStyle name="20% - Accent5 7 5 3" xfId="5048" xr:uid="{00000000-0005-0000-0000-0000B2130000}"/>
    <cellStyle name="20% - Accent5 7 5 4" xfId="5049" xr:uid="{00000000-0005-0000-0000-0000B3130000}"/>
    <cellStyle name="20% - Accent5 7 6" xfId="5050" xr:uid="{00000000-0005-0000-0000-0000B4130000}"/>
    <cellStyle name="20% - Accent5 7 6 2" xfId="5051" xr:uid="{00000000-0005-0000-0000-0000B5130000}"/>
    <cellStyle name="20% - Accent5 7 6 2 2" xfId="5052" xr:uid="{00000000-0005-0000-0000-0000B6130000}"/>
    <cellStyle name="20% - Accent5 7 6 2 3" xfId="5053" xr:uid="{00000000-0005-0000-0000-0000B7130000}"/>
    <cellStyle name="20% - Accent5 7 6 3" xfId="5054" xr:uid="{00000000-0005-0000-0000-0000B8130000}"/>
    <cellStyle name="20% - Accent5 7 6 4" xfId="5055" xr:uid="{00000000-0005-0000-0000-0000B9130000}"/>
    <cellStyle name="20% - Accent5 7 7" xfId="5056" xr:uid="{00000000-0005-0000-0000-0000BA130000}"/>
    <cellStyle name="20% - Accent5 7 7 2" xfId="5057" xr:uid="{00000000-0005-0000-0000-0000BB130000}"/>
    <cellStyle name="20% - Accent5 7 7 2 2" xfId="5058" xr:uid="{00000000-0005-0000-0000-0000BC130000}"/>
    <cellStyle name="20% - Accent5 7 7 2 3" xfId="5059" xr:uid="{00000000-0005-0000-0000-0000BD130000}"/>
    <cellStyle name="20% - Accent5 7 7 3" xfId="5060" xr:uid="{00000000-0005-0000-0000-0000BE130000}"/>
    <cellStyle name="20% - Accent5 7 7 4" xfId="5061" xr:uid="{00000000-0005-0000-0000-0000BF130000}"/>
    <cellStyle name="20% - Accent5 7 8" xfId="5062" xr:uid="{00000000-0005-0000-0000-0000C0130000}"/>
    <cellStyle name="20% - Accent5 7 8 2" xfId="5063" xr:uid="{00000000-0005-0000-0000-0000C1130000}"/>
    <cellStyle name="20% - Accent5 7 8 3" xfId="5064" xr:uid="{00000000-0005-0000-0000-0000C2130000}"/>
    <cellStyle name="20% - Accent5 7 9" xfId="5065" xr:uid="{00000000-0005-0000-0000-0000C3130000}"/>
    <cellStyle name="20% - Accent5 8" xfId="5066" xr:uid="{00000000-0005-0000-0000-0000C4130000}"/>
    <cellStyle name="20% - Accent5 8 10" xfId="5067" xr:uid="{00000000-0005-0000-0000-0000C5130000}"/>
    <cellStyle name="20% - Accent5 8 2" xfId="5068" xr:uid="{00000000-0005-0000-0000-0000C6130000}"/>
    <cellStyle name="20% - Accent5 8 2 2" xfId="5069" xr:uid="{00000000-0005-0000-0000-0000C7130000}"/>
    <cellStyle name="20% - Accent5 8 2 2 2" xfId="5070" xr:uid="{00000000-0005-0000-0000-0000C8130000}"/>
    <cellStyle name="20% - Accent5 8 2 2 3" xfId="5071" xr:uid="{00000000-0005-0000-0000-0000C9130000}"/>
    <cellStyle name="20% - Accent5 8 2 3" xfId="5072" xr:uid="{00000000-0005-0000-0000-0000CA130000}"/>
    <cellStyle name="20% - Accent5 8 2 4" xfId="5073" xr:uid="{00000000-0005-0000-0000-0000CB130000}"/>
    <cellStyle name="20% - Accent5 8 3" xfId="5074" xr:uid="{00000000-0005-0000-0000-0000CC130000}"/>
    <cellStyle name="20% - Accent5 8 3 2" xfId="5075" xr:uid="{00000000-0005-0000-0000-0000CD130000}"/>
    <cellStyle name="20% - Accent5 8 3 2 2" xfId="5076" xr:uid="{00000000-0005-0000-0000-0000CE130000}"/>
    <cellStyle name="20% - Accent5 8 3 2 3" xfId="5077" xr:uid="{00000000-0005-0000-0000-0000CF130000}"/>
    <cellStyle name="20% - Accent5 8 3 3" xfId="5078" xr:uid="{00000000-0005-0000-0000-0000D0130000}"/>
    <cellStyle name="20% - Accent5 8 3 4" xfId="5079" xr:uid="{00000000-0005-0000-0000-0000D1130000}"/>
    <cellStyle name="20% - Accent5 8 4" xfId="5080" xr:uid="{00000000-0005-0000-0000-0000D2130000}"/>
    <cellStyle name="20% - Accent5 8 4 2" xfId="5081" xr:uid="{00000000-0005-0000-0000-0000D3130000}"/>
    <cellStyle name="20% - Accent5 8 4 2 2" xfId="5082" xr:uid="{00000000-0005-0000-0000-0000D4130000}"/>
    <cellStyle name="20% - Accent5 8 4 2 3" xfId="5083" xr:uid="{00000000-0005-0000-0000-0000D5130000}"/>
    <cellStyle name="20% - Accent5 8 4 3" xfId="5084" xr:uid="{00000000-0005-0000-0000-0000D6130000}"/>
    <cellStyle name="20% - Accent5 8 4 4" xfId="5085" xr:uid="{00000000-0005-0000-0000-0000D7130000}"/>
    <cellStyle name="20% - Accent5 8 5" xfId="5086" xr:uid="{00000000-0005-0000-0000-0000D8130000}"/>
    <cellStyle name="20% - Accent5 8 5 2" xfId="5087" xr:uid="{00000000-0005-0000-0000-0000D9130000}"/>
    <cellStyle name="20% - Accent5 8 5 2 2" xfId="5088" xr:uid="{00000000-0005-0000-0000-0000DA130000}"/>
    <cellStyle name="20% - Accent5 8 5 2 3" xfId="5089" xr:uid="{00000000-0005-0000-0000-0000DB130000}"/>
    <cellStyle name="20% - Accent5 8 5 3" xfId="5090" xr:uid="{00000000-0005-0000-0000-0000DC130000}"/>
    <cellStyle name="20% - Accent5 8 5 4" xfId="5091" xr:uid="{00000000-0005-0000-0000-0000DD130000}"/>
    <cellStyle name="20% - Accent5 8 6" xfId="5092" xr:uid="{00000000-0005-0000-0000-0000DE130000}"/>
    <cellStyle name="20% - Accent5 8 6 2" xfId="5093" xr:uid="{00000000-0005-0000-0000-0000DF130000}"/>
    <cellStyle name="20% - Accent5 8 6 2 2" xfId="5094" xr:uid="{00000000-0005-0000-0000-0000E0130000}"/>
    <cellStyle name="20% - Accent5 8 6 2 3" xfId="5095" xr:uid="{00000000-0005-0000-0000-0000E1130000}"/>
    <cellStyle name="20% - Accent5 8 6 3" xfId="5096" xr:uid="{00000000-0005-0000-0000-0000E2130000}"/>
    <cellStyle name="20% - Accent5 8 6 4" xfId="5097" xr:uid="{00000000-0005-0000-0000-0000E3130000}"/>
    <cellStyle name="20% - Accent5 8 7" xfId="5098" xr:uid="{00000000-0005-0000-0000-0000E4130000}"/>
    <cellStyle name="20% - Accent5 8 7 2" xfId="5099" xr:uid="{00000000-0005-0000-0000-0000E5130000}"/>
    <cellStyle name="20% - Accent5 8 7 2 2" xfId="5100" xr:uid="{00000000-0005-0000-0000-0000E6130000}"/>
    <cellStyle name="20% - Accent5 8 7 2 3" xfId="5101" xr:uid="{00000000-0005-0000-0000-0000E7130000}"/>
    <cellStyle name="20% - Accent5 8 7 3" xfId="5102" xr:uid="{00000000-0005-0000-0000-0000E8130000}"/>
    <cellStyle name="20% - Accent5 8 7 4" xfId="5103" xr:uid="{00000000-0005-0000-0000-0000E9130000}"/>
    <cellStyle name="20% - Accent5 8 8" xfId="5104" xr:uid="{00000000-0005-0000-0000-0000EA130000}"/>
    <cellStyle name="20% - Accent5 8 8 2" xfId="5105" xr:uid="{00000000-0005-0000-0000-0000EB130000}"/>
    <cellStyle name="20% - Accent5 8 8 3" xfId="5106" xr:uid="{00000000-0005-0000-0000-0000EC130000}"/>
    <cellStyle name="20% - Accent5 8 9" xfId="5107" xr:uid="{00000000-0005-0000-0000-0000ED130000}"/>
    <cellStyle name="20% - Accent5 9" xfId="5108" xr:uid="{00000000-0005-0000-0000-0000EE130000}"/>
    <cellStyle name="20% - Accent5 9 2" xfId="5109" xr:uid="{00000000-0005-0000-0000-0000EF130000}"/>
    <cellStyle name="20% - Accent5 9 2 2" xfId="5110" xr:uid="{00000000-0005-0000-0000-0000F0130000}"/>
    <cellStyle name="20% - Accent5 9 2 3" xfId="5111" xr:uid="{00000000-0005-0000-0000-0000F1130000}"/>
    <cellStyle name="20% - Accent5 9 3" xfId="5112" xr:uid="{00000000-0005-0000-0000-0000F2130000}"/>
    <cellStyle name="20% - Accent5 9 4" xfId="5113" xr:uid="{00000000-0005-0000-0000-0000F3130000}"/>
    <cellStyle name="20% - Accent6 10" xfId="5114" xr:uid="{00000000-0005-0000-0000-0000F4130000}"/>
    <cellStyle name="20% - Accent6 10 2" xfId="5115" xr:uid="{00000000-0005-0000-0000-0000F5130000}"/>
    <cellStyle name="20% - Accent6 10 2 2" xfId="5116" xr:uid="{00000000-0005-0000-0000-0000F6130000}"/>
    <cellStyle name="20% - Accent6 10 2 3" xfId="5117" xr:uid="{00000000-0005-0000-0000-0000F7130000}"/>
    <cellStyle name="20% - Accent6 10 3" xfId="5118" xr:uid="{00000000-0005-0000-0000-0000F8130000}"/>
    <cellStyle name="20% - Accent6 10 4" xfId="5119" xr:uid="{00000000-0005-0000-0000-0000F9130000}"/>
    <cellStyle name="20% - Accent6 11" xfId="5120" xr:uid="{00000000-0005-0000-0000-0000FA130000}"/>
    <cellStyle name="20% - Accent6 11 2" xfId="5121" xr:uid="{00000000-0005-0000-0000-0000FB130000}"/>
    <cellStyle name="20% - Accent6 11 2 2" xfId="5122" xr:uid="{00000000-0005-0000-0000-0000FC130000}"/>
    <cellStyle name="20% - Accent6 11 2 3" xfId="5123" xr:uid="{00000000-0005-0000-0000-0000FD130000}"/>
    <cellStyle name="20% - Accent6 11 3" xfId="5124" xr:uid="{00000000-0005-0000-0000-0000FE130000}"/>
    <cellStyle name="20% - Accent6 11 4" xfId="5125" xr:uid="{00000000-0005-0000-0000-0000FF130000}"/>
    <cellStyle name="20% - Accent6 12" xfId="5126" xr:uid="{00000000-0005-0000-0000-000000140000}"/>
    <cellStyle name="20% - Accent6 12 2" xfId="5127" xr:uid="{00000000-0005-0000-0000-000001140000}"/>
    <cellStyle name="20% - Accent6 12 2 2" xfId="5128" xr:uid="{00000000-0005-0000-0000-000002140000}"/>
    <cellStyle name="20% - Accent6 12 2 3" xfId="5129" xr:uid="{00000000-0005-0000-0000-000003140000}"/>
    <cellStyle name="20% - Accent6 12 3" xfId="5130" xr:uid="{00000000-0005-0000-0000-000004140000}"/>
    <cellStyle name="20% - Accent6 12 4" xfId="5131" xr:uid="{00000000-0005-0000-0000-000005140000}"/>
    <cellStyle name="20% - Accent6 13" xfId="5132" xr:uid="{00000000-0005-0000-0000-000006140000}"/>
    <cellStyle name="20% - Accent6 13 2" xfId="5133" xr:uid="{00000000-0005-0000-0000-000007140000}"/>
    <cellStyle name="20% - Accent6 13 2 2" xfId="5134" xr:uid="{00000000-0005-0000-0000-000008140000}"/>
    <cellStyle name="20% - Accent6 13 2 3" xfId="5135" xr:uid="{00000000-0005-0000-0000-000009140000}"/>
    <cellStyle name="20% - Accent6 13 3" xfId="5136" xr:uid="{00000000-0005-0000-0000-00000A140000}"/>
    <cellStyle name="20% - Accent6 13 4" xfId="5137" xr:uid="{00000000-0005-0000-0000-00000B140000}"/>
    <cellStyle name="20% - Accent6 14" xfId="5138" xr:uid="{00000000-0005-0000-0000-00000C140000}"/>
    <cellStyle name="20% - Accent6 14 2" xfId="5139" xr:uid="{00000000-0005-0000-0000-00000D140000}"/>
    <cellStyle name="20% - Accent6 14 2 2" xfId="5140" xr:uid="{00000000-0005-0000-0000-00000E140000}"/>
    <cellStyle name="20% - Accent6 14 2 3" xfId="5141" xr:uid="{00000000-0005-0000-0000-00000F140000}"/>
    <cellStyle name="20% - Accent6 14 3" xfId="5142" xr:uid="{00000000-0005-0000-0000-000010140000}"/>
    <cellStyle name="20% - Accent6 14 4" xfId="5143" xr:uid="{00000000-0005-0000-0000-000011140000}"/>
    <cellStyle name="20% - Accent6 15" xfId="5144" xr:uid="{00000000-0005-0000-0000-000012140000}"/>
    <cellStyle name="20% - Accent6 15 2" xfId="5145" xr:uid="{00000000-0005-0000-0000-000013140000}"/>
    <cellStyle name="20% - Accent6 15 2 2" xfId="5146" xr:uid="{00000000-0005-0000-0000-000014140000}"/>
    <cellStyle name="20% - Accent6 15 2 3" xfId="5147" xr:uid="{00000000-0005-0000-0000-000015140000}"/>
    <cellStyle name="20% - Accent6 15 3" xfId="5148" xr:uid="{00000000-0005-0000-0000-000016140000}"/>
    <cellStyle name="20% - Accent6 15 4" xfId="5149" xr:uid="{00000000-0005-0000-0000-000017140000}"/>
    <cellStyle name="20% - Accent6 16" xfId="5150" xr:uid="{00000000-0005-0000-0000-000018140000}"/>
    <cellStyle name="20% - Accent6 16 2" xfId="5151" xr:uid="{00000000-0005-0000-0000-000019140000}"/>
    <cellStyle name="20% - Accent6 16 3" xfId="5152" xr:uid="{00000000-0005-0000-0000-00001A140000}"/>
    <cellStyle name="20% - Accent6 17" xfId="5153" xr:uid="{00000000-0005-0000-0000-00001B140000}"/>
    <cellStyle name="20% - Accent6 18" xfId="5154" xr:uid="{00000000-0005-0000-0000-00001C140000}"/>
    <cellStyle name="20% - Accent6 19" xfId="5155" xr:uid="{00000000-0005-0000-0000-00001D140000}"/>
    <cellStyle name="20% - Accent6 2" xfId="5156" xr:uid="{00000000-0005-0000-0000-00001E140000}"/>
    <cellStyle name="20% - Accent6 2 10" xfId="5157" xr:uid="{00000000-0005-0000-0000-00001F140000}"/>
    <cellStyle name="20% - Accent6 2 10 2" xfId="5158" xr:uid="{00000000-0005-0000-0000-000020140000}"/>
    <cellStyle name="20% - Accent6 2 10 2 2" xfId="5159" xr:uid="{00000000-0005-0000-0000-000021140000}"/>
    <cellStyle name="20% - Accent6 2 10 2 3" xfId="5160" xr:uid="{00000000-0005-0000-0000-000022140000}"/>
    <cellStyle name="20% - Accent6 2 10 3" xfId="5161" xr:uid="{00000000-0005-0000-0000-000023140000}"/>
    <cellStyle name="20% - Accent6 2 10 4" xfId="5162" xr:uid="{00000000-0005-0000-0000-000024140000}"/>
    <cellStyle name="20% - Accent6 2 11" xfId="5163" xr:uid="{00000000-0005-0000-0000-000025140000}"/>
    <cellStyle name="20% - Accent6 2 11 2" xfId="5164" xr:uid="{00000000-0005-0000-0000-000026140000}"/>
    <cellStyle name="20% - Accent6 2 11 2 2" xfId="5165" xr:uid="{00000000-0005-0000-0000-000027140000}"/>
    <cellStyle name="20% - Accent6 2 11 2 3" xfId="5166" xr:uid="{00000000-0005-0000-0000-000028140000}"/>
    <cellStyle name="20% - Accent6 2 11 3" xfId="5167" xr:uid="{00000000-0005-0000-0000-000029140000}"/>
    <cellStyle name="20% - Accent6 2 11 4" xfId="5168" xr:uid="{00000000-0005-0000-0000-00002A140000}"/>
    <cellStyle name="20% - Accent6 2 12" xfId="5169" xr:uid="{00000000-0005-0000-0000-00002B140000}"/>
    <cellStyle name="20% - Accent6 2 12 2" xfId="5170" xr:uid="{00000000-0005-0000-0000-00002C140000}"/>
    <cellStyle name="20% - Accent6 2 12 2 2" xfId="5171" xr:uid="{00000000-0005-0000-0000-00002D140000}"/>
    <cellStyle name="20% - Accent6 2 12 2 3" xfId="5172" xr:uid="{00000000-0005-0000-0000-00002E140000}"/>
    <cellStyle name="20% - Accent6 2 12 3" xfId="5173" xr:uid="{00000000-0005-0000-0000-00002F140000}"/>
    <cellStyle name="20% - Accent6 2 12 4" xfId="5174" xr:uid="{00000000-0005-0000-0000-000030140000}"/>
    <cellStyle name="20% - Accent6 2 13" xfId="5175" xr:uid="{00000000-0005-0000-0000-000031140000}"/>
    <cellStyle name="20% - Accent6 2 13 2" xfId="5176" xr:uid="{00000000-0005-0000-0000-000032140000}"/>
    <cellStyle name="20% - Accent6 2 13 2 2" xfId="5177" xr:uid="{00000000-0005-0000-0000-000033140000}"/>
    <cellStyle name="20% - Accent6 2 13 2 3" xfId="5178" xr:uid="{00000000-0005-0000-0000-000034140000}"/>
    <cellStyle name="20% - Accent6 2 13 3" xfId="5179" xr:uid="{00000000-0005-0000-0000-000035140000}"/>
    <cellStyle name="20% - Accent6 2 13 4" xfId="5180" xr:uid="{00000000-0005-0000-0000-000036140000}"/>
    <cellStyle name="20% - Accent6 2 14" xfId="5181" xr:uid="{00000000-0005-0000-0000-000037140000}"/>
    <cellStyle name="20% - Accent6 2 14 2" xfId="5182" xr:uid="{00000000-0005-0000-0000-000038140000}"/>
    <cellStyle name="20% - Accent6 2 14 3" xfId="5183" xr:uid="{00000000-0005-0000-0000-000039140000}"/>
    <cellStyle name="20% - Accent6 2 15" xfId="5184" xr:uid="{00000000-0005-0000-0000-00003A140000}"/>
    <cellStyle name="20% - Accent6 2 16" xfId="5185" xr:uid="{00000000-0005-0000-0000-00003B140000}"/>
    <cellStyle name="20% - Accent6 2 2" xfId="5186" xr:uid="{00000000-0005-0000-0000-00003C140000}"/>
    <cellStyle name="20% - Accent6 2 2 10" xfId="5187" xr:uid="{00000000-0005-0000-0000-00003D140000}"/>
    <cellStyle name="20% - Accent6 2 2 10 2" xfId="5188" xr:uid="{00000000-0005-0000-0000-00003E140000}"/>
    <cellStyle name="20% - Accent6 2 2 10 3" xfId="5189" xr:uid="{00000000-0005-0000-0000-00003F140000}"/>
    <cellStyle name="20% - Accent6 2 2 11" xfId="5190" xr:uid="{00000000-0005-0000-0000-000040140000}"/>
    <cellStyle name="20% - Accent6 2 2 12" xfId="5191" xr:uid="{00000000-0005-0000-0000-000041140000}"/>
    <cellStyle name="20% - Accent6 2 2 2" xfId="5192" xr:uid="{00000000-0005-0000-0000-000042140000}"/>
    <cellStyle name="20% - Accent6 2 2 2 10" xfId="5193" xr:uid="{00000000-0005-0000-0000-000043140000}"/>
    <cellStyle name="20% - Accent6 2 2 2 2" xfId="5194" xr:uid="{00000000-0005-0000-0000-000044140000}"/>
    <cellStyle name="20% - Accent6 2 2 2 2 2" xfId="5195" xr:uid="{00000000-0005-0000-0000-000045140000}"/>
    <cellStyle name="20% - Accent6 2 2 2 2 2 2" xfId="5196" xr:uid="{00000000-0005-0000-0000-000046140000}"/>
    <cellStyle name="20% - Accent6 2 2 2 2 2 3" xfId="5197" xr:uid="{00000000-0005-0000-0000-000047140000}"/>
    <cellStyle name="20% - Accent6 2 2 2 2 3" xfId="5198" xr:uid="{00000000-0005-0000-0000-000048140000}"/>
    <cellStyle name="20% - Accent6 2 2 2 2 4" xfId="5199" xr:uid="{00000000-0005-0000-0000-000049140000}"/>
    <cellStyle name="20% - Accent6 2 2 2 3" xfId="5200" xr:uid="{00000000-0005-0000-0000-00004A140000}"/>
    <cellStyle name="20% - Accent6 2 2 2 3 2" xfId="5201" xr:uid="{00000000-0005-0000-0000-00004B140000}"/>
    <cellStyle name="20% - Accent6 2 2 2 3 2 2" xfId="5202" xr:uid="{00000000-0005-0000-0000-00004C140000}"/>
    <cellStyle name="20% - Accent6 2 2 2 3 2 3" xfId="5203" xr:uid="{00000000-0005-0000-0000-00004D140000}"/>
    <cellStyle name="20% - Accent6 2 2 2 3 3" xfId="5204" xr:uid="{00000000-0005-0000-0000-00004E140000}"/>
    <cellStyle name="20% - Accent6 2 2 2 3 4" xfId="5205" xr:uid="{00000000-0005-0000-0000-00004F140000}"/>
    <cellStyle name="20% - Accent6 2 2 2 4" xfId="5206" xr:uid="{00000000-0005-0000-0000-000050140000}"/>
    <cellStyle name="20% - Accent6 2 2 2 4 2" xfId="5207" xr:uid="{00000000-0005-0000-0000-000051140000}"/>
    <cellStyle name="20% - Accent6 2 2 2 4 2 2" xfId="5208" xr:uid="{00000000-0005-0000-0000-000052140000}"/>
    <cellStyle name="20% - Accent6 2 2 2 4 2 3" xfId="5209" xr:uid="{00000000-0005-0000-0000-000053140000}"/>
    <cellStyle name="20% - Accent6 2 2 2 4 3" xfId="5210" xr:uid="{00000000-0005-0000-0000-000054140000}"/>
    <cellStyle name="20% - Accent6 2 2 2 4 4" xfId="5211" xr:uid="{00000000-0005-0000-0000-000055140000}"/>
    <cellStyle name="20% - Accent6 2 2 2 5" xfId="5212" xr:uid="{00000000-0005-0000-0000-000056140000}"/>
    <cellStyle name="20% - Accent6 2 2 2 5 2" xfId="5213" xr:uid="{00000000-0005-0000-0000-000057140000}"/>
    <cellStyle name="20% - Accent6 2 2 2 5 2 2" xfId="5214" xr:uid="{00000000-0005-0000-0000-000058140000}"/>
    <cellStyle name="20% - Accent6 2 2 2 5 2 3" xfId="5215" xr:uid="{00000000-0005-0000-0000-000059140000}"/>
    <cellStyle name="20% - Accent6 2 2 2 5 3" xfId="5216" xr:uid="{00000000-0005-0000-0000-00005A140000}"/>
    <cellStyle name="20% - Accent6 2 2 2 5 4" xfId="5217" xr:uid="{00000000-0005-0000-0000-00005B140000}"/>
    <cellStyle name="20% - Accent6 2 2 2 6" xfId="5218" xr:uid="{00000000-0005-0000-0000-00005C140000}"/>
    <cellStyle name="20% - Accent6 2 2 2 6 2" xfId="5219" xr:uid="{00000000-0005-0000-0000-00005D140000}"/>
    <cellStyle name="20% - Accent6 2 2 2 6 2 2" xfId="5220" xr:uid="{00000000-0005-0000-0000-00005E140000}"/>
    <cellStyle name="20% - Accent6 2 2 2 6 2 3" xfId="5221" xr:uid="{00000000-0005-0000-0000-00005F140000}"/>
    <cellStyle name="20% - Accent6 2 2 2 6 3" xfId="5222" xr:uid="{00000000-0005-0000-0000-000060140000}"/>
    <cellStyle name="20% - Accent6 2 2 2 6 4" xfId="5223" xr:uid="{00000000-0005-0000-0000-000061140000}"/>
    <cellStyle name="20% - Accent6 2 2 2 7" xfId="5224" xr:uid="{00000000-0005-0000-0000-000062140000}"/>
    <cellStyle name="20% - Accent6 2 2 2 7 2" xfId="5225" xr:uid="{00000000-0005-0000-0000-000063140000}"/>
    <cellStyle name="20% - Accent6 2 2 2 7 2 2" xfId="5226" xr:uid="{00000000-0005-0000-0000-000064140000}"/>
    <cellStyle name="20% - Accent6 2 2 2 7 2 3" xfId="5227" xr:uid="{00000000-0005-0000-0000-000065140000}"/>
    <cellStyle name="20% - Accent6 2 2 2 7 3" xfId="5228" xr:uid="{00000000-0005-0000-0000-000066140000}"/>
    <cellStyle name="20% - Accent6 2 2 2 7 4" xfId="5229" xr:uid="{00000000-0005-0000-0000-000067140000}"/>
    <cellStyle name="20% - Accent6 2 2 2 8" xfId="5230" xr:uid="{00000000-0005-0000-0000-000068140000}"/>
    <cellStyle name="20% - Accent6 2 2 2 8 2" xfId="5231" xr:uid="{00000000-0005-0000-0000-000069140000}"/>
    <cellStyle name="20% - Accent6 2 2 2 8 3" xfId="5232" xr:uid="{00000000-0005-0000-0000-00006A140000}"/>
    <cellStyle name="20% - Accent6 2 2 2 9" xfId="5233" xr:uid="{00000000-0005-0000-0000-00006B140000}"/>
    <cellStyle name="20% - Accent6 2 2 3" xfId="5234" xr:uid="{00000000-0005-0000-0000-00006C140000}"/>
    <cellStyle name="20% - Accent6 2 2 3 10" xfId="5235" xr:uid="{00000000-0005-0000-0000-00006D140000}"/>
    <cellStyle name="20% - Accent6 2 2 3 2" xfId="5236" xr:uid="{00000000-0005-0000-0000-00006E140000}"/>
    <cellStyle name="20% - Accent6 2 2 3 2 2" xfId="5237" xr:uid="{00000000-0005-0000-0000-00006F140000}"/>
    <cellStyle name="20% - Accent6 2 2 3 2 2 2" xfId="5238" xr:uid="{00000000-0005-0000-0000-000070140000}"/>
    <cellStyle name="20% - Accent6 2 2 3 2 2 3" xfId="5239" xr:uid="{00000000-0005-0000-0000-000071140000}"/>
    <cellStyle name="20% - Accent6 2 2 3 2 3" xfId="5240" xr:uid="{00000000-0005-0000-0000-000072140000}"/>
    <cellStyle name="20% - Accent6 2 2 3 2 4" xfId="5241" xr:uid="{00000000-0005-0000-0000-000073140000}"/>
    <cellStyle name="20% - Accent6 2 2 3 3" xfId="5242" xr:uid="{00000000-0005-0000-0000-000074140000}"/>
    <cellStyle name="20% - Accent6 2 2 3 3 2" xfId="5243" xr:uid="{00000000-0005-0000-0000-000075140000}"/>
    <cellStyle name="20% - Accent6 2 2 3 3 2 2" xfId="5244" xr:uid="{00000000-0005-0000-0000-000076140000}"/>
    <cellStyle name="20% - Accent6 2 2 3 3 2 3" xfId="5245" xr:uid="{00000000-0005-0000-0000-000077140000}"/>
    <cellStyle name="20% - Accent6 2 2 3 3 3" xfId="5246" xr:uid="{00000000-0005-0000-0000-000078140000}"/>
    <cellStyle name="20% - Accent6 2 2 3 3 4" xfId="5247" xr:uid="{00000000-0005-0000-0000-000079140000}"/>
    <cellStyle name="20% - Accent6 2 2 3 4" xfId="5248" xr:uid="{00000000-0005-0000-0000-00007A140000}"/>
    <cellStyle name="20% - Accent6 2 2 3 4 2" xfId="5249" xr:uid="{00000000-0005-0000-0000-00007B140000}"/>
    <cellStyle name="20% - Accent6 2 2 3 4 2 2" xfId="5250" xr:uid="{00000000-0005-0000-0000-00007C140000}"/>
    <cellStyle name="20% - Accent6 2 2 3 4 2 3" xfId="5251" xr:uid="{00000000-0005-0000-0000-00007D140000}"/>
    <cellStyle name="20% - Accent6 2 2 3 4 3" xfId="5252" xr:uid="{00000000-0005-0000-0000-00007E140000}"/>
    <cellStyle name="20% - Accent6 2 2 3 4 4" xfId="5253" xr:uid="{00000000-0005-0000-0000-00007F140000}"/>
    <cellStyle name="20% - Accent6 2 2 3 5" xfId="5254" xr:uid="{00000000-0005-0000-0000-000080140000}"/>
    <cellStyle name="20% - Accent6 2 2 3 5 2" xfId="5255" xr:uid="{00000000-0005-0000-0000-000081140000}"/>
    <cellStyle name="20% - Accent6 2 2 3 5 2 2" xfId="5256" xr:uid="{00000000-0005-0000-0000-000082140000}"/>
    <cellStyle name="20% - Accent6 2 2 3 5 2 3" xfId="5257" xr:uid="{00000000-0005-0000-0000-000083140000}"/>
    <cellStyle name="20% - Accent6 2 2 3 5 3" xfId="5258" xr:uid="{00000000-0005-0000-0000-000084140000}"/>
    <cellStyle name="20% - Accent6 2 2 3 5 4" xfId="5259" xr:uid="{00000000-0005-0000-0000-000085140000}"/>
    <cellStyle name="20% - Accent6 2 2 3 6" xfId="5260" xr:uid="{00000000-0005-0000-0000-000086140000}"/>
    <cellStyle name="20% - Accent6 2 2 3 6 2" xfId="5261" xr:uid="{00000000-0005-0000-0000-000087140000}"/>
    <cellStyle name="20% - Accent6 2 2 3 6 2 2" xfId="5262" xr:uid="{00000000-0005-0000-0000-000088140000}"/>
    <cellStyle name="20% - Accent6 2 2 3 6 2 3" xfId="5263" xr:uid="{00000000-0005-0000-0000-000089140000}"/>
    <cellStyle name="20% - Accent6 2 2 3 6 3" xfId="5264" xr:uid="{00000000-0005-0000-0000-00008A140000}"/>
    <cellStyle name="20% - Accent6 2 2 3 6 4" xfId="5265" xr:uid="{00000000-0005-0000-0000-00008B140000}"/>
    <cellStyle name="20% - Accent6 2 2 3 7" xfId="5266" xr:uid="{00000000-0005-0000-0000-00008C140000}"/>
    <cellStyle name="20% - Accent6 2 2 3 7 2" xfId="5267" xr:uid="{00000000-0005-0000-0000-00008D140000}"/>
    <cellStyle name="20% - Accent6 2 2 3 7 2 2" xfId="5268" xr:uid="{00000000-0005-0000-0000-00008E140000}"/>
    <cellStyle name="20% - Accent6 2 2 3 7 2 3" xfId="5269" xr:uid="{00000000-0005-0000-0000-00008F140000}"/>
    <cellStyle name="20% - Accent6 2 2 3 7 3" xfId="5270" xr:uid="{00000000-0005-0000-0000-000090140000}"/>
    <cellStyle name="20% - Accent6 2 2 3 7 4" xfId="5271" xr:uid="{00000000-0005-0000-0000-000091140000}"/>
    <cellStyle name="20% - Accent6 2 2 3 8" xfId="5272" xr:uid="{00000000-0005-0000-0000-000092140000}"/>
    <cellStyle name="20% - Accent6 2 2 3 8 2" xfId="5273" xr:uid="{00000000-0005-0000-0000-000093140000}"/>
    <cellStyle name="20% - Accent6 2 2 3 8 3" xfId="5274" xr:uid="{00000000-0005-0000-0000-000094140000}"/>
    <cellStyle name="20% - Accent6 2 2 3 9" xfId="5275" xr:uid="{00000000-0005-0000-0000-000095140000}"/>
    <cellStyle name="20% - Accent6 2 2 4" xfId="5276" xr:uid="{00000000-0005-0000-0000-000096140000}"/>
    <cellStyle name="20% - Accent6 2 2 4 2" xfId="5277" xr:uid="{00000000-0005-0000-0000-000097140000}"/>
    <cellStyle name="20% - Accent6 2 2 4 2 2" xfId="5278" xr:uid="{00000000-0005-0000-0000-000098140000}"/>
    <cellStyle name="20% - Accent6 2 2 4 2 3" xfId="5279" xr:uid="{00000000-0005-0000-0000-000099140000}"/>
    <cellStyle name="20% - Accent6 2 2 4 3" xfId="5280" xr:uid="{00000000-0005-0000-0000-00009A140000}"/>
    <cellStyle name="20% - Accent6 2 2 4 4" xfId="5281" xr:uid="{00000000-0005-0000-0000-00009B140000}"/>
    <cellStyle name="20% - Accent6 2 2 5" xfId="5282" xr:uid="{00000000-0005-0000-0000-00009C140000}"/>
    <cellStyle name="20% - Accent6 2 2 5 2" xfId="5283" xr:uid="{00000000-0005-0000-0000-00009D140000}"/>
    <cellStyle name="20% - Accent6 2 2 5 2 2" xfId="5284" xr:uid="{00000000-0005-0000-0000-00009E140000}"/>
    <cellStyle name="20% - Accent6 2 2 5 2 3" xfId="5285" xr:uid="{00000000-0005-0000-0000-00009F140000}"/>
    <cellStyle name="20% - Accent6 2 2 5 3" xfId="5286" xr:uid="{00000000-0005-0000-0000-0000A0140000}"/>
    <cellStyle name="20% - Accent6 2 2 5 4" xfId="5287" xr:uid="{00000000-0005-0000-0000-0000A1140000}"/>
    <cellStyle name="20% - Accent6 2 2 6" xfId="5288" xr:uid="{00000000-0005-0000-0000-0000A2140000}"/>
    <cellStyle name="20% - Accent6 2 2 6 2" xfId="5289" xr:uid="{00000000-0005-0000-0000-0000A3140000}"/>
    <cellStyle name="20% - Accent6 2 2 6 2 2" xfId="5290" xr:uid="{00000000-0005-0000-0000-0000A4140000}"/>
    <cellStyle name="20% - Accent6 2 2 6 2 3" xfId="5291" xr:uid="{00000000-0005-0000-0000-0000A5140000}"/>
    <cellStyle name="20% - Accent6 2 2 6 3" xfId="5292" xr:uid="{00000000-0005-0000-0000-0000A6140000}"/>
    <cellStyle name="20% - Accent6 2 2 6 4" xfId="5293" xr:uid="{00000000-0005-0000-0000-0000A7140000}"/>
    <cellStyle name="20% - Accent6 2 2 7" xfId="5294" xr:uid="{00000000-0005-0000-0000-0000A8140000}"/>
    <cellStyle name="20% - Accent6 2 2 7 2" xfId="5295" xr:uid="{00000000-0005-0000-0000-0000A9140000}"/>
    <cellStyle name="20% - Accent6 2 2 7 2 2" xfId="5296" xr:uid="{00000000-0005-0000-0000-0000AA140000}"/>
    <cellStyle name="20% - Accent6 2 2 7 2 3" xfId="5297" xr:uid="{00000000-0005-0000-0000-0000AB140000}"/>
    <cellStyle name="20% - Accent6 2 2 7 3" xfId="5298" xr:uid="{00000000-0005-0000-0000-0000AC140000}"/>
    <cellStyle name="20% - Accent6 2 2 7 4" xfId="5299" xr:uid="{00000000-0005-0000-0000-0000AD140000}"/>
    <cellStyle name="20% - Accent6 2 2 8" xfId="5300" xr:uid="{00000000-0005-0000-0000-0000AE140000}"/>
    <cellStyle name="20% - Accent6 2 2 8 2" xfId="5301" xr:uid="{00000000-0005-0000-0000-0000AF140000}"/>
    <cellStyle name="20% - Accent6 2 2 8 2 2" xfId="5302" xr:uid="{00000000-0005-0000-0000-0000B0140000}"/>
    <cellStyle name="20% - Accent6 2 2 8 2 3" xfId="5303" xr:uid="{00000000-0005-0000-0000-0000B1140000}"/>
    <cellStyle name="20% - Accent6 2 2 8 3" xfId="5304" xr:uid="{00000000-0005-0000-0000-0000B2140000}"/>
    <cellStyle name="20% - Accent6 2 2 8 4" xfId="5305" xr:uid="{00000000-0005-0000-0000-0000B3140000}"/>
    <cellStyle name="20% - Accent6 2 2 9" xfId="5306" xr:uid="{00000000-0005-0000-0000-0000B4140000}"/>
    <cellStyle name="20% - Accent6 2 2 9 2" xfId="5307" xr:uid="{00000000-0005-0000-0000-0000B5140000}"/>
    <cellStyle name="20% - Accent6 2 2 9 2 2" xfId="5308" xr:uid="{00000000-0005-0000-0000-0000B6140000}"/>
    <cellStyle name="20% - Accent6 2 2 9 2 3" xfId="5309" xr:uid="{00000000-0005-0000-0000-0000B7140000}"/>
    <cellStyle name="20% - Accent6 2 2 9 3" xfId="5310" xr:uid="{00000000-0005-0000-0000-0000B8140000}"/>
    <cellStyle name="20% - Accent6 2 2 9 4" xfId="5311" xr:uid="{00000000-0005-0000-0000-0000B9140000}"/>
    <cellStyle name="20% - Accent6 2 3" xfId="5312" xr:uid="{00000000-0005-0000-0000-0000BA140000}"/>
    <cellStyle name="20% - Accent6 2 3 10" xfId="5313" xr:uid="{00000000-0005-0000-0000-0000BB140000}"/>
    <cellStyle name="20% - Accent6 2 3 10 2" xfId="5314" xr:uid="{00000000-0005-0000-0000-0000BC140000}"/>
    <cellStyle name="20% - Accent6 2 3 10 3" xfId="5315" xr:uid="{00000000-0005-0000-0000-0000BD140000}"/>
    <cellStyle name="20% - Accent6 2 3 11" xfId="5316" xr:uid="{00000000-0005-0000-0000-0000BE140000}"/>
    <cellStyle name="20% - Accent6 2 3 12" xfId="5317" xr:uid="{00000000-0005-0000-0000-0000BF140000}"/>
    <cellStyle name="20% - Accent6 2 3 2" xfId="5318" xr:uid="{00000000-0005-0000-0000-0000C0140000}"/>
    <cellStyle name="20% - Accent6 2 3 2 10" xfId="5319" xr:uid="{00000000-0005-0000-0000-0000C1140000}"/>
    <cellStyle name="20% - Accent6 2 3 2 2" xfId="5320" xr:uid="{00000000-0005-0000-0000-0000C2140000}"/>
    <cellStyle name="20% - Accent6 2 3 2 2 2" xfId="5321" xr:uid="{00000000-0005-0000-0000-0000C3140000}"/>
    <cellStyle name="20% - Accent6 2 3 2 2 2 2" xfId="5322" xr:uid="{00000000-0005-0000-0000-0000C4140000}"/>
    <cellStyle name="20% - Accent6 2 3 2 2 2 3" xfId="5323" xr:uid="{00000000-0005-0000-0000-0000C5140000}"/>
    <cellStyle name="20% - Accent6 2 3 2 2 3" xfId="5324" xr:uid="{00000000-0005-0000-0000-0000C6140000}"/>
    <cellStyle name="20% - Accent6 2 3 2 2 4" xfId="5325" xr:uid="{00000000-0005-0000-0000-0000C7140000}"/>
    <cellStyle name="20% - Accent6 2 3 2 3" xfId="5326" xr:uid="{00000000-0005-0000-0000-0000C8140000}"/>
    <cellStyle name="20% - Accent6 2 3 2 3 2" xfId="5327" xr:uid="{00000000-0005-0000-0000-0000C9140000}"/>
    <cellStyle name="20% - Accent6 2 3 2 3 2 2" xfId="5328" xr:uid="{00000000-0005-0000-0000-0000CA140000}"/>
    <cellStyle name="20% - Accent6 2 3 2 3 2 3" xfId="5329" xr:uid="{00000000-0005-0000-0000-0000CB140000}"/>
    <cellStyle name="20% - Accent6 2 3 2 3 3" xfId="5330" xr:uid="{00000000-0005-0000-0000-0000CC140000}"/>
    <cellStyle name="20% - Accent6 2 3 2 3 4" xfId="5331" xr:uid="{00000000-0005-0000-0000-0000CD140000}"/>
    <cellStyle name="20% - Accent6 2 3 2 4" xfId="5332" xr:uid="{00000000-0005-0000-0000-0000CE140000}"/>
    <cellStyle name="20% - Accent6 2 3 2 4 2" xfId="5333" xr:uid="{00000000-0005-0000-0000-0000CF140000}"/>
    <cellStyle name="20% - Accent6 2 3 2 4 2 2" xfId="5334" xr:uid="{00000000-0005-0000-0000-0000D0140000}"/>
    <cellStyle name="20% - Accent6 2 3 2 4 2 3" xfId="5335" xr:uid="{00000000-0005-0000-0000-0000D1140000}"/>
    <cellStyle name="20% - Accent6 2 3 2 4 3" xfId="5336" xr:uid="{00000000-0005-0000-0000-0000D2140000}"/>
    <cellStyle name="20% - Accent6 2 3 2 4 4" xfId="5337" xr:uid="{00000000-0005-0000-0000-0000D3140000}"/>
    <cellStyle name="20% - Accent6 2 3 2 5" xfId="5338" xr:uid="{00000000-0005-0000-0000-0000D4140000}"/>
    <cellStyle name="20% - Accent6 2 3 2 5 2" xfId="5339" xr:uid="{00000000-0005-0000-0000-0000D5140000}"/>
    <cellStyle name="20% - Accent6 2 3 2 5 2 2" xfId="5340" xr:uid="{00000000-0005-0000-0000-0000D6140000}"/>
    <cellStyle name="20% - Accent6 2 3 2 5 2 3" xfId="5341" xr:uid="{00000000-0005-0000-0000-0000D7140000}"/>
    <cellStyle name="20% - Accent6 2 3 2 5 3" xfId="5342" xr:uid="{00000000-0005-0000-0000-0000D8140000}"/>
    <cellStyle name="20% - Accent6 2 3 2 5 4" xfId="5343" xr:uid="{00000000-0005-0000-0000-0000D9140000}"/>
    <cellStyle name="20% - Accent6 2 3 2 6" xfId="5344" xr:uid="{00000000-0005-0000-0000-0000DA140000}"/>
    <cellStyle name="20% - Accent6 2 3 2 6 2" xfId="5345" xr:uid="{00000000-0005-0000-0000-0000DB140000}"/>
    <cellStyle name="20% - Accent6 2 3 2 6 2 2" xfId="5346" xr:uid="{00000000-0005-0000-0000-0000DC140000}"/>
    <cellStyle name="20% - Accent6 2 3 2 6 2 3" xfId="5347" xr:uid="{00000000-0005-0000-0000-0000DD140000}"/>
    <cellStyle name="20% - Accent6 2 3 2 6 3" xfId="5348" xr:uid="{00000000-0005-0000-0000-0000DE140000}"/>
    <cellStyle name="20% - Accent6 2 3 2 6 4" xfId="5349" xr:uid="{00000000-0005-0000-0000-0000DF140000}"/>
    <cellStyle name="20% - Accent6 2 3 2 7" xfId="5350" xr:uid="{00000000-0005-0000-0000-0000E0140000}"/>
    <cellStyle name="20% - Accent6 2 3 2 7 2" xfId="5351" xr:uid="{00000000-0005-0000-0000-0000E1140000}"/>
    <cellStyle name="20% - Accent6 2 3 2 7 2 2" xfId="5352" xr:uid="{00000000-0005-0000-0000-0000E2140000}"/>
    <cellStyle name="20% - Accent6 2 3 2 7 2 3" xfId="5353" xr:uid="{00000000-0005-0000-0000-0000E3140000}"/>
    <cellStyle name="20% - Accent6 2 3 2 7 3" xfId="5354" xr:uid="{00000000-0005-0000-0000-0000E4140000}"/>
    <cellStyle name="20% - Accent6 2 3 2 7 4" xfId="5355" xr:uid="{00000000-0005-0000-0000-0000E5140000}"/>
    <cellStyle name="20% - Accent6 2 3 2 8" xfId="5356" xr:uid="{00000000-0005-0000-0000-0000E6140000}"/>
    <cellStyle name="20% - Accent6 2 3 2 8 2" xfId="5357" xr:uid="{00000000-0005-0000-0000-0000E7140000}"/>
    <cellStyle name="20% - Accent6 2 3 2 8 3" xfId="5358" xr:uid="{00000000-0005-0000-0000-0000E8140000}"/>
    <cellStyle name="20% - Accent6 2 3 2 9" xfId="5359" xr:uid="{00000000-0005-0000-0000-0000E9140000}"/>
    <cellStyle name="20% - Accent6 2 3 3" xfId="5360" xr:uid="{00000000-0005-0000-0000-0000EA140000}"/>
    <cellStyle name="20% - Accent6 2 3 3 10" xfId="5361" xr:uid="{00000000-0005-0000-0000-0000EB140000}"/>
    <cellStyle name="20% - Accent6 2 3 3 2" xfId="5362" xr:uid="{00000000-0005-0000-0000-0000EC140000}"/>
    <cellStyle name="20% - Accent6 2 3 3 2 2" xfId="5363" xr:uid="{00000000-0005-0000-0000-0000ED140000}"/>
    <cellStyle name="20% - Accent6 2 3 3 2 2 2" xfId="5364" xr:uid="{00000000-0005-0000-0000-0000EE140000}"/>
    <cellStyle name="20% - Accent6 2 3 3 2 2 3" xfId="5365" xr:uid="{00000000-0005-0000-0000-0000EF140000}"/>
    <cellStyle name="20% - Accent6 2 3 3 2 3" xfId="5366" xr:uid="{00000000-0005-0000-0000-0000F0140000}"/>
    <cellStyle name="20% - Accent6 2 3 3 2 4" xfId="5367" xr:uid="{00000000-0005-0000-0000-0000F1140000}"/>
    <cellStyle name="20% - Accent6 2 3 3 3" xfId="5368" xr:uid="{00000000-0005-0000-0000-0000F2140000}"/>
    <cellStyle name="20% - Accent6 2 3 3 3 2" xfId="5369" xr:uid="{00000000-0005-0000-0000-0000F3140000}"/>
    <cellStyle name="20% - Accent6 2 3 3 3 2 2" xfId="5370" xr:uid="{00000000-0005-0000-0000-0000F4140000}"/>
    <cellStyle name="20% - Accent6 2 3 3 3 2 3" xfId="5371" xr:uid="{00000000-0005-0000-0000-0000F5140000}"/>
    <cellStyle name="20% - Accent6 2 3 3 3 3" xfId="5372" xr:uid="{00000000-0005-0000-0000-0000F6140000}"/>
    <cellStyle name="20% - Accent6 2 3 3 3 4" xfId="5373" xr:uid="{00000000-0005-0000-0000-0000F7140000}"/>
    <cellStyle name="20% - Accent6 2 3 3 4" xfId="5374" xr:uid="{00000000-0005-0000-0000-0000F8140000}"/>
    <cellStyle name="20% - Accent6 2 3 3 4 2" xfId="5375" xr:uid="{00000000-0005-0000-0000-0000F9140000}"/>
    <cellStyle name="20% - Accent6 2 3 3 4 2 2" xfId="5376" xr:uid="{00000000-0005-0000-0000-0000FA140000}"/>
    <cellStyle name="20% - Accent6 2 3 3 4 2 3" xfId="5377" xr:uid="{00000000-0005-0000-0000-0000FB140000}"/>
    <cellStyle name="20% - Accent6 2 3 3 4 3" xfId="5378" xr:uid="{00000000-0005-0000-0000-0000FC140000}"/>
    <cellStyle name="20% - Accent6 2 3 3 4 4" xfId="5379" xr:uid="{00000000-0005-0000-0000-0000FD140000}"/>
    <cellStyle name="20% - Accent6 2 3 3 5" xfId="5380" xr:uid="{00000000-0005-0000-0000-0000FE140000}"/>
    <cellStyle name="20% - Accent6 2 3 3 5 2" xfId="5381" xr:uid="{00000000-0005-0000-0000-0000FF140000}"/>
    <cellStyle name="20% - Accent6 2 3 3 5 2 2" xfId="5382" xr:uid="{00000000-0005-0000-0000-000000150000}"/>
    <cellStyle name="20% - Accent6 2 3 3 5 2 3" xfId="5383" xr:uid="{00000000-0005-0000-0000-000001150000}"/>
    <cellStyle name="20% - Accent6 2 3 3 5 3" xfId="5384" xr:uid="{00000000-0005-0000-0000-000002150000}"/>
    <cellStyle name="20% - Accent6 2 3 3 5 4" xfId="5385" xr:uid="{00000000-0005-0000-0000-000003150000}"/>
    <cellStyle name="20% - Accent6 2 3 3 6" xfId="5386" xr:uid="{00000000-0005-0000-0000-000004150000}"/>
    <cellStyle name="20% - Accent6 2 3 3 6 2" xfId="5387" xr:uid="{00000000-0005-0000-0000-000005150000}"/>
    <cellStyle name="20% - Accent6 2 3 3 6 2 2" xfId="5388" xr:uid="{00000000-0005-0000-0000-000006150000}"/>
    <cellStyle name="20% - Accent6 2 3 3 6 2 3" xfId="5389" xr:uid="{00000000-0005-0000-0000-000007150000}"/>
    <cellStyle name="20% - Accent6 2 3 3 6 3" xfId="5390" xr:uid="{00000000-0005-0000-0000-000008150000}"/>
    <cellStyle name="20% - Accent6 2 3 3 6 4" xfId="5391" xr:uid="{00000000-0005-0000-0000-000009150000}"/>
    <cellStyle name="20% - Accent6 2 3 3 7" xfId="5392" xr:uid="{00000000-0005-0000-0000-00000A150000}"/>
    <cellStyle name="20% - Accent6 2 3 3 7 2" xfId="5393" xr:uid="{00000000-0005-0000-0000-00000B150000}"/>
    <cellStyle name="20% - Accent6 2 3 3 7 2 2" xfId="5394" xr:uid="{00000000-0005-0000-0000-00000C150000}"/>
    <cellStyle name="20% - Accent6 2 3 3 7 2 3" xfId="5395" xr:uid="{00000000-0005-0000-0000-00000D150000}"/>
    <cellStyle name="20% - Accent6 2 3 3 7 3" xfId="5396" xr:uid="{00000000-0005-0000-0000-00000E150000}"/>
    <cellStyle name="20% - Accent6 2 3 3 7 4" xfId="5397" xr:uid="{00000000-0005-0000-0000-00000F150000}"/>
    <cellStyle name="20% - Accent6 2 3 3 8" xfId="5398" xr:uid="{00000000-0005-0000-0000-000010150000}"/>
    <cellStyle name="20% - Accent6 2 3 3 8 2" xfId="5399" xr:uid="{00000000-0005-0000-0000-000011150000}"/>
    <cellStyle name="20% - Accent6 2 3 3 8 3" xfId="5400" xr:uid="{00000000-0005-0000-0000-000012150000}"/>
    <cellStyle name="20% - Accent6 2 3 3 9" xfId="5401" xr:uid="{00000000-0005-0000-0000-000013150000}"/>
    <cellStyle name="20% - Accent6 2 3 4" xfId="5402" xr:uid="{00000000-0005-0000-0000-000014150000}"/>
    <cellStyle name="20% - Accent6 2 3 4 2" xfId="5403" xr:uid="{00000000-0005-0000-0000-000015150000}"/>
    <cellStyle name="20% - Accent6 2 3 4 2 2" xfId="5404" xr:uid="{00000000-0005-0000-0000-000016150000}"/>
    <cellStyle name="20% - Accent6 2 3 4 2 3" xfId="5405" xr:uid="{00000000-0005-0000-0000-000017150000}"/>
    <cellStyle name="20% - Accent6 2 3 4 3" xfId="5406" xr:uid="{00000000-0005-0000-0000-000018150000}"/>
    <cellStyle name="20% - Accent6 2 3 4 4" xfId="5407" xr:uid="{00000000-0005-0000-0000-000019150000}"/>
    <cellStyle name="20% - Accent6 2 3 5" xfId="5408" xr:uid="{00000000-0005-0000-0000-00001A150000}"/>
    <cellStyle name="20% - Accent6 2 3 5 2" xfId="5409" xr:uid="{00000000-0005-0000-0000-00001B150000}"/>
    <cellStyle name="20% - Accent6 2 3 5 2 2" xfId="5410" xr:uid="{00000000-0005-0000-0000-00001C150000}"/>
    <cellStyle name="20% - Accent6 2 3 5 2 3" xfId="5411" xr:uid="{00000000-0005-0000-0000-00001D150000}"/>
    <cellStyle name="20% - Accent6 2 3 5 3" xfId="5412" xr:uid="{00000000-0005-0000-0000-00001E150000}"/>
    <cellStyle name="20% - Accent6 2 3 5 4" xfId="5413" xr:uid="{00000000-0005-0000-0000-00001F150000}"/>
    <cellStyle name="20% - Accent6 2 3 6" xfId="5414" xr:uid="{00000000-0005-0000-0000-000020150000}"/>
    <cellStyle name="20% - Accent6 2 3 6 2" xfId="5415" xr:uid="{00000000-0005-0000-0000-000021150000}"/>
    <cellStyle name="20% - Accent6 2 3 6 2 2" xfId="5416" xr:uid="{00000000-0005-0000-0000-000022150000}"/>
    <cellStyle name="20% - Accent6 2 3 6 2 3" xfId="5417" xr:uid="{00000000-0005-0000-0000-000023150000}"/>
    <cellStyle name="20% - Accent6 2 3 6 3" xfId="5418" xr:uid="{00000000-0005-0000-0000-000024150000}"/>
    <cellStyle name="20% - Accent6 2 3 6 4" xfId="5419" xr:uid="{00000000-0005-0000-0000-000025150000}"/>
    <cellStyle name="20% - Accent6 2 3 7" xfId="5420" xr:uid="{00000000-0005-0000-0000-000026150000}"/>
    <cellStyle name="20% - Accent6 2 3 7 2" xfId="5421" xr:uid="{00000000-0005-0000-0000-000027150000}"/>
    <cellStyle name="20% - Accent6 2 3 7 2 2" xfId="5422" xr:uid="{00000000-0005-0000-0000-000028150000}"/>
    <cellStyle name="20% - Accent6 2 3 7 2 3" xfId="5423" xr:uid="{00000000-0005-0000-0000-000029150000}"/>
    <cellStyle name="20% - Accent6 2 3 7 3" xfId="5424" xr:uid="{00000000-0005-0000-0000-00002A150000}"/>
    <cellStyle name="20% - Accent6 2 3 7 4" xfId="5425" xr:uid="{00000000-0005-0000-0000-00002B150000}"/>
    <cellStyle name="20% - Accent6 2 3 8" xfId="5426" xr:uid="{00000000-0005-0000-0000-00002C150000}"/>
    <cellStyle name="20% - Accent6 2 3 8 2" xfId="5427" xr:uid="{00000000-0005-0000-0000-00002D150000}"/>
    <cellStyle name="20% - Accent6 2 3 8 2 2" xfId="5428" xr:uid="{00000000-0005-0000-0000-00002E150000}"/>
    <cellStyle name="20% - Accent6 2 3 8 2 3" xfId="5429" xr:uid="{00000000-0005-0000-0000-00002F150000}"/>
    <cellStyle name="20% - Accent6 2 3 8 3" xfId="5430" xr:uid="{00000000-0005-0000-0000-000030150000}"/>
    <cellStyle name="20% - Accent6 2 3 8 4" xfId="5431" xr:uid="{00000000-0005-0000-0000-000031150000}"/>
    <cellStyle name="20% - Accent6 2 3 9" xfId="5432" xr:uid="{00000000-0005-0000-0000-000032150000}"/>
    <cellStyle name="20% - Accent6 2 3 9 2" xfId="5433" xr:uid="{00000000-0005-0000-0000-000033150000}"/>
    <cellStyle name="20% - Accent6 2 3 9 2 2" xfId="5434" xr:uid="{00000000-0005-0000-0000-000034150000}"/>
    <cellStyle name="20% - Accent6 2 3 9 2 3" xfId="5435" xr:uid="{00000000-0005-0000-0000-000035150000}"/>
    <cellStyle name="20% - Accent6 2 3 9 3" xfId="5436" xr:uid="{00000000-0005-0000-0000-000036150000}"/>
    <cellStyle name="20% - Accent6 2 3 9 4" xfId="5437" xr:uid="{00000000-0005-0000-0000-000037150000}"/>
    <cellStyle name="20% - Accent6 2 4" xfId="5438" xr:uid="{00000000-0005-0000-0000-000038150000}"/>
    <cellStyle name="20% - Accent6 2 4 10" xfId="5439" xr:uid="{00000000-0005-0000-0000-000039150000}"/>
    <cellStyle name="20% - Accent6 2 4 10 2" xfId="5440" xr:uid="{00000000-0005-0000-0000-00003A150000}"/>
    <cellStyle name="20% - Accent6 2 4 10 3" xfId="5441" xr:uid="{00000000-0005-0000-0000-00003B150000}"/>
    <cellStyle name="20% - Accent6 2 4 11" xfId="5442" xr:uid="{00000000-0005-0000-0000-00003C150000}"/>
    <cellStyle name="20% - Accent6 2 4 12" xfId="5443" xr:uid="{00000000-0005-0000-0000-00003D150000}"/>
    <cellStyle name="20% - Accent6 2 4 2" xfId="5444" xr:uid="{00000000-0005-0000-0000-00003E150000}"/>
    <cellStyle name="20% - Accent6 2 4 2 10" xfId="5445" xr:uid="{00000000-0005-0000-0000-00003F150000}"/>
    <cellStyle name="20% - Accent6 2 4 2 2" xfId="5446" xr:uid="{00000000-0005-0000-0000-000040150000}"/>
    <cellStyle name="20% - Accent6 2 4 2 2 2" xfId="5447" xr:uid="{00000000-0005-0000-0000-000041150000}"/>
    <cellStyle name="20% - Accent6 2 4 2 2 2 2" xfId="5448" xr:uid="{00000000-0005-0000-0000-000042150000}"/>
    <cellStyle name="20% - Accent6 2 4 2 2 2 3" xfId="5449" xr:uid="{00000000-0005-0000-0000-000043150000}"/>
    <cellStyle name="20% - Accent6 2 4 2 2 3" xfId="5450" xr:uid="{00000000-0005-0000-0000-000044150000}"/>
    <cellStyle name="20% - Accent6 2 4 2 2 4" xfId="5451" xr:uid="{00000000-0005-0000-0000-000045150000}"/>
    <cellStyle name="20% - Accent6 2 4 2 3" xfId="5452" xr:uid="{00000000-0005-0000-0000-000046150000}"/>
    <cellStyle name="20% - Accent6 2 4 2 3 2" xfId="5453" xr:uid="{00000000-0005-0000-0000-000047150000}"/>
    <cellStyle name="20% - Accent6 2 4 2 3 2 2" xfId="5454" xr:uid="{00000000-0005-0000-0000-000048150000}"/>
    <cellStyle name="20% - Accent6 2 4 2 3 2 3" xfId="5455" xr:uid="{00000000-0005-0000-0000-000049150000}"/>
    <cellStyle name="20% - Accent6 2 4 2 3 3" xfId="5456" xr:uid="{00000000-0005-0000-0000-00004A150000}"/>
    <cellStyle name="20% - Accent6 2 4 2 3 4" xfId="5457" xr:uid="{00000000-0005-0000-0000-00004B150000}"/>
    <cellStyle name="20% - Accent6 2 4 2 4" xfId="5458" xr:uid="{00000000-0005-0000-0000-00004C150000}"/>
    <cellStyle name="20% - Accent6 2 4 2 4 2" xfId="5459" xr:uid="{00000000-0005-0000-0000-00004D150000}"/>
    <cellStyle name="20% - Accent6 2 4 2 4 2 2" xfId="5460" xr:uid="{00000000-0005-0000-0000-00004E150000}"/>
    <cellStyle name="20% - Accent6 2 4 2 4 2 3" xfId="5461" xr:uid="{00000000-0005-0000-0000-00004F150000}"/>
    <cellStyle name="20% - Accent6 2 4 2 4 3" xfId="5462" xr:uid="{00000000-0005-0000-0000-000050150000}"/>
    <cellStyle name="20% - Accent6 2 4 2 4 4" xfId="5463" xr:uid="{00000000-0005-0000-0000-000051150000}"/>
    <cellStyle name="20% - Accent6 2 4 2 5" xfId="5464" xr:uid="{00000000-0005-0000-0000-000052150000}"/>
    <cellStyle name="20% - Accent6 2 4 2 5 2" xfId="5465" xr:uid="{00000000-0005-0000-0000-000053150000}"/>
    <cellStyle name="20% - Accent6 2 4 2 5 2 2" xfId="5466" xr:uid="{00000000-0005-0000-0000-000054150000}"/>
    <cellStyle name="20% - Accent6 2 4 2 5 2 3" xfId="5467" xr:uid="{00000000-0005-0000-0000-000055150000}"/>
    <cellStyle name="20% - Accent6 2 4 2 5 3" xfId="5468" xr:uid="{00000000-0005-0000-0000-000056150000}"/>
    <cellStyle name="20% - Accent6 2 4 2 5 4" xfId="5469" xr:uid="{00000000-0005-0000-0000-000057150000}"/>
    <cellStyle name="20% - Accent6 2 4 2 6" xfId="5470" xr:uid="{00000000-0005-0000-0000-000058150000}"/>
    <cellStyle name="20% - Accent6 2 4 2 6 2" xfId="5471" xr:uid="{00000000-0005-0000-0000-000059150000}"/>
    <cellStyle name="20% - Accent6 2 4 2 6 2 2" xfId="5472" xr:uid="{00000000-0005-0000-0000-00005A150000}"/>
    <cellStyle name="20% - Accent6 2 4 2 6 2 3" xfId="5473" xr:uid="{00000000-0005-0000-0000-00005B150000}"/>
    <cellStyle name="20% - Accent6 2 4 2 6 3" xfId="5474" xr:uid="{00000000-0005-0000-0000-00005C150000}"/>
    <cellStyle name="20% - Accent6 2 4 2 6 4" xfId="5475" xr:uid="{00000000-0005-0000-0000-00005D150000}"/>
    <cellStyle name="20% - Accent6 2 4 2 7" xfId="5476" xr:uid="{00000000-0005-0000-0000-00005E150000}"/>
    <cellStyle name="20% - Accent6 2 4 2 7 2" xfId="5477" xr:uid="{00000000-0005-0000-0000-00005F150000}"/>
    <cellStyle name="20% - Accent6 2 4 2 7 2 2" xfId="5478" xr:uid="{00000000-0005-0000-0000-000060150000}"/>
    <cellStyle name="20% - Accent6 2 4 2 7 2 3" xfId="5479" xr:uid="{00000000-0005-0000-0000-000061150000}"/>
    <cellStyle name="20% - Accent6 2 4 2 7 3" xfId="5480" xr:uid="{00000000-0005-0000-0000-000062150000}"/>
    <cellStyle name="20% - Accent6 2 4 2 7 4" xfId="5481" xr:uid="{00000000-0005-0000-0000-000063150000}"/>
    <cellStyle name="20% - Accent6 2 4 2 8" xfId="5482" xr:uid="{00000000-0005-0000-0000-000064150000}"/>
    <cellStyle name="20% - Accent6 2 4 2 8 2" xfId="5483" xr:uid="{00000000-0005-0000-0000-000065150000}"/>
    <cellStyle name="20% - Accent6 2 4 2 8 3" xfId="5484" xr:uid="{00000000-0005-0000-0000-000066150000}"/>
    <cellStyle name="20% - Accent6 2 4 2 9" xfId="5485" xr:uid="{00000000-0005-0000-0000-000067150000}"/>
    <cellStyle name="20% - Accent6 2 4 3" xfId="5486" xr:uid="{00000000-0005-0000-0000-000068150000}"/>
    <cellStyle name="20% - Accent6 2 4 3 10" xfId="5487" xr:uid="{00000000-0005-0000-0000-000069150000}"/>
    <cellStyle name="20% - Accent6 2 4 3 2" xfId="5488" xr:uid="{00000000-0005-0000-0000-00006A150000}"/>
    <cellStyle name="20% - Accent6 2 4 3 2 2" xfId="5489" xr:uid="{00000000-0005-0000-0000-00006B150000}"/>
    <cellStyle name="20% - Accent6 2 4 3 2 2 2" xfId="5490" xr:uid="{00000000-0005-0000-0000-00006C150000}"/>
    <cellStyle name="20% - Accent6 2 4 3 2 2 3" xfId="5491" xr:uid="{00000000-0005-0000-0000-00006D150000}"/>
    <cellStyle name="20% - Accent6 2 4 3 2 3" xfId="5492" xr:uid="{00000000-0005-0000-0000-00006E150000}"/>
    <cellStyle name="20% - Accent6 2 4 3 2 4" xfId="5493" xr:uid="{00000000-0005-0000-0000-00006F150000}"/>
    <cellStyle name="20% - Accent6 2 4 3 3" xfId="5494" xr:uid="{00000000-0005-0000-0000-000070150000}"/>
    <cellStyle name="20% - Accent6 2 4 3 3 2" xfId="5495" xr:uid="{00000000-0005-0000-0000-000071150000}"/>
    <cellStyle name="20% - Accent6 2 4 3 3 2 2" xfId="5496" xr:uid="{00000000-0005-0000-0000-000072150000}"/>
    <cellStyle name="20% - Accent6 2 4 3 3 2 3" xfId="5497" xr:uid="{00000000-0005-0000-0000-000073150000}"/>
    <cellStyle name="20% - Accent6 2 4 3 3 3" xfId="5498" xr:uid="{00000000-0005-0000-0000-000074150000}"/>
    <cellStyle name="20% - Accent6 2 4 3 3 4" xfId="5499" xr:uid="{00000000-0005-0000-0000-000075150000}"/>
    <cellStyle name="20% - Accent6 2 4 3 4" xfId="5500" xr:uid="{00000000-0005-0000-0000-000076150000}"/>
    <cellStyle name="20% - Accent6 2 4 3 4 2" xfId="5501" xr:uid="{00000000-0005-0000-0000-000077150000}"/>
    <cellStyle name="20% - Accent6 2 4 3 4 2 2" xfId="5502" xr:uid="{00000000-0005-0000-0000-000078150000}"/>
    <cellStyle name="20% - Accent6 2 4 3 4 2 3" xfId="5503" xr:uid="{00000000-0005-0000-0000-000079150000}"/>
    <cellStyle name="20% - Accent6 2 4 3 4 3" xfId="5504" xr:uid="{00000000-0005-0000-0000-00007A150000}"/>
    <cellStyle name="20% - Accent6 2 4 3 4 4" xfId="5505" xr:uid="{00000000-0005-0000-0000-00007B150000}"/>
    <cellStyle name="20% - Accent6 2 4 3 5" xfId="5506" xr:uid="{00000000-0005-0000-0000-00007C150000}"/>
    <cellStyle name="20% - Accent6 2 4 3 5 2" xfId="5507" xr:uid="{00000000-0005-0000-0000-00007D150000}"/>
    <cellStyle name="20% - Accent6 2 4 3 5 2 2" xfId="5508" xr:uid="{00000000-0005-0000-0000-00007E150000}"/>
    <cellStyle name="20% - Accent6 2 4 3 5 2 3" xfId="5509" xr:uid="{00000000-0005-0000-0000-00007F150000}"/>
    <cellStyle name="20% - Accent6 2 4 3 5 3" xfId="5510" xr:uid="{00000000-0005-0000-0000-000080150000}"/>
    <cellStyle name="20% - Accent6 2 4 3 5 4" xfId="5511" xr:uid="{00000000-0005-0000-0000-000081150000}"/>
    <cellStyle name="20% - Accent6 2 4 3 6" xfId="5512" xr:uid="{00000000-0005-0000-0000-000082150000}"/>
    <cellStyle name="20% - Accent6 2 4 3 6 2" xfId="5513" xr:uid="{00000000-0005-0000-0000-000083150000}"/>
    <cellStyle name="20% - Accent6 2 4 3 6 2 2" xfId="5514" xr:uid="{00000000-0005-0000-0000-000084150000}"/>
    <cellStyle name="20% - Accent6 2 4 3 6 2 3" xfId="5515" xr:uid="{00000000-0005-0000-0000-000085150000}"/>
    <cellStyle name="20% - Accent6 2 4 3 6 3" xfId="5516" xr:uid="{00000000-0005-0000-0000-000086150000}"/>
    <cellStyle name="20% - Accent6 2 4 3 6 4" xfId="5517" xr:uid="{00000000-0005-0000-0000-000087150000}"/>
    <cellStyle name="20% - Accent6 2 4 3 7" xfId="5518" xr:uid="{00000000-0005-0000-0000-000088150000}"/>
    <cellStyle name="20% - Accent6 2 4 3 7 2" xfId="5519" xr:uid="{00000000-0005-0000-0000-000089150000}"/>
    <cellStyle name="20% - Accent6 2 4 3 7 2 2" xfId="5520" xr:uid="{00000000-0005-0000-0000-00008A150000}"/>
    <cellStyle name="20% - Accent6 2 4 3 7 2 3" xfId="5521" xr:uid="{00000000-0005-0000-0000-00008B150000}"/>
    <cellStyle name="20% - Accent6 2 4 3 7 3" xfId="5522" xr:uid="{00000000-0005-0000-0000-00008C150000}"/>
    <cellStyle name="20% - Accent6 2 4 3 7 4" xfId="5523" xr:uid="{00000000-0005-0000-0000-00008D150000}"/>
    <cellStyle name="20% - Accent6 2 4 3 8" xfId="5524" xr:uid="{00000000-0005-0000-0000-00008E150000}"/>
    <cellStyle name="20% - Accent6 2 4 3 8 2" xfId="5525" xr:uid="{00000000-0005-0000-0000-00008F150000}"/>
    <cellStyle name="20% - Accent6 2 4 3 8 3" xfId="5526" xr:uid="{00000000-0005-0000-0000-000090150000}"/>
    <cellStyle name="20% - Accent6 2 4 3 9" xfId="5527" xr:uid="{00000000-0005-0000-0000-000091150000}"/>
    <cellStyle name="20% - Accent6 2 4 4" xfId="5528" xr:uid="{00000000-0005-0000-0000-000092150000}"/>
    <cellStyle name="20% - Accent6 2 4 4 2" xfId="5529" xr:uid="{00000000-0005-0000-0000-000093150000}"/>
    <cellStyle name="20% - Accent6 2 4 4 2 2" xfId="5530" xr:uid="{00000000-0005-0000-0000-000094150000}"/>
    <cellStyle name="20% - Accent6 2 4 4 2 3" xfId="5531" xr:uid="{00000000-0005-0000-0000-000095150000}"/>
    <cellStyle name="20% - Accent6 2 4 4 3" xfId="5532" xr:uid="{00000000-0005-0000-0000-000096150000}"/>
    <cellStyle name="20% - Accent6 2 4 4 4" xfId="5533" xr:uid="{00000000-0005-0000-0000-000097150000}"/>
    <cellStyle name="20% - Accent6 2 4 5" xfId="5534" xr:uid="{00000000-0005-0000-0000-000098150000}"/>
    <cellStyle name="20% - Accent6 2 4 5 2" xfId="5535" xr:uid="{00000000-0005-0000-0000-000099150000}"/>
    <cellStyle name="20% - Accent6 2 4 5 2 2" xfId="5536" xr:uid="{00000000-0005-0000-0000-00009A150000}"/>
    <cellStyle name="20% - Accent6 2 4 5 2 3" xfId="5537" xr:uid="{00000000-0005-0000-0000-00009B150000}"/>
    <cellStyle name="20% - Accent6 2 4 5 3" xfId="5538" xr:uid="{00000000-0005-0000-0000-00009C150000}"/>
    <cellStyle name="20% - Accent6 2 4 5 4" xfId="5539" xr:uid="{00000000-0005-0000-0000-00009D150000}"/>
    <cellStyle name="20% - Accent6 2 4 6" xfId="5540" xr:uid="{00000000-0005-0000-0000-00009E150000}"/>
    <cellStyle name="20% - Accent6 2 4 6 2" xfId="5541" xr:uid="{00000000-0005-0000-0000-00009F150000}"/>
    <cellStyle name="20% - Accent6 2 4 6 2 2" xfId="5542" xr:uid="{00000000-0005-0000-0000-0000A0150000}"/>
    <cellStyle name="20% - Accent6 2 4 6 2 3" xfId="5543" xr:uid="{00000000-0005-0000-0000-0000A1150000}"/>
    <cellStyle name="20% - Accent6 2 4 6 3" xfId="5544" xr:uid="{00000000-0005-0000-0000-0000A2150000}"/>
    <cellStyle name="20% - Accent6 2 4 6 4" xfId="5545" xr:uid="{00000000-0005-0000-0000-0000A3150000}"/>
    <cellStyle name="20% - Accent6 2 4 7" xfId="5546" xr:uid="{00000000-0005-0000-0000-0000A4150000}"/>
    <cellStyle name="20% - Accent6 2 4 7 2" xfId="5547" xr:uid="{00000000-0005-0000-0000-0000A5150000}"/>
    <cellStyle name="20% - Accent6 2 4 7 2 2" xfId="5548" xr:uid="{00000000-0005-0000-0000-0000A6150000}"/>
    <cellStyle name="20% - Accent6 2 4 7 2 3" xfId="5549" xr:uid="{00000000-0005-0000-0000-0000A7150000}"/>
    <cellStyle name="20% - Accent6 2 4 7 3" xfId="5550" xr:uid="{00000000-0005-0000-0000-0000A8150000}"/>
    <cellStyle name="20% - Accent6 2 4 7 4" xfId="5551" xr:uid="{00000000-0005-0000-0000-0000A9150000}"/>
    <cellStyle name="20% - Accent6 2 4 8" xfId="5552" xr:uid="{00000000-0005-0000-0000-0000AA150000}"/>
    <cellStyle name="20% - Accent6 2 4 8 2" xfId="5553" xr:uid="{00000000-0005-0000-0000-0000AB150000}"/>
    <cellStyle name="20% - Accent6 2 4 8 2 2" xfId="5554" xr:uid="{00000000-0005-0000-0000-0000AC150000}"/>
    <cellStyle name="20% - Accent6 2 4 8 2 3" xfId="5555" xr:uid="{00000000-0005-0000-0000-0000AD150000}"/>
    <cellStyle name="20% - Accent6 2 4 8 3" xfId="5556" xr:uid="{00000000-0005-0000-0000-0000AE150000}"/>
    <cellStyle name="20% - Accent6 2 4 8 4" xfId="5557" xr:uid="{00000000-0005-0000-0000-0000AF150000}"/>
    <cellStyle name="20% - Accent6 2 4 9" xfId="5558" xr:uid="{00000000-0005-0000-0000-0000B0150000}"/>
    <cellStyle name="20% - Accent6 2 4 9 2" xfId="5559" xr:uid="{00000000-0005-0000-0000-0000B1150000}"/>
    <cellStyle name="20% - Accent6 2 4 9 2 2" xfId="5560" xr:uid="{00000000-0005-0000-0000-0000B2150000}"/>
    <cellStyle name="20% - Accent6 2 4 9 2 3" xfId="5561" xr:uid="{00000000-0005-0000-0000-0000B3150000}"/>
    <cellStyle name="20% - Accent6 2 4 9 3" xfId="5562" xr:uid="{00000000-0005-0000-0000-0000B4150000}"/>
    <cellStyle name="20% - Accent6 2 4 9 4" xfId="5563" xr:uid="{00000000-0005-0000-0000-0000B5150000}"/>
    <cellStyle name="20% - Accent6 2 5" xfId="5564" xr:uid="{00000000-0005-0000-0000-0000B6150000}"/>
    <cellStyle name="20% - Accent6 2 5 10" xfId="5565" xr:uid="{00000000-0005-0000-0000-0000B7150000}"/>
    <cellStyle name="20% - Accent6 2 5 2" xfId="5566" xr:uid="{00000000-0005-0000-0000-0000B8150000}"/>
    <cellStyle name="20% - Accent6 2 5 2 2" xfId="5567" xr:uid="{00000000-0005-0000-0000-0000B9150000}"/>
    <cellStyle name="20% - Accent6 2 5 2 2 2" xfId="5568" xr:uid="{00000000-0005-0000-0000-0000BA150000}"/>
    <cellStyle name="20% - Accent6 2 5 2 2 3" xfId="5569" xr:uid="{00000000-0005-0000-0000-0000BB150000}"/>
    <cellStyle name="20% - Accent6 2 5 2 3" xfId="5570" xr:uid="{00000000-0005-0000-0000-0000BC150000}"/>
    <cellStyle name="20% - Accent6 2 5 2 4" xfId="5571" xr:uid="{00000000-0005-0000-0000-0000BD150000}"/>
    <cellStyle name="20% - Accent6 2 5 3" xfId="5572" xr:uid="{00000000-0005-0000-0000-0000BE150000}"/>
    <cellStyle name="20% - Accent6 2 5 3 2" xfId="5573" xr:uid="{00000000-0005-0000-0000-0000BF150000}"/>
    <cellStyle name="20% - Accent6 2 5 3 2 2" xfId="5574" xr:uid="{00000000-0005-0000-0000-0000C0150000}"/>
    <cellStyle name="20% - Accent6 2 5 3 2 3" xfId="5575" xr:uid="{00000000-0005-0000-0000-0000C1150000}"/>
    <cellStyle name="20% - Accent6 2 5 3 3" xfId="5576" xr:uid="{00000000-0005-0000-0000-0000C2150000}"/>
    <cellStyle name="20% - Accent6 2 5 3 4" xfId="5577" xr:uid="{00000000-0005-0000-0000-0000C3150000}"/>
    <cellStyle name="20% - Accent6 2 5 4" xfId="5578" xr:uid="{00000000-0005-0000-0000-0000C4150000}"/>
    <cellStyle name="20% - Accent6 2 5 4 2" xfId="5579" xr:uid="{00000000-0005-0000-0000-0000C5150000}"/>
    <cellStyle name="20% - Accent6 2 5 4 2 2" xfId="5580" xr:uid="{00000000-0005-0000-0000-0000C6150000}"/>
    <cellStyle name="20% - Accent6 2 5 4 2 3" xfId="5581" xr:uid="{00000000-0005-0000-0000-0000C7150000}"/>
    <cellStyle name="20% - Accent6 2 5 4 3" xfId="5582" xr:uid="{00000000-0005-0000-0000-0000C8150000}"/>
    <cellStyle name="20% - Accent6 2 5 4 4" xfId="5583" xr:uid="{00000000-0005-0000-0000-0000C9150000}"/>
    <cellStyle name="20% - Accent6 2 5 5" xfId="5584" xr:uid="{00000000-0005-0000-0000-0000CA150000}"/>
    <cellStyle name="20% - Accent6 2 5 5 2" xfId="5585" xr:uid="{00000000-0005-0000-0000-0000CB150000}"/>
    <cellStyle name="20% - Accent6 2 5 5 2 2" xfId="5586" xr:uid="{00000000-0005-0000-0000-0000CC150000}"/>
    <cellStyle name="20% - Accent6 2 5 5 2 3" xfId="5587" xr:uid="{00000000-0005-0000-0000-0000CD150000}"/>
    <cellStyle name="20% - Accent6 2 5 5 3" xfId="5588" xr:uid="{00000000-0005-0000-0000-0000CE150000}"/>
    <cellStyle name="20% - Accent6 2 5 5 4" xfId="5589" xr:uid="{00000000-0005-0000-0000-0000CF150000}"/>
    <cellStyle name="20% - Accent6 2 5 6" xfId="5590" xr:uid="{00000000-0005-0000-0000-0000D0150000}"/>
    <cellStyle name="20% - Accent6 2 5 6 2" xfId="5591" xr:uid="{00000000-0005-0000-0000-0000D1150000}"/>
    <cellStyle name="20% - Accent6 2 5 6 2 2" xfId="5592" xr:uid="{00000000-0005-0000-0000-0000D2150000}"/>
    <cellStyle name="20% - Accent6 2 5 6 2 3" xfId="5593" xr:uid="{00000000-0005-0000-0000-0000D3150000}"/>
    <cellStyle name="20% - Accent6 2 5 6 3" xfId="5594" xr:uid="{00000000-0005-0000-0000-0000D4150000}"/>
    <cellStyle name="20% - Accent6 2 5 6 4" xfId="5595" xr:uid="{00000000-0005-0000-0000-0000D5150000}"/>
    <cellStyle name="20% - Accent6 2 5 7" xfId="5596" xr:uid="{00000000-0005-0000-0000-0000D6150000}"/>
    <cellStyle name="20% - Accent6 2 5 7 2" xfId="5597" xr:uid="{00000000-0005-0000-0000-0000D7150000}"/>
    <cellStyle name="20% - Accent6 2 5 7 2 2" xfId="5598" xr:uid="{00000000-0005-0000-0000-0000D8150000}"/>
    <cellStyle name="20% - Accent6 2 5 7 2 3" xfId="5599" xr:uid="{00000000-0005-0000-0000-0000D9150000}"/>
    <cellStyle name="20% - Accent6 2 5 7 3" xfId="5600" xr:uid="{00000000-0005-0000-0000-0000DA150000}"/>
    <cellStyle name="20% - Accent6 2 5 7 4" xfId="5601" xr:uid="{00000000-0005-0000-0000-0000DB150000}"/>
    <cellStyle name="20% - Accent6 2 5 8" xfId="5602" xr:uid="{00000000-0005-0000-0000-0000DC150000}"/>
    <cellStyle name="20% - Accent6 2 5 8 2" xfId="5603" xr:uid="{00000000-0005-0000-0000-0000DD150000}"/>
    <cellStyle name="20% - Accent6 2 5 8 3" xfId="5604" xr:uid="{00000000-0005-0000-0000-0000DE150000}"/>
    <cellStyle name="20% - Accent6 2 5 9" xfId="5605" xr:uid="{00000000-0005-0000-0000-0000DF150000}"/>
    <cellStyle name="20% - Accent6 2 6" xfId="5606" xr:uid="{00000000-0005-0000-0000-0000E0150000}"/>
    <cellStyle name="20% - Accent6 2 6 10" xfId="5607" xr:uid="{00000000-0005-0000-0000-0000E1150000}"/>
    <cellStyle name="20% - Accent6 2 6 2" xfId="5608" xr:uid="{00000000-0005-0000-0000-0000E2150000}"/>
    <cellStyle name="20% - Accent6 2 6 2 2" xfId="5609" xr:uid="{00000000-0005-0000-0000-0000E3150000}"/>
    <cellStyle name="20% - Accent6 2 6 2 2 2" xfId="5610" xr:uid="{00000000-0005-0000-0000-0000E4150000}"/>
    <cellStyle name="20% - Accent6 2 6 2 2 3" xfId="5611" xr:uid="{00000000-0005-0000-0000-0000E5150000}"/>
    <cellStyle name="20% - Accent6 2 6 2 3" xfId="5612" xr:uid="{00000000-0005-0000-0000-0000E6150000}"/>
    <cellStyle name="20% - Accent6 2 6 2 4" xfId="5613" xr:uid="{00000000-0005-0000-0000-0000E7150000}"/>
    <cellStyle name="20% - Accent6 2 6 3" xfId="5614" xr:uid="{00000000-0005-0000-0000-0000E8150000}"/>
    <cellStyle name="20% - Accent6 2 6 3 2" xfId="5615" xr:uid="{00000000-0005-0000-0000-0000E9150000}"/>
    <cellStyle name="20% - Accent6 2 6 3 2 2" xfId="5616" xr:uid="{00000000-0005-0000-0000-0000EA150000}"/>
    <cellStyle name="20% - Accent6 2 6 3 2 3" xfId="5617" xr:uid="{00000000-0005-0000-0000-0000EB150000}"/>
    <cellStyle name="20% - Accent6 2 6 3 3" xfId="5618" xr:uid="{00000000-0005-0000-0000-0000EC150000}"/>
    <cellStyle name="20% - Accent6 2 6 3 4" xfId="5619" xr:uid="{00000000-0005-0000-0000-0000ED150000}"/>
    <cellStyle name="20% - Accent6 2 6 4" xfId="5620" xr:uid="{00000000-0005-0000-0000-0000EE150000}"/>
    <cellStyle name="20% - Accent6 2 6 4 2" xfId="5621" xr:uid="{00000000-0005-0000-0000-0000EF150000}"/>
    <cellStyle name="20% - Accent6 2 6 4 2 2" xfId="5622" xr:uid="{00000000-0005-0000-0000-0000F0150000}"/>
    <cellStyle name="20% - Accent6 2 6 4 2 3" xfId="5623" xr:uid="{00000000-0005-0000-0000-0000F1150000}"/>
    <cellStyle name="20% - Accent6 2 6 4 3" xfId="5624" xr:uid="{00000000-0005-0000-0000-0000F2150000}"/>
    <cellStyle name="20% - Accent6 2 6 4 4" xfId="5625" xr:uid="{00000000-0005-0000-0000-0000F3150000}"/>
    <cellStyle name="20% - Accent6 2 6 5" xfId="5626" xr:uid="{00000000-0005-0000-0000-0000F4150000}"/>
    <cellStyle name="20% - Accent6 2 6 5 2" xfId="5627" xr:uid="{00000000-0005-0000-0000-0000F5150000}"/>
    <cellStyle name="20% - Accent6 2 6 5 2 2" xfId="5628" xr:uid="{00000000-0005-0000-0000-0000F6150000}"/>
    <cellStyle name="20% - Accent6 2 6 5 2 3" xfId="5629" xr:uid="{00000000-0005-0000-0000-0000F7150000}"/>
    <cellStyle name="20% - Accent6 2 6 5 3" xfId="5630" xr:uid="{00000000-0005-0000-0000-0000F8150000}"/>
    <cellStyle name="20% - Accent6 2 6 5 4" xfId="5631" xr:uid="{00000000-0005-0000-0000-0000F9150000}"/>
    <cellStyle name="20% - Accent6 2 6 6" xfId="5632" xr:uid="{00000000-0005-0000-0000-0000FA150000}"/>
    <cellStyle name="20% - Accent6 2 6 6 2" xfId="5633" xr:uid="{00000000-0005-0000-0000-0000FB150000}"/>
    <cellStyle name="20% - Accent6 2 6 6 2 2" xfId="5634" xr:uid="{00000000-0005-0000-0000-0000FC150000}"/>
    <cellStyle name="20% - Accent6 2 6 6 2 3" xfId="5635" xr:uid="{00000000-0005-0000-0000-0000FD150000}"/>
    <cellStyle name="20% - Accent6 2 6 6 3" xfId="5636" xr:uid="{00000000-0005-0000-0000-0000FE150000}"/>
    <cellStyle name="20% - Accent6 2 6 6 4" xfId="5637" xr:uid="{00000000-0005-0000-0000-0000FF150000}"/>
    <cellStyle name="20% - Accent6 2 6 7" xfId="5638" xr:uid="{00000000-0005-0000-0000-000000160000}"/>
    <cellStyle name="20% - Accent6 2 6 7 2" xfId="5639" xr:uid="{00000000-0005-0000-0000-000001160000}"/>
    <cellStyle name="20% - Accent6 2 6 7 2 2" xfId="5640" xr:uid="{00000000-0005-0000-0000-000002160000}"/>
    <cellStyle name="20% - Accent6 2 6 7 2 3" xfId="5641" xr:uid="{00000000-0005-0000-0000-000003160000}"/>
    <cellStyle name="20% - Accent6 2 6 7 3" xfId="5642" xr:uid="{00000000-0005-0000-0000-000004160000}"/>
    <cellStyle name="20% - Accent6 2 6 7 4" xfId="5643" xr:uid="{00000000-0005-0000-0000-000005160000}"/>
    <cellStyle name="20% - Accent6 2 6 8" xfId="5644" xr:uid="{00000000-0005-0000-0000-000006160000}"/>
    <cellStyle name="20% - Accent6 2 6 8 2" xfId="5645" xr:uid="{00000000-0005-0000-0000-000007160000}"/>
    <cellStyle name="20% - Accent6 2 6 8 3" xfId="5646" xr:uid="{00000000-0005-0000-0000-000008160000}"/>
    <cellStyle name="20% - Accent6 2 6 9" xfId="5647" xr:uid="{00000000-0005-0000-0000-000009160000}"/>
    <cellStyle name="20% - Accent6 2 7" xfId="5648" xr:uid="{00000000-0005-0000-0000-00000A160000}"/>
    <cellStyle name="20% - Accent6 2 7 2" xfId="5649" xr:uid="{00000000-0005-0000-0000-00000B160000}"/>
    <cellStyle name="20% - Accent6 2 7 2 2" xfId="5650" xr:uid="{00000000-0005-0000-0000-00000C160000}"/>
    <cellStyle name="20% - Accent6 2 7 2 3" xfId="5651" xr:uid="{00000000-0005-0000-0000-00000D160000}"/>
    <cellStyle name="20% - Accent6 2 7 3" xfId="5652" xr:uid="{00000000-0005-0000-0000-00000E160000}"/>
    <cellStyle name="20% - Accent6 2 7 4" xfId="5653" xr:uid="{00000000-0005-0000-0000-00000F160000}"/>
    <cellStyle name="20% - Accent6 2 8" xfId="5654" xr:uid="{00000000-0005-0000-0000-000010160000}"/>
    <cellStyle name="20% - Accent6 2 8 2" xfId="5655" xr:uid="{00000000-0005-0000-0000-000011160000}"/>
    <cellStyle name="20% - Accent6 2 8 2 2" xfId="5656" xr:uid="{00000000-0005-0000-0000-000012160000}"/>
    <cellStyle name="20% - Accent6 2 8 2 3" xfId="5657" xr:uid="{00000000-0005-0000-0000-000013160000}"/>
    <cellStyle name="20% - Accent6 2 8 3" xfId="5658" xr:uid="{00000000-0005-0000-0000-000014160000}"/>
    <cellStyle name="20% - Accent6 2 8 4" xfId="5659" xr:uid="{00000000-0005-0000-0000-000015160000}"/>
    <cellStyle name="20% - Accent6 2 9" xfId="5660" xr:uid="{00000000-0005-0000-0000-000016160000}"/>
    <cellStyle name="20% - Accent6 2 9 2" xfId="5661" xr:uid="{00000000-0005-0000-0000-000017160000}"/>
    <cellStyle name="20% - Accent6 2 9 2 2" xfId="5662" xr:uid="{00000000-0005-0000-0000-000018160000}"/>
    <cellStyle name="20% - Accent6 2 9 2 3" xfId="5663" xr:uid="{00000000-0005-0000-0000-000019160000}"/>
    <cellStyle name="20% - Accent6 2 9 3" xfId="5664" xr:uid="{00000000-0005-0000-0000-00001A160000}"/>
    <cellStyle name="20% - Accent6 2 9 4" xfId="5665" xr:uid="{00000000-0005-0000-0000-00001B160000}"/>
    <cellStyle name="20% - Accent6 3" xfId="5666" xr:uid="{00000000-0005-0000-0000-00001C160000}"/>
    <cellStyle name="20% - Accent6 4" xfId="5667" xr:uid="{00000000-0005-0000-0000-00001D160000}"/>
    <cellStyle name="20% - Accent6 4 10" xfId="5668" xr:uid="{00000000-0005-0000-0000-00001E160000}"/>
    <cellStyle name="20% - Accent6 4 10 2" xfId="5669" xr:uid="{00000000-0005-0000-0000-00001F160000}"/>
    <cellStyle name="20% - Accent6 4 10 3" xfId="5670" xr:uid="{00000000-0005-0000-0000-000020160000}"/>
    <cellStyle name="20% - Accent6 4 11" xfId="5671" xr:uid="{00000000-0005-0000-0000-000021160000}"/>
    <cellStyle name="20% - Accent6 4 12" xfId="5672" xr:uid="{00000000-0005-0000-0000-000022160000}"/>
    <cellStyle name="20% - Accent6 4 2" xfId="5673" xr:uid="{00000000-0005-0000-0000-000023160000}"/>
    <cellStyle name="20% - Accent6 4 2 10" xfId="5674" xr:uid="{00000000-0005-0000-0000-000024160000}"/>
    <cellStyle name="20% - Accent6 4 2 2" xfId="5675" xr:uid="{00000000-0005-0000-0000-000025160000}"/>
    <cellStyle name="20% - Accent6 4 2 2 2" xfId="5676" xr:uid="{00000000-0005-0000-0000-000026160000}"/>
    <cellStyle name="20% - Accent6 4 2 2 2 2" xfId="5677" xr:uid="{00000000-0005-0000-0000-000027160000}"/>
    <cellStyle name="20% - Accent6 4 2 2 2 3" xfId="5678" xr:uid="{00000000-0005-0000-0000-000028160000}"/>
    <cellStyle name="20% - Accent6 4 2 2 3" xfId="5679" xr:uid="{00000000-0005-0000-0000-000029160000}"/>
    <cellStyle name="20% - Accent6 4 2 2 4" xfId="5680" xr:uid="{00000000-0005-0000-0000-00002A160000}"/>
    <cellStyle name="20% - Accent6 4 2 3" xfId="5681" xr:uid="{00000000-0005-0000-0000-00002B160000}"/>
    <cellStyle name="20% - Accent6 4 2 3 2" xfId="5682" xr:uid="{00000000-0005-0000-0000-00002C160000}"/>
    <cellStyle name="20% - Accent6 4 2 3 2 2" xfId="5683" xr:uid="{00000000-0005-0000-0000-00002D160000}"/>
    <cellStyle name="20% - Accent6 4 2 3 2 3" xfId="5684" xr:uid="{00000000-0005-0000-0000-00002E160000}"/>
    <cellStyle name="20% - Accent6 4 2 3 3" xfId="5685" xr:uid="{00000000-0005-0000-0000-00002F160000}"/>
    <cellStyle name="20% - Accent6 4 2 3 4" xfId="5686" xr:uid="{00000000-0005-0000-0000-000030160000}"/>
    <cellStyle name="20% - Accent6 4 2 4" xfId="5687" xr:uid="{00000000-0005-0000-0000-000031160000}"/>
    <cellStyle name="20% - Accent6 4 2 4 2" xfId="5688" xr:uid="{00000000-0005-0000-0000-000032160000}"/>
    <cellStyle name="20% - Accent6 4 2 4 2 2" xfId="5689" xr:uid="{00000000-0005-0000-0000-000033160000}"/>
    <cellStyle name="20% - Accent6 4 2 4 2 3" xfId="5690" xr:uid="{00000000-0005-0000-0000-000034160000}"/>
    <cellStyle name="20% - Accent6 4 2 4 3" xfId="5691" xr:uid="{00000000-0005-0000-0000-000035160000}"/>
    <cellStyle name="20% - Accent6 4 2 4 4" xfId="5692" xr:uid="{00000000-0005-0000-0000-000036160000}"/>
    <cellStyle name="20% - Accent6 4 2 5" xfId="5693" xr:uid="{00000000-0005-0000-0000-000037160000}"/>
    <cellStyle name="20% - Accent6 4 2 5 2" xfId="5694" xr:uid="{00000000-0005-0000-0000-000038160000}"/>
    <cellStyle name="20% - Accent6 4 2 5 2 2" xfId="5695" xr:uid="{00000000-0005-0000-0000-000039160000}"/>
    <cellStyle name="20% - Accent6 4 2 5 2 3" xfId="5696" xr:uid="{00000000-0005-0000-0000-00003A160000}"/>
    <cellStyle name="20% - Accent6 4 2 5 3" xfId="5697" xr:uid="{00000000-0005-0000-0000-00003B160000}"/>
    <cellStyle name="20% - Accent6 4 2 5 4" xfId="5698" xr:uid="{00000000-0005-0000-0000-00003C160000}"/>
    <cellStyle name="20% - Accent6 4 2 6" xfId="5699" xr:uid="{00000000-0005-0000-0000-00003D160000}"/>
    <cellStyle name="20% - Accent6 4 2 6 2" xfId="5700" xr:uid="{00000000-0005-0000-0000-00003E160000}"/>
    <cellStyle name="20% - Accent6 4 2 6 2 2" xfId="5701" xr:uid="{00000000-0005-0000-0000-00003F160000}"/>
    <cellStyle name="20% - Accent6 4 2 6 2 3" xfId="5702" xr:uid="{00000000-0005-0000-0000-000040160000}"/>
    <cellStyle name="20% - Accent6 4 2 6 3" xfId="5703" xr:uid="{00000000-0005-0000-0000-000041160000}"/>
    <cellStyle name="20% - Accent6 4 2 6 4" xfId="5704" xr:uid="{00000000-0005-0000-0000-000042160000}"/>
    <cellStyle name="20% - Accent6 4 2 7" xfId="5705" xr:uid="{00000000-0005-0000-0000-000043160000}"/>
    <cellStyle name="20% - Accent6 4 2 7 2" xfId="5706" xr:uid="{00000000-0005-0000-0000-000044160000}"/>
    <cellStyle name="20% - Accent6 4 2 7 2 2" xfId="5707" xr:uid="{00000000-0005-0000-0000-000045160000}"/>
    <cellStyle name="20% - Accent6 4 2 7 2 3" xfId="5708" xr:uid="{00000000-0005-0000-0000-000046160000}"/>
    <cellStyle name="20% - Accent6 4 2 7 3" xfId="5709" xr:uid="{00000000-0005-0000-0000-000047160000}"/>
    <cellStyle name="20% - Accent6 4 2 7 4" xfId="5710" xr:uid="{00000000-0005-0000-0000-000048160000}"/>
    <cellStyle name="20% - Accent6 4 2 8" xfId="5711" xr:uid="{00000000-0005-0000-0000-000049160000}"/>
    <cellStyle name="20% - Accent6 4 2 8 2" xfId="5712" xr:uid="{00000000-0005-0000-0000-00004A160000}"/>
    <cellStyle name="20% - Accent6 4 2 8 3" xfId="5713" xr:uid="{00000000-0005-0000-0000-00004B160000}"/>
    <cellStyle name="20% - Accent6 4 2 9" xfId="5714" xr:uid="{00000000-0005-0000-0000-00004C160000}"/>
    <cellStyle name="20% - Accent6 4 3" xfId="5715" xr:uid="{00000000-0005-0000-0000-00004D160000}"/>
    <cellStyle name="20% - Accent6 4 3 10" xfId="5716" xr:uid="{00000000-0005-0000-0000-00004E160000}"/>
    <cellStyle name="20% - Accent6 4 3 2" xfId="5717" xr:uid="{00000000-0005-0000-0000-00004F160000}"/>
    <cellStyle name="20% - Accent6 4 3 2 2" xfId="5718" xr:uid="{00000000-0005-0000-0000-000050160000}"/>
    <cellStyle name="20% - Accent6 4 3 2 2 2" xfId="5719" xr:uid="{00000000-0005-0000-0000-000051160000}"/>
    <cellStyle name="20% - Accent6 4 3 2 2 3" xfId="5720" xr:uid="{00000000-0005-0000-0000-000052160000}"/>
    <cellStyle name="20% - Accent6 4 3 2 3" xfId="5721" xr:uid="{00000000-0005-0000-0000-000053160000}"/>
    <cellStyle name="20% - Accent6 4 3 2 4" xfId="5722" xr:uid="{00000000-0005-0000-0000-000054160000}"/>
    <cellStyle name="20% - Accent6 4 3 3" xfId="5723" xr:uid="{00000000-0005-0000-0000-000055160000}"/>
    <cellStyle name="20% - Accent6 4 3 3 2" xfId="5724" xr:uid="{00000000-0005-0000-0000-000056160000}"/>
    <cellStyle name="20% - Accent6 4 3 3 2 2" xfId="5725" xr:uid="{00000000-0005-0000-0000-000057160000}"/>
    <cellStyle name="20% - Accent6 4 3 3 2 3" xfId="5726" xr:uid="{00000000-0005-0000-0000-000058160000}"/>
    <cellStyle name="20% - Accent6 4 3 3 3" xfId="5727" xr:uid="{00000000-0005-0000-0000-000059160000}"/>
    <cellStyle name="20% - Accent6 4 3 3 4" xfId="5728" xr:uid="{00000000-0005-0000-0000-00005A160000}"/>
    <cellStyle name="20% - Accent6 4 3 4" xfId="5729" xr:uid="{00000000-0005-0000-0000-00005B160000}"/>
    <cellStyle name="20% - Accent6 4 3 4 2" xfId="5730" xr:uid="{00000000-0005-0000-0000-00005C160000}"/>
    <cellStyle name="20% - Accent6 4 3 4 2 2" xfId="5731" xr:uid="{00000000-0005-0000-0000-00005D160000}"/>
    <cellStyle name="20% - Accent6 4 3 4 2 3" xfId="5732" xr:uid="{00000000-0005-0000-0000-00005E160000}"/>
    <cellStyle name="20% - Accent6 4 3 4 3" xfId="5733" xr:uid="{00000000-0005-0000-0000-00005F160000}"/>
    <cellStyle name="20% - Accent6 4 3 4 4" xfId="5734" xr:uid="{00000000-0005-0000-0000-000060160000}"/>
    <cellStyle name="20% - Accent6 4 3 5" xfId="5735" xr:uid="{00000000-0005-0000-0000-000061160000}"/>
    <cellStyle name="20% - Accent6 4 3 5 2" xfId="5736" xr:uid="{00000000-0005-0000-0000-000062160000}"/>
    <cellStyle name="20% - Accent6 4 3 5 2 2" xfId="5737" xr:uid="{00000000-0005-0000-0000-000063160000}"/>
    <cellStyle name="20% - Accent6 4 3 5 2 3" xfId="5738" xr:uid="{00000000-0005-0000-0000-000064160000}"/>
    <cellStyle name="20% - Accent6 4 3 5 3" xfId="5739" xr:uid="{00000000-0005-0000-0000-000065160000}"/>
    <cellStyle name="20% - Accent6 4 3 5 4" xfId="5740" xr:uid="{00000000-0005-0000-0000-000066160000}"/>
    <cellStyle name="20% - Accent6 4 3 6" xfId="5741" xr:uid="{00000000-0005-0000-0000-000067160000}"/>
    <cellStyle name="20% - Accent6 4 3 6 2" xfId="5742" xr:uid="{00000000-0005-0000-0000-000068160000}"/>
    <cellStyle name="20% - Accent6 4 3 6 2 2" xfId="5743" xr:uid="{00000000-0005-0000-0000-000069160000}"/>
    <cellStyle name="20% - Accent6 4 3 6 2 3" xfId="5744" xr:uid="{00000000-0005-0000-0000-00006A160000}"/>
    <cellStyle name="20% - Accent6 4 3 6 3" xfId="5745" xr:uid="{00000000-0005-0000-0000-00006B160000}"/>
    <cellStyle name="20% - Accent6 4 3 6 4" xfId="5746" xr:uid="{00000000-0005-0000-0000-00006C160000}"/>
    <cellStyle name="20% - Accent6 4 3 7" xfId="5747" xr:uid="{00000000-0005-0000-0000-00006D160000}"/>
    <cellStyle name="20% - Accent6 4 3 7 2" xfId="5748" xr:uid="{00000000-0005-0000-0000-00006E160000}"/>
    <cellStyle name="20% - Accent6 4 3 7 2 2" xfId="5749" xr:uid="{00000000-0005-0000-0000-00006F160000}"/>
    <cellStyle name="20% - Accent6 4 3 7 2 3" xfId="5750" xr:uid="{00000000-0005-0000-0000-000070160000}"/>
    <cellStyle name="20% - Accent6 4 3 7 3" xfId="5751" xr:uid="{00000000-0005-0000-0000-000071160000}"/>
    <cellStyle name="20% - Accent6 4 3 7 4" xfId="5752" xr:uid="{00000000-0005-0000-0000-000072160000}"/>
    <cellStyle name="20% - Accent6 4 3 8" xfId="5753" xr:uid="{00000000-0005-0000-0000-000073160000}"/>
    <cellStyle name="20% - Accent6 4 3 8 2" xfId="5754" xr:uid="{00000000-0005-0000-0000-000074160000}"/>
    <cellStyle name="20% - Accent6 4 3 8 3" xfId="5755" xr:uid="{00000000-0005-0000-0000-000075160000}"/>
    <cellStyle name="20% - Accent6 4 3 9" xfId="5756" xr:uid="{00000000-0005-0000-0000-000076160000}"/>
    <cellStyle name="20% - Accent6 4 4" xfId="5757" xr:uid="{00000000-0005-0000-0000-000077160000}"/>
    <cellStyle name="20% - Accent6 4 4 2" xfId="5758" xr:uid="{00000000-0005-0000-0000-000078160000}"/>
    <cellStyle name="20% - Accent6 4 4 2 2" xfId="5759" xr:uid="{00000000-0005-0000-0000-000079160000}"/>
    <cellStyle name="20% - Accent6 4 4 2 3" xfId="5760" xr:uid="{00000000-0005-0000-0000-00007A160000}"/>
    <cellStyle name="20% - Accent6 4 4 3" xfId="5761" xr:uid="{00000000-0005-0000-0000-00007B160000}"/>
    <cellStyle name="20% - Accent6 4 4 4" xfId="5762" xr:uid="{00000000-0005-0000-0000-00007C160000}"/>
    <cellStyle name="20% - Accent6 4 5" xfId="5763" xr:uid="{00000000-0005-0000-0000-00007D160000}"/>
    <cellStyle name="20% - Accent6 4 5 2" xfId="5764" xr:uid="{00000000-0005-0000-0000-00007E160000}"/>
    <cellStyle name="20% - Accent6 4 5 2 2" xfId="5765" xr:uid="{00000000-0005-0000-0000-00007F160000}"/>
    <cellStyle name="20% - Accent6 4 5 2 3" xfId="5766" xr:uid="{00000000-0005-0000-0000-000080160000}"/>
    <cellStyle name="20% - Accent6 4 5 3" xfId="5767" xr:uid="{00000000-0005-0000-0000-000081160000}"/>
    <cellStyle name="20% - Accent6 4 5 4" xfId="5768" xr:uid="{00000000-0005-0000-0000-000082160000}"/>
    <cellStyle name="20% - Accent6 4 6" xfId="5769" xr:uid="{00000000-0005-0000-0000-000083160000}"/>
    <cellStyle name="20% - Accent6 4 6 2" xfId="5770" xr:uid="{00000000-0005-0000-0000-000084160000}"/>
    <cellStyle name="20% - Accent6 4 6 2 2" xfId="5771" xr:uid="{00000000-0005-0000-0000-000085160000}"/>
    <cellStyle name="20% - Accent6 4 6 2 3" xfId="5772" xr:uid="{00000000-0005-0000-0000-000086160000}"/>
    <cellStyle name="20% - Accent6 4 6 3" xfId="5773" xr:uid="{00000000-0005-0000-0000-000087160000}"/>
    <cellStyle name="20% - Accent6 4 6 4" xfId="5774" xr:uid="{00000000-0005-0000-0000-000088160000}"/>
    <cellStyle name="20% - Accent6 4 7" xfId="5775" xr:uid="{00000000-0005-0000-0000-000089160000}"/>
    <cellStyle name="20% - Accent6 4 7 2" xfId="5776" xr:uid="{00000000-0005-0000-0000-00008A160000}"/>
    <cellStyle name="20% - Accent6 4 7 2 2" xfId="5777" xr:uid="{00000000-0005-0000-0000-00008B160000}"/>
    <cellStyle name="20% - Accent6 4 7 2 3" xfId="5778" xr:uid="{00000000-0005-0000-0000-00008C160000}"/>
    <cellStyle name="20% - Accent6 4 7 3" xfId="5779" xr:uid="{00000000-0005-0000-0000-00008D160000}"/>
    <cellStyle name="20% - Accent6 4 7 4" xfId="5780" xr:uid="{00000000-0005-0000-0000-00008E160000}"/>
    <cellStyle name="20% - Accent6 4 8" xfId="5781" xr:uid="{00000000-0005-0000-0000-00008F160000}"/>
    <cellStyle name="20% - Accent6 4 8 2" xfId="5782" xr:uid="{00000000-0005-0000-0000-000090160000}"/>
    <cellStyle name="20% - Accent6 4 8 2 2" xfId="5783" xr:uid="{00000000-0005-0000-0000-000091160000}"/>
    <cellStyle name="20% - Accent6 4 8 2 3" xfId="5784" xr:uid="{00000000-0005-0000-0000-000092160000}"/>
    <cellStyle name="20% - Accent6 4 8 3" xfId="5785" xr:uid="{00000000-0005-0000-0000-000093160000}"/>
    <cellStyle name="20% - Accent6 4 8 4" xfId="5786" xr:uid="{00000000-0005-0000-0000-000094160000}"/>
    <cellStyle name="20% - Accent6 4 9" xfId="5787" xr:uid="{00000000-0005-0000-0000-000095160000}"/>
    <cellStyle name="20% - Accent6 4 9 2" xfId="5788" xr:uid="{00000000-0005-0000-0000-000096160000}"/>
    <cellStyle name="20% - Accent6 4 9 2 2" xfId="5789" xr:uid="{00000000-0005-0000-0000-000097160000}"/>
    <cellStyle name="20% - Accent6 4 9 2 3" xfId="5790" xr:uid="{00000000-0005-0000-0000-000098160000}"/>
    <cellStyle name="20% - Accent6 4 9 3" xfId="5791" xr:uid="{00000000-0005-0000-0000-000099160000}"/>
    <cellStyle name="20% - Accent6 4 9 4" xfId="5792" xr:uid="{00000000-0005-0000-0000-00009A160000}"/>
    <cellStyle name="20% - Accent6 5" xfId="5793" xr:uid="{00000000-0005-0000-0000-00009B160000}"/>
    <cellStyle name="20% - Accent6 5 10" xfId="5794" xr:uid="{00000000-0005-0000-0000-00009C160000}"/>
    <cellStyle name="20% - Accent6 5 10 2" xfId="5795" xr:uid="{00000000-0005-0000-0000-00009D160000}"/>
    <cellStyle name="20% - Accent6 5 10 3" xfId="5796" xr:uid="{00000000-0005-0000-0000-00009E160000}"/>
    <cellStyle name="20% - Accent6 5 11" xfId="5797" xr:uid="{00000000-0005-0000-0000-00009F160000}"/>
    <cellStyle name="20% - Accent6 5 12" xfId="5798" xr:uid="{00000000-0005-0000-0000-0000A0160000}"/>
    <cellStyle name="20% - Accent6 5 2" xfId="5799" xr:uid="{00000000-0005-0000-0000-0000A1160000}"/>
    <cellStyle name="20% - Accent6 5 2 10" xfId="5800" xr:uid="{00000000-0005-0000-0000-0000A2160000}"/>
    <cellStyle name="20% - Accent6 5 2 2" xfId="5801" xr:uid="{00000000-0005-0000-0000-0000A3160000}"/>
    <cellStyle name="20% - Accent6 5 2 2 2" xfId="5802" xr:uid="{00000000-0005-0000-0000-0000A4160000}"/>
    <cellStyle name="20% - Accent6 5 2 2 2 2" xfId="5803" xr:uid="{00000000-0005-0000-0000-0000A5160000}"/>
    <cellStyle name="20% - Accent6 5 2 2 2 3" xfId="5804" xr:uid="{00000000-0005-0000-0000-0000A6160000}"/>
    <cellStyle name="20% - Accent6 5 2 2 3" xfId="5805" xr:uid="{00000000-0005-0000-0000-0000A7160000}"/>
    <cellStyle name="20% - Accent6 5 2 2 4" xfId="5806" xr:uid="{00000000-0005-0000-0000-0000A8160000}"/>
    <cellStyle name="20% - Accent6 5 2 3" xfId="5807" xr:uid="{00000000-0005-0000-0000-0000A9160000}"/>
    <cellStyle name="20% - Accent6 5 2 3 2" xfId="5808" xr:uid="{00000000-0005-0000-0000-0000AA160000}"/>
    <cellStyle name="20% - Accent6 5 2 3 2 2" xfId="5809" xr:uid="{00000000-0005-0000-0000-0000AB160000}"/>
    <cellStyle name="20% - Accent6 5 2 3 2 3" xfId="5810" xr:uid="{00000000-0005-0000-0000-0000AC160000}"/>
    <cellStyle name="20% - Accent6 5 2 3 3" xfId="5811" xr:uid="{00000000-0005-0000-0000-0000AD160000}"/>
    <cellStyle name="20% - Accent6 5 2 3 4" xfId="5812" xr:uid="{00000000-0005-0000-0000-0000AE160000}"/>
    <cellStyle name="20% - Accent6 5 2 4" xfId="5813" xr:uid="{00000000-0005-0000-0000-0000AF160000}"/>
    <cellStyle name="20% - Accent6 5 2 4 2" xfId="5814" xr:uid="{00000000-0005-0000-0000-0000B0160000}"/>
    <cellStyle name="20% - Accent6 5 2 4 2 2" xfId="5815" xr:uid="{00000000-0005-0000-0000-0000B1160000}"/>
    <cellStyle name="20% - Accent6 5 2 4 2 3" xfId="5816" xr:uid="{00000000-0005-0000-0000-0000B2160000}"/>
    <cellStyle name="20% - Accent6 5 2 4 3" xfId="5817" xr:uid="{00000000-0005-0000-0000-0000B3160000}"/>
    <cellStyle name="20% - Accent6 5 2 4 4" xfId="5818" xr:uid="{00000000-0005-0000-0000-0000B4160000}"/>
    <cellStyle name="20% - Accent6 5 2 5" xfId="5819" xr:uid="{00000000-0005-0000-0000-0000B5160000}"/>
    <cellStyle name="20% - Accent6 5 2 5 2" xfId="5820" xr:uid="{00000000-0005-0000-0000-0000B6160000}"/>
    <cellStyle name="20% - Accent6 5 2 5 2 2" xfId="5821" xr:uid="{00000000-0005-0000-0000-0000B7160000}"/>
    <cellStyle name="20% - Accent6 5 2 5 2 3" xfId="5822" xr:uid="{00000000-0005-0000-0000-0000B8160000}"/>
    <cellStyle name="20% - Accent6 5 2 5 3" xfId="5823" xr:uid="{00000000-0005-0000-0000-0000B9160000}"/>
    <cellStyle name="20% - Accent6 5 2 5 4" xfId="5824" xr:uid="{00000000-0005-0000-0000-0000BA160000}"/>
    <cellStyle name="20% - Accent6 5 2 6" xfId="5825" xr:uid="{00000000-0005-0000-0000-0000BB160000}"/>
    <cellStyle name="20% - Accent6 5 2 6 2" xfId="5826" xr:uid="{00000000-0005-0000-0000-0000BC160000}"/>
    <cellStyle name="20% - Accent6 5 2 6 2 2" xfId="5827" xr:uid="{00000000-0005-0000-0000-0000BD160000}"/>
    <cellStyle name="20% - Accent6 5 2 6 2 3" xfId="5828" xr:uid="{00000000-0005-0000-0000-0000BE160000}"/>
    <cellStyle name="20% - Accent6 5 2 6 3" xfId="5829" xr:uid="{00000000-0005-0000-0000-0000BF160000}"/>
    <cellStyle name="20% - Accent6 5 2 6 4" xfId="5830" xr:uid="{00000000-0005-0000-0000-0000C0160000}"/>
    <cellStyle name="20% - Accent6 5 2 7" xfId="5831" xr:uid="{00000000-0005-0000-0000-0000C1160000}"/>
    <cellStyle name="20% - Accent6 5 2 7 2" xfId="5832" xr:uid="{00000000-0005-0000-0000-0000C2160000}"/>
    <cellStyle name="20% - Accent6 5 2 7 2 2" xfId="5833" xr:uid="{00000000-0005-0000-0000-0000C3160000}"/>
    <cellStyle name="20% - Accent6 5 2 7 2 3" xfId="5834" xr:uid="{00000000-0005-0000-0000-0000C4160000}"/>
    <cellStyle name="20% - Accent6 5 2 7 3" xfId="5835" xr:uid="{00000000-0005-0000-0000-0000C5160000}"/>
    <cellStyle name="20% - Accent6 5 2 7 4" xfId="5836" xr:uid="{00000000-0005-0000-0000-0000C6160000}"/>
    <cellStyle name="20% - Accent6 5 2 8" xfId="5837" xr:uid="{00000000-0005-0000-0000-0000C7160000}"/>
    <cellStyle name="20% - Accent6 5 2 8 2" xfId="5838" xr:uid="{00000000-0005-0000-0000-0000C8160000}"/>
    <cellStyle name="20% - Accent6 5 2 8 3" xfId="5839" xr:uid="{00000000-0005-0000-0000-0000C9160000}"/>
    <cellStyle name="20% - Accent6 5 2 9" xfId="5840" xr:uid="{00000000-0005-0000-0000-0000CA160000}"/>
    <cellStyle name="20% - Accent6 5 3" xfId="5841" xr:uid="{00000000-0005-0000-0000-0000CB160000}"/>
    <cellStyle name="20% - Accent6 5 3 10" xfId="5842" xr:uid="{00000000-0005-0000-0000-0000CC160000}"/>
    <cellStyle name="20% - Accent6 5 3 2" xfId="5843" xr:uid="{00000000-0005-0000-0000-0000CD160000}"/>
    <cellStyle name="20% - Accent6 5 3 2 2" xfId="5844" xr:uid="{00000000-0005-0000-0000-0000CE160000}"/>
    <cellStyle name="20% - Accent6 5 3 2 2 2" xfId="5845" xr:uid="{00000000-0005-0000-0000-0000CF160000}"/>
    <cellStyle name="20% - Accent6 5 3 2 2 3" xfId="5846" xr:uid="{00000000-0005-0000-0000-0000D0160000}"/>
    <cellStyle name="20% - Accent6 5 3 2 3" xfId="5847" xr:uid="{00000000-0005-0000-0000-0000D1160000}"/>
    <cellStyle name="20% - Accent6 5 3 2 4" xfId="5848" xr:uid="{00000000-0005-0000-0000-0000D2160000}"/>
    <cellStyle name="20% - Accent6 5 3 3" xfId="5849" xr:uid="{00000000-0005-0000-0000-0000D3160000}"/>
    <cellStyle name="20% - Accent6 5 3 3 2" xfId="5850" xr:uid="{00000000-0005-0000-0000-0000D4160000}"/>
    <cellStyle name="20% - Accent6 5 3 3 2 2" xfId="5851" xr:uid="{00000000-0005-0000-0000-0000D5160000}"/>
    <cellStyle name="20% - Accent6 5 3 3 2 3" xfId="5852" xr:uid="{00000000-0005-0000-0000-0000D6160000}"/>
    <cellStyle name="20% - Accent6 5 3 3 3" xfId="5853" xr:uid="{00000000-0005-0000-0000-0000D7160000}"/>
    <cellStyle name="20% - Accent6 5 3 3 4" xfId="5854" xr:uid="{00000000-0005-0000-0000-0000D8160000}"/>
    <cellStyle name="20% - Accent6 5 3 4" xfId="5855" xr:uid="{00000000-0005-0000-0000-0000D9160000}"/>
    <cellStyle name="20% - Accent6 5 3 4 2" xfId="5856" xr:uid="{00000000-0005-0000-0000-0000DA160000}"/>
    <cellStyle name="20% - Accent6 5 3 4 2 2" xfId="5857" xr:uid="{00000000-0005-0000-0000-0000DB160000}"/>
    <cellStyle name="20% - Accent6 5 3 4 2 3" xfId="5858" xr:uid="{00000000-0005-0000-0000-0000DC160000}"/>
    <cellStyle name="20% - Accent6 5 3 4 3" xfId="5859" xr:uid="{00000000-0005-0000-0000-0000DD160000}"/>
    <cellStyle name="20% - Accent6 5 3 4 4" xfId="5860" xr:uid="{00000000-0005-0000-0000-0000DE160000}"/>
    <cellStyle name="20% - Accent6 5 3 5" xfId="5861" xr:uid="{00000000-0005-0000-0000-0000DF160000}"/>
    <cellStyle name="20% - Accent6 5 3 5 2" xfId="5862" xr:uid="{00000000-0005-0000-0000-0000E0160000}"/>
    <cellStyle name="20% - Accent6 5 3 5 2 2" xfId="5863" xr:uid="{00000000-0005-0000-0000-0000E1160000}"/>
    <cellStyle name="20% - Accent6 5 3 5 2 3" xfId="5864" xr:uid="{00000000-0005-0000-0000-0000E2160000}"/>
    <cellStyle name="20% - Accent6 5 3 5 3" xfId="5865" xr:uid="{00000000-0005-0000-0000-0000E3160000}"/>
    <cellStyle name="20% - Accent6 5 3 5 4" xfId="5866" xr:uid="{00000000-0005-0000-0000-0000E4160000}"/>
    <cellStyle name="20% - Accent6 5 3 6" xfId="5867" xr:uid="{00000000-0005-0000-0000-0000E5160000}"/>
    <cellStyle name="20% - Accent6 5 3 6 2" xfId="5868" xr:uid="{00000000-0005-0000-0000-0000E6160000}"/>
    <cellStyle name="20% - Accent6 5 3 6 2 2" xfId="5869" xr:uid="{00000000-0005-0000-0000-0000E7160000}"/>
    <cellStyle name="20% - Accent6 5 3 6 2 3" xfId="5870" xr:uid="{00000000-0005-0000-0000-0000E8160000}"/>
    <cellStyle name="20% - Accent6 5 3 6 3" xfId="5871" xr:uid="{00000000-0005-0000-0000-0000E9160000}"/>
    <cellStyle name="20% - Accent6 5 3 6 4" xfId="5872" xr:uid="{00000000-0005-0000-0000-0000EA160000}"/>
    <cellStyle name="20% - Accent6 5 3 7" xfId="5873" xr:uid="{00000000-0005-0000-0000-0000EB160000}"/>
    <cellStyle name="20% - Accent6 5 3 7 2" xfId="5874" xr:uid="{00000000-0005-0000-0000-0000EC160000}"/>
    <cellStyle name="20% - Accent6 5 3 7 2 2" xfId="5875" xr:uid="{00000000-0005-0000-0000-0000ED160000}"/>
    <cellStyle name="20% - Accent6 5 3 7 2 3" xfId="5876" xr:uid="{00000000-0005-0000-0000-0000EE160000}"/>
    <cellStyle name="20% - Accent6 5 3 7 3" xfId="5877" xr:uid="{00000000-0005-0000-0000-0000EF160000}"/>
    <cellStyle name="20% - Accent6 5 3 7 4" xfId="5878" xr:uid="{00000000-0005-0000-0000-0000F0160000}"/>
    <cellStyle name="20% - Accent6 5 3 8" xfId="5879" xr:uid="{00000000-0005-0000-0000-0000F1160000}"/>
    <cellStyle name="20% - Accent6 5 3 8 2" xfId="5880" xr:uid="{00000000-0005-0000-0000-0000F2160000}"/>
    <cellStyle name="20% - Accent6 5 3 8 3" xfId="5881" xr:uid="{00000000-0005-0000-0000-0000F3160000}"/>
    <cellStyle name="20% - Accent6 5 3 9" xfId="5882" xr:uid="{00000000-0005-0000-0000-0000F4160000}"/>
    <cellStyle name="20% - Accent6 5 4" xfId="5883" xr:uid="{00000000-0005-0000-0000-0000F5160000}"/>
    <cellStyle name="20% - Accent6 5 4 2" xfId="5884" xr:uid="{00000000-0005-0000-0000-0000F6160000}"/>
    <cellStyle name="20% - Accent6 5 4 2 2" xfId="5885" xr:uid="{00000000-0005-0000-0000-0000F7160000}"/>
    <cellStyle name="20% - Accent6 5 4 2 3" xfId="5886" xr:uid="{00000000-0005-0000-0000-0000F8160000}"/>
    <cellStyle name="20% - Accent6 5 4 3" xfId="5887" xr:uid="{00000000-0005-0000-0000-0000F9160000}"/>
    <cellStyle name="20% - Accent6 5 4 4" xfId="5888" xr:uid="{00000000-0005-0000-0000-0000FA160000}"/>
    <cellStyle name="20% - Accent6 5 5" xfId="5889" xr:uid="{00000000-0005-0000-0000-0000FB160000}"/>
    <cellStyle name="20% - Accent6 5 5 2" xfId="5890" xr:uid="{00000000-0005-0000-0000-0000FC160000}"/>
    <cellStyle name="20% - Accent6 5 5 2 2" xfId="5891" xr:uid="{00000000-0005-0000-0000-0000FD160000}"/>
    <cellStyle name="20% - Accent6 5 5 2 3" xfId="5892" xr:uid="{00000000-0005-0000-0000-0000FE160000}"/>
    <cellStyle name="20% - Accent6 5 5 3" xfId="5893" xr:uid="{00000000-0005-0000-0000-0000FF160000}"/>
    <cellStyle name="20% - Accent6 5 5 4" xfId="5894" xr:uid="{00000000-0005-0000-0000-000000170000}"/>
    <cellStyle name="20% - Accent6 5 6" xfId="5895" xr:uid="{00000000-0005-0000-0000-000001170000}"/>
    <cellStyle name="20% - Accent6 5 6 2" xfId="5896" xr:uid="{00000000-0005-0000-0000-000002170000}"/>
    <cellStyle name="20% - Accent6 5 6 2 2" xfId="5897" xr:uid="{00000000-0005-0000-0000-000003170000}"/>
    <cellStyle name="20% - Accent6 5 6 2 3" xfId="5898" xr:uid="{00000000-0005-0000-0000-000004170000}"/>
    <cellStyle name="20% - Accent6 5 6 3" xfId="5899" xr:uid="{00000000-0005-0000-0000-000005170000}"/>
    <cellStyle name="20% - Accent6 5 6 4" xfId="5900" xr:uid="{00000000-0005-0000-0000-000006170000}"/>
    <cellStyle name="20% - Accent6 5 7" xfId="5901" xr:uid="{00000000-0005-0000-0000-000007170000}"/>
    <cellStyle name="20% - Accent6 5 7 2" xfId="5902" xr:uid="{00000000-0005-0000-0000-000008170000}"/>
    <cellStyle name="20% - Accent6 5 7 2 2" xfId="5903" xr:uid="{00000000-0005-0000-0000-000009170000}"/>
    <cellStyle name="20% - Accent6 5 7 2 3" xfId="5904" xr:uid="{00000000-0005-0000-0000-00000A170000}"/>
    <cellStyle name="20% - Accent6 5 7 3" xfId="5905" xr:uid="{00000000-0005-0000-0000-00000B170000}"/>
    <cellStyle name="20% - Accent6 5 7 4" xfId="5906" xr:uid="{00000000-0005-0000-0000-00000C170000}"/>
    <cellStyle name="20% - Accent6 5 8" xfId="5907" xr:uid="{00000000-0005-0000-0000-00000D170000}"/>
    <cellStyle name="20% - Accent6 5 8 2" xfId="5908" xr:uid="{00000000-0005-0000-0000-00000E170000}"/>
    <cellStyle name="20% - Accent6 5 8 2 2" xfId="5909" xr:uid="{00000000-0005-0000-0000-00000F170000}"/>
    <cellStyle name="20% - Accent6 5 8 2 3" xfId="5910" xr:uid="{00000000-0005-0000-0000-000010170000}"/>
    <cellStyle name="20% - Accent6 5 8 3" xfId="5911" xr:uid="{00000000-0005-0000-0000-000011170000}"/>
    <cellStyle name="20% - Accent6 5 8 4" xfId="5912" xr:uid="{00000000-0005-0000-0000-000012170000}"/>
    <cellStyle name="20% - Accent6 5 9" xfId="5913" xr:uid="{00000000-0005-0000-0000-000013170000}"/>
    <cellStyle name="20% - Accent6 5 9 2" xfId="5914" xr:uid="{00000000-0005-0000-0000-000014170000}"/>
    <cellStyle name="20% - Accent6 5 9 2 2" xfId="5915" xr:uid="{00000000-0005-0000-0000-000015170000}"/>
    <cellStyle name="20% - Accent6 5 9 2 3" xfId="5916" xr:uid="{00000000-0005-0000-0000-000016170000}"/>
    <cellStyle name="20% - Accent6 5 9 3" xfId="5917" xr:uid="{00000000-0005-0000-0000-000017170000}"/>
    <cellStyle name="20% - Accent6 5 9 4" xfId="5918" xr:uid="{00000000-0005-0000-0000-000018170000}"/>
    <cellStyle name="20% - Accent6 6" xfId="5919" xr:uid="{00000000-0005-0000-0000-000019170000}"/>
    <cellStyle name="20% - Accent6 6 10" xfId="5920" xr:uid="{00000000-0005-0000-0000-00001A170000}"/>
    <cellStyle name="20% - Accent6 6 10 2" xfId="5921" xr:uid="{00000000-0005-0000-0000-00001B170000}"/>
    <cellStyle name="20% - Accent6 6 10 3" xfId="5922" xr:uid="{00000000-0005-0000-0000-00001C170000}"/>
    <cellStyle name="20% - Accent6 6 11" xfId="5923" xr:uid="{00000000-0005-0000-0000-00001D170000}"/>
    <cellStyle name="20% - Accent6 6 12" xfId="5924" xr:uid="{00000000-0005-0000-0000-00001E170000}"/>
    <cellStyle name="20% - Accent6 6 2" xfId="5925" xr:uid="{00000000-0005-0000-0000-00001F170000}"/>
    <cellStyle name="20% - Accent6 6 2 10" xfId="5926" xr:uid="{00000000-0005-0000-0000-000020170000}"/>
    <cellStyle name="20% - Accent6 6 2 2" xfId="5927" xr:uid="{00000000-0005-0000-0000-000021170000}"/>
    <cellStyle name="20% - Accent6 6 2 2 2" xfId="5928" xr:uid="{00000000-0005-0000-0000-000022170000}"/>
    <cellStyle name="20% - Accent6 6 2 2 2 2" xfId="5929" xr:uid="{00000000-0005-0000-0000-000023170000}"/>
    <cellStyle name="20% - Accent6 6 2 2 2 3" xfId="5930" xr:uid="{00000000-0005-0000-0000-000024170000}"/>
    <cellStyle name="20% - Accent6 6 2 2 3" xfId="5931" xr:uid="{00000000-0005-0000-0000-000025170000}"/>
    <cellStyle name="20% - Accent6 6 2 2 4" xfId="5932" xr:uid="{00000000-0005-0000-0000-000026170000}"/>
    <cellStyle name="20% - Accent6 6 2 3" xfId="5933" xr:uid="{00000000-0005-0000-0000-000027170000}"/>
    <cellStyle name="20% - Accent6 6 2 3 2" xfId="5934" xr:uid="{00000000-0005-0000-0000-000028170000}"/>
    <cellStyle name="20% - Accent6 6 2 3 2 2" xfId="5935" xr:uid="{00000000-0005-0000-0000-000029170000}"/>
    <cellStyle name="20% - Accent6 6 2 3 2 3" xfId="5936" xr:uid="{00000000-0005-0000-0000-00002A170000}"/>
    <cellStyle name="20% - Accent6 6 2 3 3" xfId="5937" xr:uid="{00000000-0005-0000-0000-00002B170000}"/>
    <cellStyle name="20% - Accent6 6 2 3 4" xfId="5938" xr:uid="{00000000-0005-0000-0000-00002C170000}"/>
    <cellStyle name="20% - Accent6 6 2 4" xfId="5939" xr:uid="{00000000-0005-0000-0000-00002D170000}"/>
    <cellStyle name="20% - Accent6 6 2 4 2" xfId="5940" xr:uid="{00000000-0005-0000-0000-00002E170000}"/>
    <cellStyle name="20% - Accent6 6 2 4 2 2" xfId="5941" xr:uid="{00000000-0005-0000-0000-00002F170000}"/>
    <cellStyle name="20% - Accent6 6 2 4 2 3" xfId="5942" xr:uid="{00000000-0005-0000-0000-000030170000}"/>
    <cellStyle name="20% - Accent6 6 2 4 3" xfId="5943" xr:uid="{00000000-0005-0000-0000-000031170000}"/>
    <cellStyle name="20% - Accent6 6 2 4 4" xfId="5944" xr:uid="{00000000-0005-0000-0000-000032170000}"/>
    <cellStyle name="20% - Accent6 6 2 5" xfId="5945" xr:uid="{00000000-0005-0000-0000-000033170000}"/>
    <cellStyle name="20% - Accent6 6 2 5 2" xfId="5946" xr:uid="{00000000-0005-0000-0000-000034170000}"/>
    <cellStyle name="20% - Accent6 6 2 5 2 2" xfId="5947" xr:uid="{00000000-0005-0000-0000-000035170000}"/>
    <cellStyle name="20% - Accent6 6 2 5 2 3" xfId="5948" xr:uid="{00000000-0005-0000-0000-000036170000}"/>
    <cellStyle name="20% - Accent6 6 2 5 3" xfId="5949" xr:uid="{00000000-0005-0000-0000-000037170000}"/>
    <cellStyle name="20% - Accent6 6 2 5 4" xfId="5950" xr:uid="{00000000-0005-0000-0000-000038170000}"/>
    <cellStyle name="20% - Accent6 6 2 6" xfId="5951" xr:uid="{00000000-0005-0000-0000-000039170000}"/>
    <cellStyle name="20% - Accent6 6 2 6 2" xfId="5952" xr:uid="{00000000-0005-0000-0000-00003A170000}"/>
    <cellStyle name="20% - Accent6 6 2 6 2 2" xfId="5953" xr:uid="{00000000-0005-0000-0000-00003B170000}"/>
    <cellStyle name="20% - Accent6 6 2 6 2 3" xfId="5954" xr:uid="{00000000-0005-0000-0000-00003C170000}"/>
    <cellStyle name="20% - Accent6 6 2 6 3" xfId="5955" xr:uid="{00000000-0005-0000-0000-00003D170000}"/>
    <cellStyle name="20% - Accent6 6 2 6 4" xfId="5956" xr:uid="{00000000-0005-0000-0000-00003E170000}"/>
    <cellStyle name="20% - Accent6 6 2 7" xfId="5957" xr:uid="{00000000-0005-0000-0000-00003F170000}"/>
    <cellStyle name="20% - Accent6 6 2 7 2" xfId="5958" xr:uid="{00000000-0005-0000-0000-000040170000}"/>
    <cellStyle name="20% - Accent6 6 2 7 2 2" xfId="5959" xr:uid="{00000000-0005-0000-0000-000041170000}"/>
    <cellStyle name="20% - Accent6 6 2 7 2 3" xfId="5960" xr:uid="{00000000-0005-0000-0000-000042170000}"/>
    <cellStyle name="20% - Accent6 6 2 7 3" xfId="5961" xr:uid="{00000000-0005-0000-0000-000043170000}"/>
    <cellStyle name="20% - Accent6 6 2 7 4" xfId="5962" xr:uid="{00000000-0005-0000-0000-000044170000}"/>
    <cellStyle name="20% - Accent6 6 2 8" xfId="5963" xr:uid="{00000000-0005-0000-0000-000045170000}"/>
    <cellStyle name="20% - Accent6 6 2 8 2" xfId="5964" xr:uid="{00000000-0005-0000-0000-000046170000}"/>
    <cellStyle name="20% - Accent6 6 2 8 3" xfId="5965" xr:uid="{00000000-0005-0000-0000-000047170000}"/>
    <cellStyle name="20% - Accent6 6 2 9" xfId="5966" xr:uid="{00000000-0005-0000-0000-000048170000}"/>
    <cellStyle name="20% - Accent6 6 3" xfId="5967" xr:uid="{00000000-0005-0000-0000-000049170000}"/>
    <cellStyle name="20% - Accent6 6 3 10" xfId="5968" xr:uid="{00000000-0005-0000-0000-00004A170000}"/>
    <cellStyle name="20% - Accent6 6 3 2" xfId="5969" xr:uid="{00000000-0005-0000-0000-00004B170000}"/>
    <cellStyle name="20% - Accent6 6 3 2 2" xfId="5970" xr:uid="{00000000-0005-0000-0000-00004C170000}"/>
    <cellStyle name="20% - Accent6 6 3 2 2 2" xfId="5971" xr:uid="{00000000-0005-0000-0000-00004D170000}"/>
    <cellStyle name="20% - Accent6 6 3 2 2 3" xfId="5972" xr:uid="{00000000-0005-0000-0000-00004E170000}"/>
    <cellStyle name="20% - Accent6 6 3 2 3" xfId="5973" xr:uid="{00000000-0005-0000-0000-00004F170000}"/>
    <cellStyle name="20% - Accent6 6 3 2 4" xfId="5974" xr:uid="{00000000-0005-0000-0000-000050170000}"/>
    <cellStyle name="20% - Accent6 6 3 3" xfId="5975" xr:uid="{00000000-0005-0000-0000-000051170000}"/>
    <cellStyle name="20% - Accent6 6 3 3 2" xfId="5976" xr:uid="{00000000-0005-0000-0000-000052170000}"/>
    <cellStyle name="20% - Accent6 6 3 3 2 2" xfId="5977" xr:uid="{00000000-0005-0000-0000-000053170000}"/>
    <cellStyle name="20% - Accent6 6 3 3 2 3" xfId="5978" xr:uid="{00000000-0005-0000-0000-000054170000}"/>
    <cellStyle name="20% - Accent6 6 3 3 3" xfId="5979" xr:uid="{00000000-0005-0000-0000-000055170000}"/>
    <cellStyle name="20% - Accent6 6 3 3 4" xfId="5980" xr:uid="{00000000-0005-0000-0000-000056170000}"/>
    <cellStyle name="20% - Accent6 6 3 4" xfId="5981" xr:uid="{00000000-0005-0000-0000-000057170000}"/>
    <cellStyle name="20% - Accent6 6 3 4 2" xfId="5982" xr:uid="{00000000-0005-0000-0000-000058170000}"/>
    <cellStyle name="20% - Accent6 6 3 4 2 2" xfId="5983" xr:uid="{00000000-0005-0000-0000-000059170000}"/>
    <cellStyle name="20% - Accent6 6 3 4 2 3" xfId="5984" xr:uid="{00000000-0005-0000-0000-00005A170000}"/>
    <cellStyle name="20% - Accent6 6 3 4 3" xfId="5985" xr:uid="{00000000-0005-0000-0000-00005B170000}"/>
    <cellStyle name="20% - Accent6 6 3 4 4" xfId="5986" xr:uid="{00000000-0005-0000-0000-00005C170000}"/>
    <cellStyle name="20% - Accent6 6 3 5" xfId="5987" xr:uid="{00000000-0005-0000-0000-00005D170000}"/>
    <cellStyle name="20% - Accent6 6 3 5 2" xfId="5988" xr:uid="{00000000-0005-0000-0000-00005E170000}"/>
    <cellStyle name="20% - Accent6 6 3 5 2 2" xfId="5989" xr:uid="{00000000-0005-0000-0000-00005F170000}"/>
    <cellStyle name="20% - Accent6 6 3 5 2 3" xfId="5990" xr:uid="{00000000-0005-0000-0000-000060170000}"/>
    <cellStyle name="20% - Accent6 6 3 5 3" xfId="5991" xr:uid="{00000000-0005-0000-0000-000061170000}"/>
    <cellStyle name="20% - Accent6 6 3 5 4" xfId="5992" xr:uid="{00000000-0005-0000-0000-000062170000}"/>
    <cellStyle name="20% - Accent6 6 3 6" xfId="5993" xr:uid="{00000000-0005-0000-0000-000063170000}"/>
    <cellStyle name="20% - Accent6 6 3 6 2" xfId="5994" xr:uid="{00000000-0005-0000-0000-000064170000}"/>
    <cellStyle name="20% - Accent6 6 3 6 2 2" xfId="5995" xr:uid="{00000000-0005-0000-0000-000065170000}"/>
    <cellStyle name="20% - Accent6 6 3 6 2 3" xfId="5996" xr:uid="{00000000-0005-0000-0000-000066170000}"/>
    <cellStyle name="20% - Accent6 6 3 6 3" xfId="5997" xr:uid="{00000000-0005-0000-0000-000067170000}"/>
    <cellStyle name="20% - Accent6 6 3 6 4" xfId="5998" xr:uid="{00000000-0005-0000-0000-000068170000}"/>
    <cellStyle name="20% - Accent6 6 3 7" xfId="5999" xr:uid="{00000000-0005-0000-0000-000069170000}"/>
    <cellStyle name="20% - Accent6 6 3 7 2" xfId="6000" xr:uid="{00000000-0005-0000-0000-00006A170000}"/>
    <cellStyle name="20% - Accent6 6 3 7 2 2" xfId="6001" xr:uid="{00000000-0005-0000-0000-00006B170000}"/>
    <cellStyle name="20% - Accent6 6 3 7 2 3" xfId="6002" xr:uid="{00000000-0005-0000-0000-00006C170000}"/>
    <cellStyle name="20% - Accent6 6 3 7 3" xfId="6003" xr:uid="{00000000-0005-0000-0000-00006D170000}"/>
    <cellStyle name="20% - Accent6 6 3 7 4" xfId="6004" xr:uid="{00000000-0005-0000-0000-00006E170000}"/>
    <cellStyle name="20% - Accent6 6 3 8" xfId="6005" xr:uid="{00000000-0005-0000-0000-00006F170000}"/>
    <cellStyle name="20% - Accent6 6 3 8 2" xfId="6006" xr:uid="{00000000-0005-0000-0000-000070170000}"/>
    <cellStyle name="20% - Accent6 6 3 8 3" xfId="6007" xr:uid="{00000000-0005-0000-0000-000071170000}"/>
    <cellStyle name="20% - Accent6 6 3 9" xfId="6008" xr:uid="{00000000-0005-0000-0000-000072170000}"/>
    <cellStyle name="20% - Accent6 6 4" xfId="6009" xr:uid="{00000000-0005-0000-0000-000073170000}"/>
    <cellStyle name="20% - Accent6 6 4 2" xfId="6010" xr:uid="{00000000-0005-0000-0000-000074170000}"/>
    <cellStyle name="20% - Accent6 6 4 2 2" xfId="6011" xr:uid="{00000000-0005-0000-0000-000075170000}"/>
    <cellStyle name="20% - Accent6 6 4 2 3" xfId="6012" xr:uid="{00000000-0005-0000-0000-000076170000}"/>
    <cellStyle name="20% - Accent6 6 4 3" xfId="6013" xr:uid="{00000000-0005-0000-0000-000077170000}"/>
    <cellStyle name="20% - Accent6 6 4 4" xfId="6014" xr:uid="{00000000-0005-0000-0000-000078170000}"/>
    <cellStyle name="20% - Accent6 6 5" xfId="6015" xr:uid="{00000000-0005-0000-0000-000079170000}"/>
    <cellStyle name="20% - Accent6 6 5 2" xfId="6016" xr:uid="{00000000-0005-0000-0000-00007A170000}"/>
    <cellStyle name="20% - Accent6 6 5 2 2" xfId="6017" xr:uid="{00000000-0005-0000-0000-00007B170000}"/>
    <cellStyle name="20% - Accent6 6 5 2 3" xfId="6018" xr:uid="{00000000-0005-0000-0000-00007C170000}"/>
    <cellStyle name="20% - Accent6 6 5 3" xfId="6019" xr:uid="{00000000-0005-0000-0000-00007D170000}"/>
    <cellStyle name="20% - Accent6 6 5 4" xfId="6020" xr:uid="{00000000-0005-0000-0000-00007E170000}"/>
    <cellStyle name="20% - Accent6 6 6" xfId="6021" xr:uid="{00000000-0005-0000-0000-00007F170000}"/>
    <cellStyle name="20% - Accent6 6 6 2" xfId="6022" xr:uid="{00000000-0005-0000-0000-000080170000}"/>
    <cellStyle name="20% - Accent6 6 6 2 2" xfId="6023" xr:uid="{00000000-0005-0000-0000-000081170000}"/>
    <cellStyle name="20% - Accent6 6 6 2 3" xfId="6024" xr:uid="{00000000-0005-0000-0000-000082170000}"/>
    <cellStyle name="20% - Accent6 6 6 3" xfId="6025" xr:uid="{00000000-0005-0000-0000-000083170000}"/>
    <cellStyle name="20% - Accent6 6 6 4" xfId="6026" xr:uid="{00000000-0005-0000-0000-000084170000}"/>
    <cellStyle name="20% - Accent6 6 7" xfId="6027" xr:uid="{00000000-0005-0000-0000-000085170000}"/>
    <cellStyle name="20% - Accent6 6 7 2" xfId="6028" xr:uid="{00000000-0005-0000-0000-000086170000}"/>
    <cellStyle name="20% - Accent6 6 7 2 2" xfId="6029" xr:uid="{00000000-0005-0000-0000-000087170000}"/>
    <cellStyle name="20% - Accent6 6 7 2 3" xfId="6030" xr:uid="{00000000-0005-0000-0000-000088170000}"/>
    <cellStyle name="20% - Accent6 6 7 3" xfId="6031" xr:uid="{00000000-0005-0000-0000-000089170000}"/>
    <cellStyle name="20% - Accent6 6 7 4" xfId="6032" xr:uid="{00000000-0005-0000-0000-00008A170000}"/>
    <cellStyle name="20% - Accent6 6 8" xfId="6033" xr:uid="{00000000-0005-0000-0000-00008B170000}"/>
    <cellStyle name="20% - Accent6 6 8 2" xfId="6034" xr:uid="{00000000-0005-0000-0000-00008C170000}"/>
    <cellStyle name="20% - Accent6 6 8 2 2" xfId="6035" xr:uid="{00000000-0005-0000-0000-00008D170000}"/>
    <cellStyle name="20% - Accent6 6 8 2 3" xfId="6036" xr:uid="{00000000-0005-0000-0000-00008E170000}"/>
    <cellStyle name="20% - Accent6 6 8 3" xfId="6037" xr:uid="{00000000-0005-0000-0000-00008F170000}"/>
    <cellStyle name="20% - Accent6 6 8 4" xfId="6038" xr:uid="{00000000-0005-0000-0000-000090170000}"/>
    <cellStyle name="20% - Accent6 6 9" xfId="6039" xr:uid="{00000000-0005-0000-0000-000091170000}"/>
    <cellStyle name="20% - Accent6 6 9 2" xfId="6040" xr:uid="{00000000-0005-0000-0000-000092170000}"/>
    <cellStyle name="20% - Accent6 6 9 2 2" xfId="6041" xr:uid="{00000000-0005-0000-0000-000093170000}"/>
    <cellStyle name="20% - Accent6 6 9 2 3" xfId="6042" xr:uid="{00000000-0005-0000-0000-000094170000}"/>
    <cellStyle name="20% - Accent6 6 9 3" xfId="6043" xr:uid="{00000000-0005-0000-0000-000095170000}"/>
    <cellStyle name="20% - Accent6 6 9 4" xfId="6044" xr:uid="{00000000-0005-0000-0000-000096170000}"/>
    <cellStyle name="20% - Accent6 7" xfId="6045" xr:uid="{00000000-0005-0000-0000-000097170000}"/>
    <cellStyle name="20% - Accent6 7 10" xfId="6046" xr:uid="{00000000-0005-0000-0000-000098170000}"/>
    <cellStyle name="20% - Accent6 7 2" xfId="6047" xr:uid="{00000000-0005-0000-0000-000099170000}"/>
    <cellStyle name="20% - Accent6 7 2 2" xfId="6048" xr:uid="{00000000-0005-0000-0000-00009A170000}"/>
    <cellStyle name="20% - Accent6 7 2 2 2" xfId="6049" xr:uid="{00000000-0005-0000-0000-00009B170000}"/>
    <cellStyle name="20% - Accent6 7 2 2 3" xfId="6050" xr:uid="{00000000-0005-0000-0000-00009C170000}"/>
    <cellStyle name="20% - Accent6 7 2 3" xfId="6051" xr:uid="{00000000-0005-0000-0000-00009D170000}"/>
    <cellStyle name="20% - Accent6 7 2 4" xfId="6052" xr:uid="{00000000-0005-0000-0000-00009E170000}"/>
    <cellStyle name="20% - Accent6 7 3" xfId="6053" xr:uid="{00000000-0005-0000-0000-00009F170000}"/>
    <cellStyle name="20% - Accent6 7 3 2" xfId="6054" xr:uid="{00000000-0005-0000-0000-0000A0170000}"/>
    <cellStyle name="20% - Accent6 7 3 2 2" xfId="6055" xr:uid="{00000000-0005-0000-0000-0000A1170000}"/>
    <cellStyle name="20% - Accent6 7 3 2 3" xfId="6056" xr:uid="{00000000-0005-0000-0000-0000A2170000}"/>
    <cellStyle name="20% - Accent6 7 3 3" xfId="6057" xr:uid="{00000000-0005-0000-0000-0000A3170000}"/>
    <cellStyle name="20% - Accent6 7 3 4" xfId="6058" xr:uid="{00000000-0005-0000-0000-0000A4170000}"/>
    <cellStyle name="20% - Accent6 7 4" xfId="6059" xr:uid="{00000000-0005-0000-0000-0000A5170000}"/>
    <cellStyle name="20% - Accent6 7 4 2" xfId="6060" xr:uid="{00000000-0005-0000-0000-0000A6170000}"/>
    <cellStyle name="20% - Accent6 7 4 2 2" xfId="6061" xr:uid="{00000000-0005-0000-0000-0000A7170000}"/>
    <cellStyle name="20% - Accent6 7 4 2 3" xfId="6062" xr:uid="{00000000-0005-0000-0000-0000A8170000}"/>
    <cellStyle name="20% - Accent6 7 4 3" xfId="6063" xr:uid="{00000000-0005-0000-0000-0000A9170000}"/>
    <cellStyle name="20% - Accent6 7 4 4" xfId="6064" xr:uid="{00000000-0005-0000-0000-0000AA170000}"/>
    <cellStyle name="20% - Accent6 7 5" xfId="6065" xr:uid="{00000000-0005-0000-0000-0000AB170000}"/>
    <cellStyle name="20% - Accent6 7 5 2" xfId="6066" xr:uid="{00000000-0005-0000-0000-0000AC170000}"/>
    <cellStyle name="20% - Accent6 7 5 2 2" xfId="6067" xr:uid="{00000000-0005-0000-0000-0000AD170000}"/>
    <cellStyle name="20% - Accent6 7 5 2 3" xfId="6068" xr:uid="{00000000-0005-0000-0000-0000AE170000}"/>
    <cellStyle name="20% - Accent6 7 5 3" xfId="6069" xr:uid="{00000000-0005-0000-0000-0000AF170000}"/>
    <cellStyle name="20% - Accent6 7 5 4" xfId="6070" xr:uid="{00000000-0005-0000-0000-0000B0170000}"/>
    <cellStyle name="20% - Accent6 7 6" xfId="6071" xr:uid="{00000000-0005-0000-0000-0000B1170000}"/>
    <cellStyle name="20% - Accent6 7 6 2" xfId="6072" xr:uid="{00000000-0005-0000-0000-0000B2170000}"/>
    <cellStyle name="20% - Accent6 7 6 2 2" xfId="6073" xr:uid="{00000000-0005-0000-0000-0000B3170000}"/>
    <cellStyle name="20% - Accent6 7 6 2 3" xfId="6074" xr:uid="{00000000-0005-0000-0000-0000B4170000}"/>
    <cellStyle name="20% - Accent6 7 6 3" xfId="6075" xr:uid="{00000000-0005-0000-0000-0000B5170000}"/>
    <cellStyle name="20% - Accent6 7 6 4" xfId="6076" xr:uid="{00000000-0005-0000-0000-0000B6170000}"/>
    <cellStyle name="20% - Accent6 7 7" xfId="6077" xr:uid="{00000000-0005-0000-0000-0000B7170000}"/>
    <cellStyle name="20% - Accent6 7 7 2" xfId="6078" xr:uid="{00000000-0005-0000-0000-0000B8170000}"/>
    <cellStyle name="20% - Accent6 7 7 2 2" xfId="6079" xr:uid="{00000000-0005-0000-0000-0000B9170000}"/>
    <cellStyle name="20% - Accent6 7 7 2 3" xfId="6080" xr:uid="{00000000-0005-0000-0000-0000BA170000}"/>
    <cellStyle name="20% - Accent6 7 7 3" xfId="6081" xr:uid="{00000000-0005-0000-0000-0000BB170000}"/>
    <cellStyle name="20% - Accent6 7 7 4" xfId="6082" xr:uid="{00000000-0005-0000-0000-0000BC170000}"/>
    <cellStyle name="20% - Accent6 7 8" xfId="6083" xr:uid="{00000000-0005-0000-0000-0000BD170000}"/>
    <cellStyle name="20% - Accent6 7 8 2" xfId="6084" xr:uid="{00000000-0005-0000-0000-0000BE170000}"/>
    <cellStyle name="20% - Accent6 7 8 3" xfId="6085" xr:uid="{00000000-0005-0000-0000-0000BF170000}"/>
    <cellStyle name="20% - Accent6 7 9" xfId="6086" xr:uid="{00000000-0005-0000-0000-0000C0170000}"/>
    <cellStyle name="20% - Accent6 8" xfId="6087" xr:uid="{00000000-0005-0000-0000-0000C1170000}"/>
    <cellStyle name="20% - Accent6 8 10" xfId="6088" xr:uid="{00000000-0005-0000-0000-0000C2170000}"/>
    <cellStyle name="20% - Accent6 8 2" xfId="6089" xr:uid="{00000000-0005-0000-0000-0000C3170000}"/>
    <cellStyle name="20% - Accent6 8 2 2" xfId="6090" xr:uid="{00000000-0005-0000-0000-0000C4170000}"/>
    <cellStyle name="20% - Accent6 8 2 2 2" xfId="6091" xr:uid="{00000000-0005-0000-0000-0000C5170000}"/>
    <cellStyle name="20% - Accent6 8 2 2 3" xfId="6092" xr:uid="{00000000-0005-0000-0000-0000C6170000}"/>
    <cellStyle name="20% - Accent6 8 2 3" xfId="6093" xr:uid="{00000000-0005-0000-0000-0000C7170000}"/>
    <cellStyle name="20% - Accent6 8 2 4" xfId="6094" xr:uid="{00000000-0005-0000-0000-0000C8170000}"/>
    <cellStyle name="20% - Accent6 8 3" xfId="6095" xr:uid="{00000000-0005-0000-0000-0000C9170000}"/>
    <cellStyle name="20% - Accent6 8 3 2" xfId="6096" xr:uid="{00000000-0005-0000-0000-0000CA170000}"/>
    <cellStyle name="20% - Accent6 8 3 2 2" xfId="6097" xr:uid="{00000000-0005-0000-0000-0000CB170000}"/>
    <cellStyle name="20% - Accent6 8 3 2 3" xfId="6098" xr:uid="{00000000-0005-0000-0000-0000CC170000}"/>
    <cellStyle name="20% - Accent6 8 3 3" xfId="6099" xr:uid="{00000000-0005-0000-0000-0000CD170000}"/>
    <cellStyle name="20% - Accent6 8 3 4" xfId="6100" xr:uid="{00000000-0005-0000-0000-0000CE170000}"/>
    <cellStyle name="20% - Accent6 8 4" xfId="6101" xr:uid="{00000000-0005-0000-0000-0000CF170000}"/>
    <cellStyle name="20% - Accent6 8 4 2" xfId="6102" xr:uid="{00000000-0005-0000-0000-0000D0170000}"/>
    <cellStyle name="20% - Accent6 8 4 2 2" xfId="6103" xr:uid="{00000000-0005-0000-0000-0000D1170000}"/>
    <cellStyle name="20% - Accent6 8 4 2 3" xfId="6104" xr:uid="{00000000-0005-0000-0000-0000D2170000}"/>
    <cellStyle name="20% - Accent6 8 4 3" xfId="6105" xr:uid="{00000000-0005-0000-0000-0000D3170000}"/>
    <cellStyle name="20% - Accent6 8 4 4" xfId="6106" xr:uid="{00000000-0005-0000-0000-0000D4170000}"/>
    <cellStyle name="20% - Accent6 8 5" xfId="6107" xr:uid="{00000000-0005-0000-0000-0000D5170000}"/>
    <cellStyle name="20% - Accent6 8 5 2" xfId="6108" xr:uid="{00000000-0005-0000-0000-0000D6170000}"/>
    <cellStyle name="20% - Accent6 8 5 2 2" xfId="6109" xr:uid="{00000000-0005-0000-0000-0000D7170000}"/>
    <cellStyle name="20% - Accent6 8 5 2 3" xfId="6110" xr:uid="{00000000-0005-0000-0000-0000D8170000}"/>
    <cellStyle name="20% - Accent6 8 5 3" xfId="6111" xr:uid="{00000000-0005-0000-0000-0000D9170000}"/>
    <cellStyle name="20% - Accent6 8 5 4" xfId="6112" xr:uid="{00000000-0005-0000-0000-0000DA170000}"/>
    <cellStyle name="20% - Accent6 8 6" xfId="6113" xr:uid="{00000000-0005-0000-0000-0000DB170000}"/>
    <cellStyle name="20% - Accent6 8 6 2" xfId="6114" xr:uid="{00000000-0005-0000-0000-0000DC170000}"/>
    <cellStyle name="20% - Accent6 8 6 2 2" xfId="6115" xr:uid="{00000000-0005-0000-0000-0000DD170000}"/>
    <cellStyle name="20% - Accent6 8 6 2 3" xfId="6116" xr:uid="{00000000-0005-0000-0000-0000DE170000}"/>
    <cellStyle name="20% - Accent6 8 6 3" xfId="6117" xr:uid="{00000000-0005-0000-0000-0000DF170000}"/>
    <cellStyle name="20% - Accent6 8 6 4" xfId="6118" xr:uid="{00000000-0005-0000-0000-0000E0170000}"/>
    <cellStyle name="20% - Accent6 8 7" xfId="6119" xr:uid="{00000000-0005-0000-0000-0000E1170000}"/>
    <cellStyle name="20% - Accent6 8 7 2" xfId="6120" xr:uid="{00000000-0005-0000-0000-0000E2170000}"/>
    <cellStyle name="20% - Accent6 8 7 2 2" xfId="6121" xr:uid="{00000000-0005-0000-0000-0000E3170000}"/>
    <cellStyle name="20% - Accent6 8 7 2 3" xfId="6122" xr:uid="{00000000-0005-0000-0000-0000E4170000}"/>
    <cellStyle name="20% - Accent6 8 7 3" xfId="6123" xr:uid="{00000000-0005-0000-0000-0000E5170000}"/>
    <cellStyle name="20% - Accent6 8 7 4" xfId="6124" xr:uid="{00000000-0005-0000-0000-0000E6170000}"/>
    <cellStyle name="20% - Accent6 8 8" xfId="6125" xr:uid="{00000000-0005-0000-0000-0000E7170000}"/>
    <cellStyle name="20% - Accent6 8 8 2" xfId="6126" xr:uid="{00000000-0005-0000-0000-0000E8170000}"/>
    <cellStyle name="20% - Accent6 8 8 3" xfId="6127" xr:uid="{00000000-0005-0000-0000-0000E9170000}"/>
    <cellStyle name="20% - Accent6 8 9" xfId="6128" xr:uid="{00000000-0005-0000-0000-0000EA170000}"/>
    <cellStyle name="20% - Accent6 9" xfId="6129" xr:uid="{00000000-0005-0000-0000-0000EB170000}"/>
    <cellStyle name="20% - Accent6 9 2" xfId="6130" xr:uid="{00000000-0005-0000-0000-0000EC170000}"/>
    <cellStyle name="20% - Accent6 9 2 2" xfId="6131" xr:uid="{00000000-0005-0000-0000-0000ED170000}"/>
    <cellStyle name="20% - Accent6 9 2 3" xfId="6132" xr:uid="{00000000-0005-0000-0000-0000EE170000}"/>
    <cellStyle name="20% - Accent6 9 3" xfId="6133" xr:uid="{00000000-0005-0000-0000-0000EF170000}"/>
    <cellStyle name="20% - Accent6 9 4" xfId="6134" xr:uid="{00000000-0005-0000-0000-0000F0170000}"/>
    <cellStyle name="40% - Accent1 10" xfId="6135" xr:uid="{00000000-0005-0000-0000-0000F1170000}"/>
    <cellStyle name="40% - Accent1 10 2" xfId="6136" xr:uid="{00000000-0005-0000-0000-0000F2170000}"/>
    <cellStyle name="40% - Accent1 10 2 2" xfId="6137" xr:uid="{00000000-0005-0000-0000-0000F3170000}"/>
    <cellStyle name="40% - Accent1 10 2 3" xfId="6138" xr:uid="{00000000-0005-0000-0000-0000F4170000}"/>
    <cellStyle name="40% - Accent1 10 3" xfId="6139" xr:uid="{00000000-0005-0000-0000-0000F5170000}"/>
    <cellStyle name="40% - Accent1 10 4" xfId="6140" xr:uid="{00000000-0005-0000-0000-0000F6170000}"/>
    <cellStyle name="40% - Accent1 11" xfId="6141" xr:uid="{00000000-0005-0000-0000-0000F7170000}"/>
    <cellStyle name="40% - Accent1 11 2" xfId="6142" xr:uid="{00000000-0005-0000-0000-0000F8170000}"/>
    <cellStyle name="40% - Accent1 11 2 2" xfId="6143" xr:uid="{00000000-0005-0000-0000-0000F9170000}"/>
    <cellStyle name="40% - Accent1 11 2 3" xfId="6144" xr:uid="{00000000-0005-0000-0000-0000FA170000}"/>
    <cellStyle name="40% - Accent1 11 3" xfId="6145" xr:uid="{00000000-0005-0000-0000-0000FB170000}"/>
    <cellStyle name="40% - Accent1 11 4" xfId="6146" xr:uid="{00000000-0005-0000-0000-0000FC170000}"/>
    <cellStyle name="40% - Accent1 12" xfId="6147" xr:uid="{00000000-0005-0000-0000-0000FD170000}"/>
    <cellStyle name="40% - Accent1 12 2" xfId="6148" xr:uid="{00000000-0005-0000-0000-0000FE170000}"/>
    <cellStyle name="40% - Accent1 12 2 2" xfId="6149" xr:uid="{00000000-0005-0000-0000-0000FF170000}"/>
    <cellStyle name="40% - Accent1 12 2 3" xfId="6150" xr:uid="{00000000-0005-0000-0000-000000180000}"/>
    <cellStyle name="40% - Accent1 12 3" xfId="6151" xr:uid="{00000000-0005-0000-0000-000001180000}"/>
    <cellStyle name="40% - Accent1 12 4" xfId="6152" xr:uid="{00000000-0005-0000-0000-000002180000}"/>
    <cellStyle name="40% - Accent1 13" xfId="6153" xr:uid="{00000000-0005-0000-0000-000003180000}"/>
    <cellStyle name="40% - Accent1 13 2" xfId="6154" xr:uid="{00000000-0005-0000-0000-000004180000}"/>
    <cellStyle name="40% - Accent1 13 2 2" xfId="6155" xr:uid="{00000000-0005-0000-0000-000005180000}"/>
    <cellStyle name="40% - Accent1 13 2 3" xfId="6156" xr:uid="{00000000-0005-0000-0000-000006180000}"/>
    <cellStyle name="40% - Accent1 13 3" xfId="6157" xr:uid="{00000000-0005-0000-0000-000007180000}"/>
    <cellStyle name="40% - Accent1 13 4" xfId="6158" xr:uid="{00000000-0005-0000-0000-000008180000}"/>
    <cellStyle name="40% - Accent1 14" xfId="6159" xr:uid="{00000000-0005-0000-0000-000009180000}"/>
    <cellStyle name="40% - Accent1 14 2" xfId="6160" xr:uid="{00000000-0005-0000-0000-00000A180000}"/>
    <cellStyle name="40% - Accent1 14 2 2" xfId="6161" xr:uid="{00000000-0005-0000-0000-00000B180000}"/>
    <cellStyle name="40% - Accent1 14 2 3" xfId="6162" xr:uid="{00000000-0005-0000-0000-00000C180000}"/>
    <cellStyle name="40% - Accent1 14 3" xfId="6163" xr:uid="{00000000-0005-0000-0000-00000D180000}"/>
    <cellStyle name="40% - Accent1 14 4" xfId="6164" xr:uid="{00000000-0005-0000-0000-00000E180000}"/>
    <cellStyle name="40% - Accent1 15" xfId="6165" xr:uid="{00000000-0005-0000-0000-00000F180000}"/>
    <cellStyle name="40% - Accent1 15 2" xfId="6166" xr:uid="{00000000-0005-0000-0000-000010180000}"/>
    <cellStyle name="40% - Accent1 15 2 2" xfId="6167" xr:uid="{00000000-0005-0000-0000-000011180000}"/>
    <cellStyle name="40% - Accent1 15 2 3" xfId="6168" xr:uid="{00000000-0005-0000-0000-000012180000}"/>
    <cellStyle name="40% - Accent1 15 3" xfId="6169" xr:uid="{00000000-0005-0000-0000-000013180000}"/>
    <cellStyle name="40% - Accent1 15 4" xfId="6170" xr:uid="{00000000-0005-0000-0000-000014180000}"/>
    <cellStyle name="40% - Accent1 16" xfId="6171" xr:uid="{00000000-0005-0000-0000-000015180000}"/>
    <cellStyle name="40% - Accent1 16 2" xfId="6172" xr:uid="{00000000-0005-0000-0000-000016180000}"/>
    <cellStyle name="40% - Accent1 16 3" xfId="6173" xr:uid="{00000000-0005-0000-0000-000017180000}"/>
    <cellStyle name="40% - Accent1 17" xfId="6174" xr:uid="{00000000-0005-0000-0000-000018180000}"/>
    <cellStyle name="40% - Accent1 18" xfId="6175" xr:uid="{00000000-0005-0000-0000-000019180000}"/>
    <cellStyle name="40% - Accent1 19" xfId="6176" xr:uid="{00000000-0005-0000-0000-00001A180000}"/>
    <cellStyle name="40% - Accent1 2" xfId="6177" xr:uid="{00000000-0005-0000-0000-00001B180000}"/>
    <cellStyle name="40% - Accent1 2 10" xfId="6178" xr:uid="{00000000-0005-0000-0000-00001C180000}"/>
    <cellStyle name="40% - Accent1 2 10 2" xfId="6179" xr:uid="{00000000-0005-0000-0000-00001D180000}"/>
    <cellStyle name="40% - Accent1 2 10 2 2" xfId="6180" xr:uid="{00000000-0005-0000-0000-00001E180000}"/>
    <cellStyle name="40% - Accent1 2 10 2 3" xfId="6181" xr:uid="{00000000-0005-0000-0000-00001F180000}"/>
    <cellStyle name="40% - Accent1 2 10 3" xfId="6182" xr:uid="{00000000-0005-0000-0000-000020180000}"/>
    <cellStyle name="40% - Accent1 2 10 4" xfId="6183" xr:uid="{00000000-0005-0000-0000-000021180000}"/>
    <cellStyle name="40% - Accent1 2 11" xfId="6184" xr:uid="{00000000-0005-0000-0000-000022180000}"/>
    <cellStyle name="40% - Accent1 2 11 2" xfId="6185" xr:uid="{00000000-0005-0000-0000-000023180000}"/>
    <cellStyle name="40% - Accent1 2 11 2 2" xfId="6186" xr:uid="{00000000-0005-0000-0000-000024180000}"/>
    <cellStyle name="40% - Accent1 2 11 2 3" xfId="6187" xr:uid="{00000000-0005-0000-0000-000025180000}"/>
    <cellStyle name="40% - Accent1 2 11 3" xfId="6188" xr:uid="{00000000-0005-0000-0000-000026180000}"/>
    <cellStyle name="40% - Accent1 2 11 4" xfId="6189" xr:uid="{00000000-0005-0000-0000-000027180000}"/>
    <cellStyle name="40% - Accent1 2 12" xfId="6190" xr:uid="{00000000-0005-0000-0000-000028180000}"/>
    <cellStyle name="40% - Accent1 2 12 2" xfId="6191" xr:uid="{00000000-0005-0000-0000-000029180000}"/>
    <cellStyle name="40% - Accent1 2 12 2 2" xfId="6192" xr:uid="{00000000-0005-0000-0000-00002A180000}"/>
    <cellStyle name="40% - Accent1 2 12 2 3" xfId="6193" xr:uid="{00000000-0005-0000-0000-00002B180000}"/>
    <cellStyle name="40% - Accent1 2 12 3" xfId="6194" xr:uid="{00000000-0005-0000-0000-00002C180000}"/>
    <cellStyle name="40% - Accent1 2 12 4" xfId="6195" xr:uid="{00000000-0005-0000-0000-00002D180000}"/>
    <cellStyle name="40% - Accent1 2 13" xfId="6196" xr:uid="{00000000-0005-0000-0000-00002E180000}"/>
    <cellStyle name="40% - Accent1 2 13 2" xfId="6197" xr:uid="{00000000-0005-0000-0000-00002F180000}"/>
    <cellStyle name="40% - Accent1 2 13 2 2" xfId="6198" xr:uid="{00000000-0005-0000-0000-000030180000}"/>
    <cellStyle name="40% - Accent1 2 13 2 3" xfId="6199" xr:uid="{00000000-0005-0000-0000-000031180000}"/>
    <cellStyle name="40% - Accent1 2 13 3" xfId="6200" xr:uid="{00000000-0005-0000-0000-000032180000}"/>
    <cellStyle name="40% - Accent1 2 13 4" xfId="6201" xr:uid="{00000000-0005-0000-0000-000033180000}"/>
    <cellStyle name="40% - Accent1 2 14" xfId="6202" xr:uid="{00000000-0005-0000-0000-000034180000}"/>
    <cellStyle name="40% - Accent1 2 14 2" xfId="6203" xr:uid="{00000000-0005-0000-0000-000035180000}"/>
    <cellStyle name="40% - Accent1 2 14 3" xfId="6204" xr:uid="{00000000-0005-0000-0000-000036180000}"/>
    <cellStyle name="40% - Accent1 2 15" xfId="6205" xr:uid="{00000000-0005-0000-0000-000037180000}"/>
    <cellStyle name="40% - Accent1 2 16" xfId="6206" xr:uid="{00000000-0005-0000-0000-000038180000}"/>
    <cellStyle name="40% - Accent1 2 2" xfId="6207" xr:uid="{00000000-0005-0000-0000-000039180000}"/>
    <cellStyle name="40% - Accent1 2 2 10" xfId="6208" xr:uid="{00000000-0005-0000-0000-00003A180000}"/>
    <cellStyle name="40% - Accent1 2 2 10 2" xfId="6209" xr:uid="{00000000-0005-0000-0000-00003B180000}"/>
    <cellStyle name="40% - Accent1 2 2 10 3" xfId="6210" xr:uid="{00000000-0005-0000-0000-00003C180000}"/>
    <cellStyle name="40% - Accent1 2 2 11" xfId="6211" xr:uid="{00000000-0005-0000-0000-00003D180000}"/>
    <cellStyle name="40% - Accent1 2 2 12" xfId="6212" xr:uid="{00000000-0005-0000-0000-00003E180000}"/>
    <cellStyle name="40% - Accent1 2 2 2" xfId="6213" xr:uid="{00000000-0005-0000-0000-00003F180000}"/>
    <cellStyle name="40% - Accent1 2 2 2 10" xfId="6214" xr:uid="{00000000-0005-0000-0000-000040180000}"/>
    <cellStyle name="40% - Accent1 2 2 2 2" xfId="6215" xr:uid="{00000000-0005-0000-0000-000041180000}"/>
    <cellStyle name="40% - Accent1 2 2 2 2 2" xfId="6216" xr:uid="{00000000-0005-0000-0000-000042180000}"/>
    <cellStyle name="40% - Accent1 2 2 2 2 2 2" xfId="6217" xr:uid="{00000000-0005-0000-0000-000043180000}"/>
    <cellStyle name="40% - Accent1 2 2 2 2 2 3" xfId="6218" xr:uid="{00000000-0005-0000-0000-000044180000}"/>
    <cellStyle name="40% - Accent1 2 2 2 2 3" xfId="6219" xr:uid="{00000000-0005-0000-0000-000045180000}"/>
    <cellStyle name="40% - Accent1 2 2 2 2 4" xfId="6220" xr:uid="{00000000-0005-0000-0000-000046180000}"/>
    <cellStyle name="40% - Accent1 2 2 2 3" xfId="6221" xr:uid="{00000000-0005-0000-0000-000047180000}"/>
    <cellStyle name="40% - Accent1 2 2 2 3 2" xfId="6222" xr:uid="{00000000-0005-0000-0000-000048180000}"/>
    <cellStyle name="40% - Accent1 2 2 2 3 2 2" xfId="6223" xr:uid="{00000000-0005-0000-0000-000049180000}"/>
    <cellStyle name="40% - Accent1 2 2 2 3 2 3" xfId="6224" xr:uid="{00000000-0005-0000-0000-00004A180000}"/>
    <cellStyle name="40% - Accent1 2 2 2 3 3" xfId="6225" xr:uid="{00000000-0005-0000-0000-00004B180000}"/>
    <cellStyle name="40% - Accent1 2 2 2 3 4" xfId="6226" xr:uid="{00000000-0005-0000-0000-00004C180000}"/>
    <cellStyle name="40% - Accent1 2 2 2 4" xfId="6227" xr:uid="{00000000-0005-0000-0000-00004D180000}"/>
    <cellStyle name="40% - Accent1 2 2 2 4 2" xfId="6228" xr:uid="{00000000-0005-0000-0000-00004E180000}"/>
    <cellStyle name="40% - Accent1 2 2 2 4 2 2" xfId="6229" xr:uid="{00000000-0005-0000-0000-00004F180000}"/>
    <cellStyle name="40% - Accent1 2 2 2 4 2 3" xfId="6230" xr:uid="{00000000-0005-0000-0000-000050180000}"/>
    <cellStyle name="40% - Accent1 2 2 2 4 3" xfId="6231" xr:uid="{00000000-0005-0000-0000-000051180000}"/>
    <cellStyle name="40% - Accent1 2 2 2 4 4" xfId="6232" xr:uid="{00000000-0005-0000-0000-000052180000}"/>
    <cellStyle name="40% - Accent1 2 2 2 5" xfId="6233" xr:uid="{00000000-0005-0000-0000-000053180000}"/>
    <cellStyle name="40% - Accent1 2 2 2 5 2" xfId="6234" xr:uid="{00000000-0005-0000-0000-000054180000}"/>
    <cellStyle name="40% - Accent1 2 2 2 5 2 2" xfId="6235" xr:uid="{00000000-0005-0000-0000-000055180000}"/>
    <cellStyle name="40% - Accent1 2 2 2 5 2 3" xfId="6236" xr:uid="{00000000-0005-0000-0000-000056180000}"/>
    <cellStyle name="40% - Accent1 2 2 2 5 3" xfId="6237" xr:uid="{00000000-0005-0000-0000-000057180000}"/>
    <cellStyle name="40% - Accent1 2 2 2 5 4" xfId="6238" xr:uid="{00000000-0005-0000-0000-000058180000}"/>
    <cellStyle name="40% - Accent1 2 2 2 6" xfId="6239" xr:uid="{00000000-0005-0000-0000-000059180000}"/>
    <cellStyle name="40% - Accent1 2 2 2 6 2" xfId="6240" xr:uid="{00000000-0005-0000-0000-00005A180000}"/>
    <cellStyle name="40% - Accent1 2 2 2 6 2 2" xfId="6241" xr:uid="{00000000-0005-0000-0000-00005B180000}"/>
    <cellStyle name="40% - Accent1 2 2 2 6 2 3" xfId="6242" xr:uid="{00000000-0005-0000-0000-00005C180000}"/>
    <cellStyle name="40% - Accent1 2 2 2 6 3" xfId="6243" xr:uid="{00000000-0005-0000-0000-00005D180000}"/>
    <cellStyle name="40% - Accent1 2 2 2 6 4" xfId="6244" xr:uid="{00000000-0005-0000-0000-00005E180000}"/>
    <cellStyle name="40% - Accent1 2 2 2 7" xfId="6245" xr:uid="{00000000-0005-0000-0000-00005F180000}"/>
    <cellStyle name="40% - Accent1 2 2 2 7 2" xfId="6246" xr:uid="{00000000-0005-0000-0000-000060180000}"/>
    <cellStyle name="40% - Accent1 2 2 2 7 2 2" xfId="6247" xr:uid="{00000000-0005-0000-0000-000061180000}"/>
    <cellStyle name="40% - Accent1 2 2 2 7 2 3" xfId="6248" xr:uid="{00000000-0005-0000-0000-000062180000}"/>
    <cellStyle name="40% - Accent1 2 2 2 7 3" xfId="6249" xr:uid="{00000000-0005-0000-0000-000063180000}"/>
    <cellStyle name="40% - Accent1 2 2 2 7 4" xfId="6250" xr:uid="{00000000-0005-0000-0000-000064180000}"/>
    <cellStyle name="40% - Accent1 2 2 2 8" xfId="6251" xr:uid="{00000000-0005-0000-0000-000065180000}"/>
    <cellStyle name="40% - Accent1 2 2 2 8 2" xfId="6252" xr:uid="{00000000-0005-0000-0000-000066180000}"/>
    <cellStyle name="40% - Accent1 2 2 2 8 3" xfId="6253" xr:uid="{00000000-0005-0000-0000-000067180000}"/>
    <cellStyle name="40% - Accent1 2 2 2 9" xfId="6254" xr:uid="{00000000-0005-0000-0000-000068180000}"/>
    <cellStyle name="40% - Accent1 2 2 3" xfId="6255" xr:uid="{00000000-0005-0000-0000-000069180000}"/>
    <cellStyle name="40% - Accent1 2 2 3 10" xfId="6256" xr:uid="{00000000-0005-0000-0000-00006A180000}"/>
    <cellStyle name="40% - Accent1 2 2 3 2" xfId="6257" xr:uid="{00000000-0005-0000-0000-00006B180000}"/>
    <cellStyle name="40% - Accent1 2 2 3 2 2" xfId="6258" xr:uid="{00000000-0005-0000-0000-00006C180000}"/>
    <cellStyle name="40% - Accent1 2 2 3 2 2 2" xfId="6259" xr:uid="{00000000-0005-0000-0000-00006D180000}"/>
    <cellStyle name="40% - Accent1 2 2 3 2 2 3" xfId="6260" xr:uid="{00000000-0005-0000-0000-00006E180000}"/>
    <cellStyle name="40% - Accent1 2 2 3 2 3" xfId="6261" xr:uid="{00000000-0005-0000-0000-00006F180000}"/>
    <cellStyle name="40% - Accent1 2 2 3 2 4" xfId="6262" xr:uid="{00000000-0005-0000-0000-000070180000}"/>
    <cellStyle name="40% - Accent1 2 2 3 3" xfId="6263" xr:uid="{00000000-0005-0000-0000-000071180000}"/>
    <cellStyle name="40% - Accent1 2 2 3 3 2" xfId="6264" xr:uid="{00000000-0005-0000-0000-000072180000}"/>
    <cellStyle name="40% - Accent1 2 2 3 3 2 2" xfId="6265" xr:uid="{00000000-0005-0000-0000-000073180000}"/>
    <cellStyle name="40% - Accent1 2 2 3 3 2 3" xfId="6266" xr:uid="{00000000-0005-0000-0000-000074180000}"/>
    <cellStyle name="40% - Accent1 2 2 3 3 3" xfId="6267" xr:uid="{00000000-0005-0000-0000-000075180000}"/>
    <cellStyle name="40% - Accent1 2 2 3 3 4" xfId="6268" xr:uid="{00000000-0005-0000-0000-000076180000}"/>
    <cellStyle name="40% - Accent1 2 2 3 4" xfId="6269" xr:uid="{00000000-0005-0000-0000-000077180000}"/>
    <cellStyle name="40% - Accent1 2 2 3 4 2" xfId="6270" xr:uid="{00000000-0005-0000-0000-000078180000}"/>
    <cellStyle name="40% - Accent1 2 2 3 4 2 2" xfId="6271" xr:uid="{00000000-0005-0000-0000-000079180000}"/>
    <cellStyle name="40% - Accent1 2 2 3 4 2 3" xfId="6272" xr:uid="{00000000-0005-0000-0000-00007A180000}"/>
    <cellStyle name="40% - Accent1 2 2 3 4 3" xfId="6273" xr:uid="{00000000-0005-0000-0000-00007B180000}"/>
    <cellStyle name="40% - Accent1 2 2 3 4 4" xfId="6274" xr:uid="{00000000-0005-0000-0000-00007C180000}"/>
    <cellStyle name="40% - Accent1 2 2 3 5" xfId="6275" xr:uid="{00000000-0005-0000-0000-00007D180000}"/>
    <cellStyle name="40% - Accent1 2 2 3 5 2" xfId="6276" xr:uid="{00000000-0005-0000-0000-00007E180000}"/>
    <cellStyle name="40% - Accent1 2 2 3 5 2 2" xfId="6277" xr:uid="{00000000-0005-0000-0000-00007F180000}"/>
    <cellStyle name="40% - Accent1 2 2 3 5 2 3" xfId="6278" xr:uid="{00000000-0005-0000-0000-000080180000}"/>
    <cellStyle name="40% - Accent1 2 2 3 5 3" xfId="6279" xr:uid="{00000000-0005-0000-0000-000081180000}"/>
    <cellStyle name="40% - Accent1 2 2 3 5 4" xfId="6280" xr:uid="{00000000-0005-0000-0000-000082180000}"/>
    <cellStyle name="40% - Accent1 2 2 3 6" xfId="6281" xr:uid="{00000000-0005-0000-0000-000083180000}"/>
    <cellStyle name="40% - Accent1 2 2 3 6 2" xfId="6282" xr:uid="{00000000-0005-0000-0000-000084180000}"/>
    <cellStyle name="40% - Accent1 2 2 3 6 2 2" xfId="6283" xr:uid="{00000000-0005-0000-0000-000085180000}"/>
    <cellStyle name="40% - Accent1 2 2 3 6 2 3" xfId="6284" xr:uid="{00000000-0005-0000-0000-000086180000}"/>
    <cellStyle name="40% - Accent1 2 2 3 6 3" xfId="6285" xr:uid="{00000000-0005-0000-0000-000087180000}"/>
    <cellStyle name="40% - Accent1 2 2 3 6 4" xfId="6286" xr:uid="{00000000-0005-0000-0000-000088180000}"/>
    <cellStyle name="40% - Accent1 2 2 3 7" xfId="6287" xr:uid="{00000000-0005-0000-0000-000089180000}"/>
    <cellStyle name="40% - Accent1 2 2 3 7 2" xfId="6288" xr:uid="{00000000-0005-0000-0000-00008A180000}"/>
    <cellStyle name="40% - Accent1 2 2 3 7 2 2" xfId="6289" xr:uid="{00000000-0005-0000-0000-00008B180000}"/>
    <cellStyle name="40% - Accent1 2 2 3 7 2 3" xfId="6290" xr:uid="{00000000-0005-0000-0000-00008C180000}"/>
    <cellStyle name="40% - Accent1 2 2 3 7 3" xfId="6291" xr:uid="{00000000-0005-0000-0000-00008D180000}"/>
    <cellStyle name="40% - Accent1 2 2 3 7 4" xfId="6292" xr:uid="{00000000-0005-0000-0000-00008E180000}"/>
    <cellStyle name="40% - Accent1 2 2 3 8" xfId="6293" xr:uid="{00000000-0005-0000-0000-00008F180000}"/>
    <cellStyle name="40% - Accent1 2 2 3 8 2" xfId="6294" xr:uid="{00000000-0005-0000-0000-000090180000}"/>
    <cellStyle name="40% - Accent1 2 2 3 8 3" xfId="6295" xr:uid="{00000000-0005-0000-0000-000091180000}"/>
    <cellStyle name="40% - Accent1 2 2 3 9" xfId="6296" xr:uid="{00000000-0005-0000-0000-000092180000}"/>
    <cellStyle name="40% - Accent1 2 2 4" xfId="6297" xr:uid="{00000000-0005-0000-0000-000093180000}"/>
    <cellStyle name="40% - Accent1 2 2 4 2" xfId="6298" xr:uid="{00000000-0005-0000-0000-000094180000}"/>
    <cellStyle name="40% - Accent1 2 2 4 2 2" xfId="6299" xr:uid="{00000000-0005-0000-0000-000095180000}"/>
    <cellStyle name="40% - Accent1 2 2 4 2 3" xfId="6300" xr:uid="{00000000-0005-0000-0000-000096180000}"/>
    <cellStyle name="40% - Accent1 2 2 4 3" xfId="6301" xr:uid="{00000000-0005-0000-0000-000097180000}"/>
    <cellStyle name="40% - Accent1 2 2 4 4" xfId="6302" xr:uid="{00000000-0005-0000-0000-000098180000}"/>
    <cellStyle name="40% - Accent1 2 2 5" xfId="6303" xr:uid="{00000000-0005-0000-0000-000099180000}"/>
    <cellStyle name="40% - Accent1 2 2 5 2" xfId="6304" xr:uid="{00000000-0005-0000-0000-00009A180000}"/>
    <cellStyle name="40% - Accent1 2 2 5 2 2" xfId="6305" xr:uid="{00000000-0005-0000-0000-00009B180000}"/>
    <cellStyle name="40% - Accent1 2 2 5 2 3" xfId="6306" xr:uid="{00000000-0005-0000-0000-00009C180000}"/>
    <cellStyle name="40% - Accent1 2 2 5 3" xfId="6307" xr:uid="{00000000-0005-0000-0000-00009D180000}"/>
    <cellStyle name="40% - Accent1 2 2 5 4" xfId="6308" xr:uid="{00000000-0005-0000-0000-00009E180000}"/>
    <cellStyle name="40% - Accent1 2 2 6" xfId="6309" xr:uid="{00000000-0005-0000-0000-00009F180000}"/>
    <cellStyle name="40% - Accent1 2 2 6 2" xfId="6310" xr:uid="{00000000-0005-0000-0000-0000A0180000}"/>
    <cellStyle name="40% - Accent1 2 2 6 2 2" xfId="6311" xr:uid="{00000000-0005-0000-0000-0000A1180000}"/>
    <cellStyle name="40% - Accent1 2 2 6 2 3" xfId="6312" xr:uid="{00000000-0005-0000-0000-0000A2180000}"/>
    <cellStyle name="40% - Accent1 2 2 6 3" xfId="6313" xr:uid="{00000000-0005-0000-0000-0000A3180000}"/>
    <cellStyle name="40% - Accent1 2 2 6 4" xfId="6314" xr:uid="{00000000-0005-0000-0000-0000A4180000}"/>
    <cellStyle name="40% - Accent1 2 2 7" xfId="6315" xr:uid="{00000000-0005-0000-0000-0000A5180000}"/>
    <cellStyle name="40% - Accent1 2 2 7 2" xfId="6316" xr:uid="{00000000-0005-0000-0000-0000A6180000}"/>
    <cellStyle name="40% - Accent1 2 2 7 2 2" xfId="6317" xr:uid="{00000000-0005-0000-0000-0000A7180000}"/>
    <cellStyle name="40% - Accent1 2 2 7 2 3" xfId="6318" xr:uid="{00000000-0005-0000-0000-0000A8180000}"/>
    <cellStyle name="40% - Accent1 2 2 7 3" xfId="6319" xr:uid="{00000000-0005-0000-0000-0000A9180000}"/>
    <cellStyle name="40% - Accent1 2 2 7 4" xfId="6320" xr:uid="{00000000-0005-0000-0000-0000AA180000}"/>
    <cellStyle name="40% - Accent1 2 2 8" xfId="6321" xr:uid="{00000000-0005-0000-0000-0000AB180000}"/>
    <cellStyle name="40% - Accent1 2 2 8 2" xfId="6322" xr:uid="{00000000-0005-0000-0000-0000AC180000}"/>
    <cellStyle name="40% - Accent1 2 2 8 2 2" xfId="6323" xr:uid="{00000000-0005-0000-0000-0000AD180000}"/>
    <cellStyle name="40% - Accent1 2 2 8 2 3" xfId="6324" xr:uid="{00000000-0005-0000-0000-0000AE180000}"/>
    <cellStyle name="40% - Accent1 2 2 8 3" xfId="6325" xr:uid="{00000000-0005-0000-0000-0000AF180000}"/>
    <cellStyle name="40% - Accent1 2 2 8 4" xfId="6326" xr:uid="{00000000-0005-0000-0000-0000B0180000}"/>
    <cellStyle name="40% - Accent1 2 2 9" xfId="6327" xr:uid="{00000000-0005-0000-0000-0000B1180000}"/>
    <cellStyle name="40% - Accent1 2 2 9 2" xfId="6328" xr:uid="{00000000-0005-0000-0000-0000B2180000}"/>
    <cellStyle name="40% - Accent1 2 2 9 2 2" xfId="6329" xr:uid="{00000000-0005-0000-0000-0000B3180000}"/>
    <cellStyle name="40% - Accent1 2 2 9 2 3" xfId="6330" xr:uid="{00000000-0005-0000-0000-0000B4180000}"/>
    <cellStyle name="40% - Accent1 2 2 9 3" xfId="6331" xr:uid="{00000000-0005-0000-0000-0000B5180000}"/>
    <cellStyle name="40% - Accent1 2 2 9 4" xfId="6332" xr:uid="{00000000-0005-0000-0000-0000B6180000}"/>
    <cellStyle name="40% - Accent1 2 3" xfId="6333" xr:uid="{00000000-0005-0000-0000-0000B7180000}"/>
    <cellStyle name="40% - Accent1 2 3 10" xfId="6334" xr:uid="{00000000-0005-0000-0000-0000B8180000}"/>
    <cellStyle name="40% - Accent1 2 3 10 2" xfId="6335" xr:uid="{00000000-0005-0000-0000-0000B9180000}"/>
    <cellStyle name="40% - Accent1 2 3 10 3" xfId="6336" xr:uid="{00000000-0005-0000-0000-0000BA180000}"/>
    <cellStyle name="40% - Accent1 2 3 11" xfId="6337" xr:uid="{00000000-0005-0000-0000-0000BB180000}"/>
    <cellStyle name="40% - Accent1 2 3 12" xfId="6338" xr:uid="{00000000-0005-0000-0000-0000BC180000}"/>
    <cellStyle name="40% - Accent1 2 3 2" xfId="6339" xr:uid="{00000000-0005-0000-0000-0000BD180000}"/>
    <cellStyle name="40% - Accent1 2 3 2 10" xfId="6340" xr:uid="{00000000-0005-0000-0000-0000BE180000}"/>
    <cellStyle name="40% - Accent1 2 3 2 2" xfId="6341" xr:uid="{00000000-0005-0000-0000-0000BF180000}"/>
    <cellStyle name="40% - Accent1 2 3 2 2 2" xfId="6342" xr:uid="{00000000-0005-0000-0000-0000C0180000}"/>
    <cellStyle name="40% - Accent1 2 3 2 2 2 2" xfId="6343" xr:uid="{00000000-0005-0000-0000-0000C1180000}"/>
    <cellStyle name="40% - Accent1 2 3 2 2 2 3" xfId="6344" xr:uid="{00000000-0005-0000-0000-0000C2180000}"/>
    <cellStyle name="40% - Accent1 2 3 2 2 3" xfId="6345" xr:uid="{00000000-0005-0000-0000-0000C3180000}"/>
    <cellStyle name="40% - Accent1 2 3 2 2 4" xfId="6346" xr:uid="{00000000-0005-0000-0000-0000C4180000}"/>
    <cellStyle name="40% - Accent1 2 3 2 3" xfId="6347" xr:uid="{00000000-0005-0000-0000-0000C5180000}"/>
    <cellStyle name="40% - Accent1 2 3 2 3 2" xfId="6348" xr:uid="{00000000-0005-0000-0000-0000C6180000}"/>
    <cellStyle name="40% - Accent1 2 3 2 3 2 2" xfId="6349" xr:uid="{00000000-0005-0000-0000-0000C7180000}"/>
    <cellStyle name="40% - Accent1 2 3 2 3 2 3" xfId="6350" xr:uid="{00000000-0005-0000-0000-0000C8180000}"/>
    <cellStyle name="40% - Accent1 2 3 2 3 3" xfId="6351" xr:uid="{00000000-0005-0000-0000-0000C9180000}"/>
    <cellStyle name="40% - Accent1 2 3 2 3 4" xfId="6352" xr:uid="{00000000-0005-0000-0000-0000CA180000}"/>
    <cellStyle name="40% - Accent1 2 3 2 4" xfId="6353" xr:uid="{00000000-0005-0000-0000-0000CB180000}"/>
    <cellStyle name="40% - Accent1 2 3 2 4 2" xfId="6354" xr:uid="{00000000-0005-0000-0000-0000CC180000}"/>
    <cellStyle name="40% - Accent1 2 3 2 4 2 2" xfId="6355" xr:uid="{00000000-0005-0000-0000-0000CD180000}"/>
    <cellStyle name="40% - Accent1 2 3 2 4 2 3" xfId="6356" xr:uid="{00000000-0005-0000-0000-0000CE180000}"/>
    <cellStyle name="40% - Accent1 2 3 2 4 3" xfId="6357" xr:uid="{00000000-0005-0000-0000-0000CF180000}"/>
    <cellStyle name="40% - Accent1 2 3 2 4 4" xfId="6358" xr:uid="{00000000-0005-0000-0000-0000D0180000}"/>
    <cellStyle name="40% - Accent1 2 3 2 5" xfId="6359" xr:uid="{00000000-0005-0000-0000-0000D1180000}"/>
    <cellStyle name="40% - Accent1 2 3 2 5 2" xfId="6360" xr:uid="{00000000-0005-0000-0000-0000D2180000}"/>
    <cellStyle name="40% - Accent1 2 3 2 5 2 2" xfId="6361" xr:uid="{00000000-0005-0000-0000-0000D3180000}"/>
    <cellStyle name="40% - Accent1 2 3 2 5 2 3" xfId="6362" xr:uid="{00000000-0005-0000-0000-0000D4180000}"/>
    <cellStyle name="40% - Accent1 2 3 2 5 3" xfId="6363" xr:uid="{00000000-0005-0000-0000-0000D5180000}"/>
    <cellStyle name="40% - Accent1 2 3 2 5 4" xfId="6364" xr:uid="{00000000-0005-0000-0000-0000D6180000}"/>
    <cellStyle name="40% - Accent1 2 3 2 6" xfId="6365" xr:uid="{00000000-0005-0000-0000-0000D7180000}"/>
    <cellStyle name="40% - Accent1 2 3 2 6 2" xfId="6366" xr:uid="{00000000-0005-0000-0000-0000D8180000}"/>
    <cellStyle name="40% - Accent1 2 3 2 6 2 2" xfId="6367" xr:uid="{00000000-0005-0000-0000-0000D9180000}"/>
    <cellStyle name="40% - Accent1 2 3 2 6 2 3" xfId="6368" xr:uid="{00000000-0005-0000-0000-0000DA180000}"/>
    <cellStyle name="40% - Accent1 2 3 2 6 3" xfId="6369" xr:uid="{00000000-0005-0000-0000-0000DB180000}"/>
    <cellStyle name="40% - Accent1 2 3 2 6 4" xfId="6370" xr:uid="{00000000-0005-0000-0000-0000DC180000}"/>
    <cellStyle name="40% - Accent1 2 3 2 7" xfId="6371" xr:uid="{00000000-0005-0000-0000-0000DD180000}"/>
    <cellStyle name="40% - Accent1 2 3 2 7 2" xfId="6372" xr:uid="{00000000-0005-0000-0000-0000DE180000}"/>
    <cellStyle name="40% - Accent1 2 3 2 7 2 2" xfId="6373" xr:uid="{00000000-0005-0000-0000-0000DF180000}"/>
    <cellStyle name="40% - Accent1 2 3 2 7 2 3" xfId="6374" xr:uid="{00000000-0005-0000-0000-0000E0180000}"/>
    <cellStyle name="40% - Accent1 2 3 2 7 3" xfId="6375" xr:uid="{00000000-0005-0000-0000-0000E1180000}"/>
    <cellStyle name="40% - Accent1 2 3 2 7 4" xfId="6376" xr:uid="{00000000-0005-0000-0000-0000E2180000}"/>
    <cellStyle name="40% - Accent1 2 3 2 8" xfId="6377" xr:uid="{00000000-0005-0000-0000-0000E3180000}"/>
    <cellStyle name="40% - Accent1 2 3 2 8 2" xfId="6378" xr:uid="{00000000-0005-0000-0000-0000E4180000}"/>
    <cellStyle name="40% - Accent1 2 3 2 8 3" xfId="6379" xr:uid="{00000000-0005-0000-0000-0000E5180000}"/>
    <cellStyle name="40% - Accent1 2 3 2 9" xfId="6380" xr:uid="{00000000-0005-0000-0000-0000E6180000}"/>
    <cellStyle name="40% - Accent1 2 3 3" xfId="6381" xr:uid="{00000000-0005-0000-0000-0000E7180000}"/>
    <cellStyle name="40% - Accent1 2 3 3 10" xfId="6382" xr:uid="{00000000-0005-0000-0000-0000E8180000}"/>
    <cellStyle name="40% - Accent1 2 3 3 2" xfId="6383" xr:uid="{00000000-0005-0000-0000-0000E9180000}"/>
    <cellStyle name="40% - Accent1 2 3 3 2 2" xfId="6384" xr:uid="{00000000-0005-0000-0000-0000EA180000}"/>
    <cellStyle name="40% - Accent1 2 3 3 2 2 2" xfId="6385" xr:uid="{00000000-0005-0000-0000-0000EB180000}"/>
    <cellStyle name="40% - Accent1 2 3 3 2 2 3" xfId="6386" xr:uid="{00000000-0005-0000-0000-0000EC180000}"/>
    <cellStyle name="40% - Accent1 2 3 3 2 3" xfId="6387" xr:uid="{00000000-0005-0000-0000-0000ED180000}"/>
    <cellStyle name="40% - Accent1 2 3 3 2 4" xfId="6388" xr:uid="{00000000-0005-0000-0000-0000EE180000}"/>
    <cellStyle name="40% - Accent1 2 3 3 3" xfId="6389" xr:uid="{00000000-0005-0000-0000-0000EF180000}"/>
    <cellStyle name="40% - Accent1 2 3 3 3 2" xfId="6390" xr:uid="{00000000-0005-0000-0000-0000F0180000}"/>
    <cellStyle name="40% - Accent1 2 3 3 3 2 2" xfId="6391" xr:uid="{00000000-0005-0000-0000-0000F1180000}"/>
    <cellStyle name="40% - Accent1 2 3 3 3 2 3" xfId="6392" xr:uid="{00000000-0005-0000-0000-0000F2180000}"/>
    <cellStyle name="40% - Accent1 2 3 3 3 3" xfId="6393" xr:uid="{00000000-0005-0000-0000-0000F3180000}"/>
    <cellStyle name="40% - Accent1 2 3 3 3 4" xfId="6394" xr:uid="{00000000-0005-0000-0000-0000F4180000}"/>
    <cellStyle name="40% - Accent1 2 3 3 4" xfId="6395" xr:uid="{00000000-0005-0000-0000-0000F5180000}"/>
    <cellStyle name="40% - Accent1 2 3 3 4 2" xfId="6396" xr:uid="{00000000-0005-0000-0000-0000F6180000}"/>
    <cellStyle name="40% - Accent1 2 3 3 4 2 2" xfId="6397" xr:uid="{00000000-0005-0000-0000-0000F7180000}"/>
    <cellStyle name="40% - Accent1 2 3 3 4 2 3" xfId="6398" xr:uid="{00000000-0005-0000-0000-0000F8180000}"/>
    <cellStyle name="40% - Accent1 2 3 3 4 3" xfId="6399" xr:uid="{00000000-0005-0000-0000-0000F9180000}"/>
    <cellStyle name="40% - Accent1 2 3 3 4 4" xfId="6400" xr:uid="{00000000-0005-0000-0000-0000FA180000}"/>
    <cellStyle name="40% - Accent1 2 3 3 5" xfId="6401" xr:uid="{00000000-0005-0000-0000-0000FB180000}"/>
    <cellStyle name="40% - Accent1 2 3 3 5 2" xfId="6402" xr:uid="{00000000-0005-0000-0000-0000FC180000}"/>
    <cellStyle name="40% - Accent1 2 3 3 5 2 2" xfId="6403" xr:uid="{00000000-0005-0000-0000-0000FD180000}"/>
    <cellStyle name="40% - Accent1 2 3 3 5 2 3" xfId="6404" xr:uid="{00000000-0005-0000-0000-0000FE180000}"/>
    <cellStyle name="40% - Accent1 2 3 3 5 3" xfId="6405" xr:uid="{00000000-0005-0000-0000-0000FF180000}"/>
    <cellStyle name="40% - Accent1 2 3 3 5 4" xfId="6406" xr:uid="{00000000-0005-0000-0000-000000190000}"/>
    <cellStyle name="40% - Accent1 2 3 3 6" xfId="6407" xr:uid="{00000000-0005-0000-0000-000001190000}"/>
    <cellStyle name="40% - Accent1 2 3 3 6 2" xfId="6408" xr:uid="{00000000-0005-0000-0000-000002190000}"/>
    <cellStyle name="40% - Accent1 2 3 3 6 2 2" xfId="6409" xr:uid="{00000000-0005-0000-0000-000003190000}"/>
    <cellStyle name="40% - Accent1 2 3 3 6 2 3" xfId="6410" xr:uid="{00000000-0005-0000-0000-000004190000}"/>
    <cellStyle name="40% - Accent1 2 3 3 6 3" xfId="6411" xr:uid="{00000000-0005-0000-0000-000005190000}"/>
    <cellStyle name="40% - Accent1 2 3 3 6 4" xfId="6412" xr:uid="{00000000-0005-0000-0000-000006190000}"/>
    <cellStyle name="40% - Accent1 2 3 3 7" xfId="6413" xr:uid="{00000000-0005-0000-0000-000007190000}"/>
    <cellStyle name="40% - Accent1 2 3 3 7 2" xfId="6414" xr:uid="{00000000-0005-0000-0000-000008190000}"/>
    <cellStyle name="40% - Accent1 2 3 3 7 2 2" xfId="6415" xr:uid="{00000000-0005-0000-0000-000009190000}"/>
    <cellStyle name="40% - Accent1 2 3 3 7 2 3" xfId="6416" xr:uid="{00000000-0005-0000-0000-00000A190000}"/>
    <cellStyle name="40% - Accent1 2 3 3 7 3" xfId="6417" xr:uid="{00000000-0005-0000-0000-00000B190000}"/>
    <cellStyle name="40% - Accent1 2 3 3 7 4" xfId="6418" xr:uid="{00000000-0005-0000-0000-00000C190000}"/>
    <cellStyle name="40% - Accent1 2 3 3 8" xfId="6419" xr:uid="{00000000-0005-0000-0000-00000D190000}"/>
    <cellStyle name="40% - Accent1 2 3 3 8 2" xfId="6420" xr:uid="{00000000-0005-0000-0000-00000E190000}"/>
    <cellStyle name="40% - Accent1 2 3 3 8 3" xfId="6421" xr:uid="{00000000-0005-0000-0000-00000F190000}"/>
    <cellStyle name="40% - Accent1 2 3 3 9" xfId="6422" xr:uid="{00000000-0005-0000-0000-000010190000}"/>
    <cellStyle name="40% - Accent1 2 3 4" xfId="6423" xr:uid="{00000000-0005-0000-0000-000011190000}"/>
    <cellStyle name="40% - Accent1 2 3 4 2" xfId="6424" xr:uid="{00000000-0005-0000-0000-000012190000}"/>
    <cellStyle name="40% - Accent1 2 3 4 2 2" xfId="6425" xr:uid="{00000000-0005-0000-0000-000013190000}"/>
    <cellStyle name="40% - Accent1 2 3 4 2 3" xfId="6426" xr:uid="{00000000-0005-0000-0000-000014190000}"/>
    <cellStyle name="40% - Accent1 2 3 4 3" xfId="6427" xr:uid="{00000000-0005-0000-0000-000015190000}"/>
    <cellStyle name="40% - Accent1 2 3 4 4" xfId="6428" xr:uid="{00000000-0005-0000-0000-000016190000}"/>
    <cellStyle name="40% - Accent1 2 3 5" xfId="6429" xr:uid="{00000000-0005-0000-0000-000017190000}"/>
    <cellStyle name="40% - Accent1 2 3 5 2" xfId="6430" xr:uid="{00000000-0005-0000-0000-000018190000}"/>
    <cellStyle name="40% - Accent1 2 3 5 2 2" xfId="6431" xr:uid="{00000000-0005-0000-0000-000019190000}"/>
    <cellStyle name="40% - Accent1 2 3 5 2 3" xfId="6432" xr:uid="{00000000-0005-0000-0000-00001A190000}"/>
    <cellStyle name="40% - Accent1 2 3 5 3" xfId="6433" xr:uid="{00000000-0005-0000-0000-00001B190000}"/>
    <cellStyle name="40% - Accent1 2 3 5 4" xfId="6434" xr:uid="{00000000-0005-0000-0000-00001C190000}"/>
    <cellStyle name="40% - Accent1 2 3 6" xfId="6435" xr:uid="{00000000-0005-0000-0000-00001D190000}"/>
    <cellStyle name="40% - Accent1 2 3 6 2" xfId="6436" xr:uid="{00000000-0005-0000-0000-00001E190000}"/>
    <cellStyle name="40% - Accent1 2 3 6 2 2" xfId="6437" xr:uid="{00000000-0005-0000-0000-00001F190000}"/>
    <cellStyle name="40% - Accent1 2 3 6 2 3" xfId="6438" xr:uid="{00000000-0005-0000-0000-000020190000}"/>
    <cellStyle name="40% - Accent1 2 3 6 3" xfId="6439" xr:uid="{00000000-0005-0000-0000-000021190000}"/>
    <cellStyle name="40% - Accent1 2 3 6 4" xfId="6440" xr:uid="{00000000-0005-0000-0000-000022190000}"/>
    <cellStyle name="40% - Accent1 2 3 7" xfId="6441" xr:uid="{00000000-0005-0000-0000-000023190000}"/>
    <cellStyle name="40% - Accent1 2 3 7 2" xfId="6442" xr:uid="{00000000-0005-0000-0000-000024190000}"/>
    <cellStyle name="40% - Accent1 2 3 7 2 2" xfId="6443" xr:uid="{00000000-0005-0000-0000-000025190000}"/>
    <cellStyle name="40% - Accent1 2 3 7 2 3" xfId="6444" xr:uid="{00000000-0005-0000-0000-000026190000}"/>
    <cellStyle name="40% - Accent1 2 3 7 3" xfId="6445" xr:uid="{00000000-0005-0000-0000-000027190000}"/>
    <cellStyle name="40% - Accent1 2 3 7 4" xfId="6446" xr:uid="{00000000-0005-0000-0000-000028190000}"/>
    <cellStyle name="40% - Accent1 2 3 8" xfId="6447" xr:uid="{00000000-0005-0000-0000-000029190000}"/>
    <cellStyle name="40% - Accent1 2 3 8 2" xfId="6448" xr:uid="{00000000-0005-0000-0000-00002A190000}"/>
    <cellStyle name="40% - Accent1 2 3 8 2 2" xfId="6449" xr:uid="{00000000-0005-0000-0000-00002B190000}"/>
    <cellStyle name="40% - Accent1 2 3 8 2 3" xfId="6450" xr:uid="{00000000-0005-0000-0000-00002C190000}"/>
    <cellStyle name="40% - Accent1 2 3 8 3" xfId="6451" xr:uid="{00000000-0005-0000-0000-00002D190000}"/>
    <cellStyle name="40% - Accent1 2 3 8 4" xfId="6452" xr:uid="{00000000-0005-0000-0000-00002E190000}"/>
    <cellStyle name="40% - Accent1 2 3 9" xfId="6453" xr:uid="{00000000-0005-0000-0000-00002F190000}"/>
    <cellStyle name="40% - Accent1 2 3 9 2" xfId="6454" xr:uid="{00000000-0005-0000-0000-000030190000}"/>
    <cellStyle name="40% - Accent1 2 3 9 2 2" xfId="6455" xr:uid="{00000000-0005-0000-0000-000031190000}"/>
    <cellStyle name="40% - Accent1 2 3 9 2 3" xfId="6456" xr:uid="{00000000-0005-0000-0000-000032190000}"/>
    <cellStyle name="40% - Accent1 2 3 9 3" xfId="6457" xr:uid="{00000000-0005-0000-0000-000033190000}"/>
    <cellStyle name="40% - Accent1 2 3 9 4" xfId="6458" xr:uid="{00000000-0005-0000-0000-000034190000}"/>
    <cellStyle name="40% - Accent1 2 4" xfId="6459" xr:uid="{00000000-0005-0000-0000-000035190000}"/>
    <cellStyle name="40% - Accent1 2 4 10" xfId="6460" xr:uid="{00000000-0005-0000-0000-000036190000}"/>
    <cellStyle name="40% - Accent1 2 4 10 2" xfId="6461" xr:uid="{00000000-0005-0000-0000-000037190000}"/>
    <cellStyle name="40% - Accent1 2 4 10 3" xfId="6462" xr:uid="{00000000-0005-0000-0000-000038190000}"/>
    <cellStyle name="40% - Accent1 2 4 11" xfId="6463" xr:uid="{00000000-0005-0000-0000-000039190000}"/>
    <cellStyle name="40% - Accent1 2 4 12" xfId="6464" xr:uid="{00000000-0005-0000-0000-00003A190000}"/>
    <cellStyle name="40% - Accent1 2 4 2" xfId="6465" xr:uid="{00000000-0005-0000-0000-00003B190000}"/>
    <cellStyle name="40% - Accent1 2 4 2 10" xfId="6466" xr:uid="{00000000-0005-0000-0000-00003C190000}"/>
    <cellStyle name="40% - Accent1 2 4 2 2" xfId="6467" xr:uid="{00000000-0005-0000-0000-00003D190000}"/>
    <cellStyle name="40% - Accent1 2 4 2 2 2" xfId="6468" xr:uid="{00000000-0005-0000-0000-00003E190000}"/>
    <cellStyle name="40% - Accent1 2 4 2 2 2 2" xfId="6469" xr:uid="{00000000-0005-0000-0000-00003F190000}"/>
    <cellStyle name="40% - Accent1 2 4 2 2 2 3" xfId="6470" xr:uid="{00000000-0005-0000-0000-000040190000}"/>
    <cellStyle name="40% - Accent1 2 4 2 2 3" xfId="6471" xr:uid="{00000000-0005-0000-0000-000041190000}"/>
    <cellStyle name="40% - Accent1 2 4 2 2 4" xfId="6472" xr:uid="{00000000-0005-0000-0000-000042190000}"/>
    <cellStyle name="40% - Accent1 2 4 2 3" xfId="6473" xr:uid="{00000000-0005-0000-0000-000043190000}"/>
    <cellStyle name="40% - Accent1 2 4 2 3 2" xfId="6474" xr:uid="{00000000-0005-0000-0000-000044190000}"/>
    <cellStyle name="40% - Accent1 2 4 2 3 2 2" xfId="6475" xr:uid="{00000000-0005-0000-0000-000045190000}"/>
    <cellStyle name="40% - Accent1 2 4 2 3 2 3" xfId="6476" xr:uid="{00000000-0005-0000-0000-000046190000}"/>
    <cellStyle name="40% - Accent1 2 4 2 3 3" xfId="6477" xr:uid="{00000000-0005-0000-0000-000047190000}"/>
    <cellStyle name="40% - Accent1 2 4 2 3 4" xfId="6478" xr:uid="{00000000-0005-0000-0000-000048190000}"/>
    <cellStyle name="40% - Accent1 2 4 2 4" xfId="6479" xr:uid="{00000000-0005-0000-0000-000049190000}"/>
    <cellStyle name="40% - Accent1 2 4 2 4 2" xfId="6480" xr:uid="{00000000-0005-0000-0000-00004A190000}"/>
    <cellStyle name="40% - Accent1 2 4 2 4 2 2" xfId="6481" xr:uid="{00000000-0005-0000-0000-00004B190000}"/>
    <cellStyle name="40% - Accent1 2 4 2 4 2 3" xfId="6482" xr:uid="{00000000-0005-0000-0000-00004C190000}"/>
    <cellStyle name="40% - Accent1 2 4 2 4 3" xfId="6483" xr:uid="{00000000-0005-0000-0000-00004D190000}"/>
    <cellStyle name="40% - Accent1 2 4 2 4 4" xfId="6484" xr:uid="{00000000-0005-0000-0000-00004E190000}"/>
    <cellStyle name="40% - Accent1 2 4 2 5" xfId="6485" xr:uid="{00000000-0005-0000-0000-00004F190000}"/>
    <cellStyle name="40% - Accent1 2 4 2 5 2" xfId="6486" xr:uid="{00000000-0005-0000-0000-000050190000}"/>
    <cellStyle name="40% - Accent1 2 4 2 5 2 2" xfId="6487" xr:uid="{00000000-0005-0000-0000-000051190000}"/>
    <cellStyle name="40% - Accent1 2 4 2 5 2 3" xfId="6488" xr:uid="{00000000-0005-0000-0000-000052190000}"/>
    <cellStyle name="40% - Accent1 2 4 2 5 3" xfId="6489" xr:uid="{00000000-0005-0000-0000-000053190000}"/>
    <cellStyle name="40% - Accent1 2 4 2 5 4" xfId="6490" xr:uid="{00000000-0005-0000-0000-000054190000}"/>
    <cellStyle name="40% - Accent1 2 4 2 6" xfId="6491" xr:uid="{00000000-0005-0000-0000-000055190000}"/>
    <cellStyle name="40% - Accent1 2 4 2 6 2" xfId="6492" xr:uid="{00000000-0005-0000-0000-000056190000}"/>
    <cellStyle name="40% - Accent1 2 4 2 6 2 2" xfId="6493" xr:uid="{00000000-0005-0000-0000-000057190000}"/>
    <cellStyle name="40% - Accent1 2 4 2 6 2 3" xfId="6494" xr:uid="{00000000-0005-0000-0000-000058190000}"/>
    <cellStyle name="40% - Accent1 2 4 2 6 3" xfId="6495" xr:uid="{00000000-0005-0000-0000-000059190000}"/>
    <cellStyle name="40% - Accent1 2 4 2 6 4" xfId="6496" xr:uid="{00000000-0005-0000-0000-00005A190000}"/>
    <cellStyle name="40% - Accent1 2 4 2 7" xfId="6497" xr:uid="{00000000-0005-0000-0000-00005B190000}"/>
    <cellStyle name="40% - Accent1 2 4 2 7 2" xfId="6498" xr:uid="{00000000-0005-0000-0000-00005C190000}"/>
    <cellStyle name="40% - Accent1 2 4 2 7 2 2" xfId="6499" xr:uid="{00000000-0005-0000-0000-00005D190000}"/>
    <cellStyle name="40% - Accent1 2 4 2 7 2 3" xfId="6500" xr:uid="{00000000-0005-0000-0000-00005E190000}"/>
    <cellStyle name="40% - Accent1 2 4 2 7 3" xfId="6501" xr:uid="{00000000-0005-0000-0000-00005F190000}"/>
    <cellStyle name="40% - Accent1 2 4 2 7 4" xfId="6502" xr:uid="{00000000-0005-0000-0000-000060190000}"/>
    <cellStyle name="40% - Accent1 2 4 2 8" xfId="6503" xr:uid="{00000000-0005-0000-0000-000061190000}"/>
    <cellStyle name="40% - Accent1 2 4 2 8 2" xfId="6504" xr:uid="{00000000-0005-0000-0000-000062190000}"/>
    <cellStyle name="40% - Accent1 2 4 2 8 3" xfId="6505" xr:uid="{00000000-0005-0000-0000-000063190000}"/>
    <cellStyle name="40% - Accent1 2 4 2 9" xfId="6506" xr:uid="{00000000-0005-0000-0000-000064190000}"/>
    <cellStyle name="40% - Accent1 2 4 3" xfId="6507" xr:uid="{00000000-0005-0000-0000-000065190000}"/>
    <cellStyle name="40% - Accent1 2 4 3 10" xfId="6508" xr:uid="{00000000-0005-0000-0000-000066190000}"/>
    <cellStyle name="40% - Accent1 2 4 3 2" xfId="6509" xr:uid="{00000000-0005-0000-0000-000067190000}"/>
    <cellStyle name="40% - Accent1 2 4 3 2 2" xfId="6510" xr:uid="{00000000-0005-0000-0000-000068190000}"/>
    <cellStyle name="40% - Accent1 2 4 3 2 2 2" xfId="6511" xr:uid="{00000000-0005-0000-0000-000069190000}"/>
    <cellStyle name="40% - Accent1 2 4 3 2 2 3" xfId="6512" xr:uid="{00000000-0005-0000-0000-00006A190000}"/>
    <cellStyle name="40% - Accent1 2 4 3 2 3" xfId="6513" xr:uid="{00000000-0005-0000-0000-00006B190000}"/>
    <cellStyle name="40% - Accent1 2 4 3 2 4" xfId="6514" xr:uid="{00000000-0005-0000-0000-00006C190000}"/>
    <cellStyle name="40% - Accent1 2 4 3 3" xfId="6515" xr:uid="{00000000-0005-0000-0000-00006D190000}"/>
    <cellStyle name="40% - Accent1 2 4 3 3 2" xfId="6516" xr:uid="{00000000-0005-0000-0000-00006E190000}"/>
    <cellStyle name="40% - Accent1 2 4 3 3 2 2" xfId="6517" xr:uid="{00000000-0005-0000-0000-00006F190000}"/>
    <cellStyle name="40% - Accent1 2 4 3 3 2 3" xfId="6518" xr:uid="{00000000-0005-0000-0000-000070190000}"/>
    <cellStyle name="40% - Accent1 2 4 3 3 3" xfId="6519" xr:uid="{00000000-0005-0000-0000-000071190000}"/>
    <cellStyle name="40% - Accent1 2 4 3 3 4" xfId="6520" xr:uid="{00000000-0005-0000-0000-000072190000}"/>
    <cellStyle name="40% - Accent1 2 4 3 4" xfId="6521" xr:uid="{00000000-0005-0000-0000-000073190000}"/>
    <cellStyle name="40% - Accent1 2 4 3 4 2" xfId="6522" xr:uid="{00000000-0005-0000-0000-000074190000}"/>
    <cellStyle name="40% - Accent1 2 4 3 4 2 2" xfId="6523" xr:uid="{00000000-0005-0000-0000-000075190000}"/>
    <cellStyle name="40% - Accent1 2 4 3 4 2 3" xfId="6524" xr:uid="{00000000-0005-0000-0000-000076190000}"/>
    <cellStyle name="40% - Accent1 2 4 3 4 3" xfId="6525" xr:uid="{00000000-0005-0000-0000-000077190000}"/>
    <cellStyle name="40% - Accent1 2 4 3 4 4" xfId="6526" xr:uid="{00000000-0005-0000-0000-000078190000}"/>
    <cellStyle name="40% - Accent1 2 4 3 5" xfId="6527" xr:uid="{00000000-0005-0000-0000-000079190000}"/>
    <cellStyle name="40% - Accent1 2 4 3 5 2" xfId="6528" xr:uid="{00000000-0005-0000-0000-00007A190000}"/>
    <cellStyle name="40% - Accent1 2 4 3 5 2 2" xfId="6529" xr:uid="{00000000-0005-0000-0000-00007B190000}"/>
    <cellStyle name="40% - Accent1 2 4 3 5 2 3" xfId="6530" xr:uid="{00000000-0005-0000-0000-00007C190000}"/>
    <cellStyle name="40% - Accent1 2 4 3 5 3" xfId="6531" xr:uid="{00000000-0005-0000-0000-00007D190000}"/>
    <cellStyle name="40% - Accent1 2 4 3 5 4" xfId="6532" xr:uid="{00000000-0005-0000-0000-00007E190000}"/>
    <cellStyle name="40% - Accent1 2 4 3 6" xfId="6533" xr:uid="{00000000-0005-0000-0000-00007F190000}"/>
    <cellStyle name="40% - Accent1 2 4 3 6 2" xfId="6534" xr:uid="{00000000-0005-0000-0000-000080190000}"/>
    <cellStyle name="40% - Accent1 2 4 3 6 2 2" xfId="6535" xr:uid="{00000000-0005-0000-0000-000081190000}"/>
    <cellStyle name="40% - Accent1 2 4 3 6 2 3" xfId="6536" xr:uid="{00000000-0005-0000-0000-000082190000}"/>
    <cellStyle name="40% - Accent1 2 4 3 6 3" xfId="6537" xr:uid="{00000000-0005-0000-0000-000083190000}"/>
    <cellStyle name="40% - Accent1 2 4 3 6 4" xfId="6538" xr:uid="{00000000-0005-0000-0000-000084190000}"/>
    <cellStyle name="40% - Accent1 2 4 3 7" xfId="6539" xr:uid="{00000000-0005-0000-0000-000085190000}"/>
    <cellStyle name="40% - Accent1 2 4 3 7 2" xfId="6540" xr:uid="{00000000-0005-0000-0000-000086190000}"/>
    <cellStyle name="40% - Accent1 2 4 3 7 2 2" xfId="6541" xr:uid="{00000000-0005-0000-0000-000087190000}"/>
    <cellStyle name="40% - Accent1 2 4 3 7 2 3" xfId="6542" xr:uid="{00000000-0005-0000-0000-000088190000}"/>
    <cellStyle name="40% - Accent1 2 4 3 7 3" xfId="6543" xr:uid="{00000000-0005-0000-0000-000089190000}"/>
    <cellStyle name="40% - Accent1 2 4 3 7 4" xfId="6544" xr:uid="{00000000-0005-0000-0000-00008A190000}"/>
    <cellStyle name="40% - Accent1 2 4 3 8" xfId="6545" xr:uid="{00000000-0005-0000-0000-00008B190000}"/>
    <cellStyle name="40% - Accent1 2 4 3 8 2" xfId="6546" xr:uid="{00000000-0005-0000-0000-00008C190000}"/>
    <cellStyle name="40% - Accent1 2 4 3 8 3" xfId="6547" xr:uid="{00000000-0005-0000-0000-00008D190000}"/>
    <cellStyle name="40% - Accent1 2 4 3 9" xfId="6548" xr:uid="{00000000-0005-0000-0000-00008E190000}"/>
    <cellStyle name="40% - Accent1 2 4 4" xfId="6549" xr:uid="{00000000-0005-0000-0000-00008F190000}"/>
    <cellStyle name="40% - Accent1 2 4 4 2" xfId="6550" xr:uid="{00000000-0005-0000-0000-000090190000}"/>
    <cellStyle name="40% - Accent1 2 4 4 2 2" xfId="6551" xr:uid="{00000000-0005-0000-0000-000091190000}"/>
    <cellStyle name="40% - Accent1 2 4 4 2 3" xfId="6552" xr:uid="{00000000-0005-0000-0000-000092190000}"/>
    <cellStyle name="40% - Accent1 2 4 4 3" xfId="6553" xr:uid="{00000000-0005-0000-0000-000093190000}"/>
    <cellStyle name="40% - Accent1 2 4 4 4" xfId="6554" xr:uid="{00000000-0005-0000-0000-000094190000}"/>
    <cellStyle name="40% - Accent1 2 4 5" xfId="6555" xr:uid="{00000000-0005-0000-0000-000095190000}"/>
    <cellStyle name="40% - Accent1 2 4 5 2" xfId="6556" xr:uid="{00000000-0005-0000-0000-000096190000}"/>
    <cellStyle name="40% - Accent1 2 4 5 2 2" xfId="6557" xr:uid="{00000000-0005-0000-0000-000097190000}"/>
    <cellStyle name="40% - Accent1 2 4 5 2 3" xfId="6558" xr:uid="{00000000-0005-0000-0000-000098190000}"/>
    <cellStyle name="40% - Accent1 2 4 5 3" xfId="6559" xr:uid="{00000000-0005-0000-0000-000099190000}"/>
    <cellStyle name="40% - Accent1 2 4 5 4" xfId="6560" xr:uid="{00000000-0005-0000-0000-00009A190000}"/>
    <cellStyle name="40% - Accent1 2 4 6" xfId="6561" xr:uid="{00000000-0005-0000-0000-00009B190000}"/>
    <cellStyle name="40% - Accent1 2 4 6 2" xfId="6562" xr:uid="{00000000-0005-0000-0000-00009C190000}"/>
    <cellStyle name="40% - Accent1 2 4 6 2 2" xfId="6563" xr:uid="{00000000-0005-0000-0000-00009D190000}"/>
    <cellStyle name="40% - Accent1 2 4 6 2 3" xfId="6564" xr:uid="{00000000-0005-0000-0000-00009E190000}"/>
    <cellStyle name="40% - Accent1 2 4 6 3" xfId="6565" xr:uid="{00000000-0005-0000-0000-00009F190000}"/>
    <cellStyle name="40% - Accent1 2 4 6 4" xfId="6566" xr:uid="{00000000-0005-0000-0000-0000A0190000}"/>
    <cellStyle name="40% - Accent1 2 4 7" xfId="6567" xr:uid="{00000000-0005-0000-0000-0000A1190000}"/>
    <cellStyle name="40% - Accent1 2 4 7 2" xfId="6568" xr:uid="{00000000-0005-0000-0000-0000A2190000}"/>
    <cellStyle name="40% - Accent1 2 4 7 2 2" xfId="6569" xr:uid="{00000000-0005-0000-0000-0000A3190000}"/>
    <cellStyle name="40% - Accent1 2 4 7 2 3" xfId="6570" xr:uid="{00000000-0005-0000-0000-0000A4190000}"/>
    <cellStyle name="40% - Accent1 2 4 7 3" xfId="6571" xr:uid="{00000000-0005-0000-0000-0000A5190000}"/>
    <cellStyle name="40% - Accent1 2 4 7 4" xfId="6572" xr:uid="{00000000-0005-0000-0000-0000A6190000}"/>
    <cellStyle name="40% - Accent1 2 4 8" xfId="6573" xr:uid="{00000000-0005-0000-0000-0000A7190000}"/>
    <cellStyle name="40% - Accent1 2 4 8 2" xfId="6574" xr:uid="{00000000-0005-0000-0000-0000A8190000}"/>
    <cellStyle name="40% - Accent1 2 4 8 2 2" xfId="6575" xr:uid="{00000000-0005-0000-0000-0000A9190000}"/>
    <cellStyle name="40% - Accent1 2 4 8 2 3" xfId="6576" xr:uid="{00000000-0005-0000-0000-0000AA190000}"/>
    <cellStyle name="40% - Accent1 2 4 8 3" xfId="6577" xr:uid="{00000000-0005-0000-0000-0000AB190000}"/>
    <cellStyle name="40% - Accent1 2 4 8 4" xfId="6578" xr:uid="{00000000-0005-0000-0000-0000AC190000}"/>
    <cellStyle name="40% - Accent1 2 4 9" xfId="6579" xr:uid="{00000000-0005-0000-0000-0000AD190000}"/>
    <cellStyle name="40% - Accent1 2 4 9 2" xfId="6580" xr:uid="{00000000-0005-0000-0000-0000AE190000}"/>
    <cellStyle name="40% - Accent1 2 4 9 2 2" xfId="6581" xr:uid="{00000000-0005-0000-0000-0000AF190000}"/>
    <cellStyle name="40% - Accent1 2 4 9 2 3" xfId="6582" xr:uid="{00000000-0005-0000-0000-0000B0190000}"/>
    <cellStyle name="40% - Accent1 2 4 9 3" xfId="6583" xr:uid="{00000000-0005-0000-0000-0000B1190000}"/>
    <cellStyle name="40% - Accent1 2 4 9 4" xfId="6584" xr:uid="{00000000-0005-0000-0000-0000B2190000}"/>
    <cellStyle name="40% - Accent1 2 5" xfId="6585" xr:uid="{00000000-0005-0000-0000-0000B3190000}"/>
    <cellStyle name="40% - Accent1 2 5 10" xfId="6586" xr:uid="{00000000-0005-0000-0000-0000B4190000}"/>
    <cellStyle name="40% - Accent1 2 5 2" xfId="6587" xr:uid="{00000000-0005-0000-0000-0000B5190000}"/>
    <cellStyle name="40% - Accent1 2 5 2 2" xfId="6588" xr:uid="{00000000-0005-0000-0000-0000B6190000}"/>
    <cellStyle name="40% - Accent1 2 5 2 2 2" xfId="6589" xr:uid="{00000000-0005-0000-0000-0000B7190000}"/>
    <cellStyle name="40% - Accent1 2 5 2 2 3" xfId="6590" xr:uid="{00000000-0005-0000-0000-0000B8190000}"/>
    <cellStyle name="40% - Accent1 2 5 2 3" xfId="6591" xr:uid="{00000000-0005-0000-0000-0000B9190000}"/>
    <cellStyle name="40% - Accent1 2 5 2 4" xfId="6592" xr:uid="{00000000-0005-0000-0000-0000BA190000}"/>
    <cellStyle name="40% - Accent1 2 5 3" xfId="6593" xr:uid="{00000000-0005-0000-0000-0000BB190000}"/>
    <cellStyle name="40% - Accent1 2 5 3 2" xfId="6594" xr:uid="{00000000-0005-0000-0000-0000BC190000}"/>
    <cellStyle name="40% - Accent1 2 5 3 2 2" xfId="6595" xr:uid="{00000000-0005-0000-0000-0000BD190000}"/>
    <cellStyle name="40% - Accent1 2 5 3 2 3" xfId="6596" xr:uid="{00000000-0005-0000-0000-0000BE190000}"/>
    <cellStyle name="40% - Accent1 2 5 3 3" xfId="6597" xr:uid="{00000000-0005-0000-0000-0000BF190000}"/>
    <cellStyle name="40% - Accent1 2 5 3 4" xfId="6598" xr:uid="{00000000-0005-0000-0000-0000C0190000}"/>
    <cellStyle name="40% - Accent1 2 5 4" xfId="6599" xr:uid="{00000000-0005-0000-0000-0000C1190000}"/>
    <cellStyle name="40% - Accent1 2 5 4 2" xfId="6600" xr:uid="{00000000-0005-0000-0000-0000C2190000}"/>
    <cellStyle name="40% - Accent1 2 5 4 2 2" xfId="6601" xr:uid="{00000000-0005-0000-0000-0000C3190000}"/>
    <cellStyle name="40% - Accent1 2 5 4 2 3" xfId="6602" xr:uid="{00000000-0005-0000-0000-0000C4190000}"/>
    <cellStyle name="40% - Accent1 2 5 4 3" xfId="6603" xr:uid="{00000000-0005-0000-0000-0000C5190000}"/>
    <cellStyle name="40% - Accent1 2 5 4 4" xfId="6604" xr:uid="{00000000-0005-0000-0000-0000C6190000}"/>
    <cellStyle name="40% - Accent1 2 5 5" xfId="6605" xr:uid="{00000000-0005-0000-0000-0000C7190000}"/>
    <cellStyle name="40% - Accent1 2 5 5 2" xfId="6606" xr:uid="{00000000-0005-0000-0000-0000C8190000}"/>
    <cellStyle name="40% - Accent1 2 5 5 2 2" xfId="6607" xr:uid="{00000000-0005-0000-0000-0000C9190000}"/>
    <cellStyle name="40% - Accent1 2 5 5 2 3" xfId="6608" xr:uid="{00000000-0005-0000-0000-0000CA190000}"/>
    <cellStyle name="40% - Accent1 2 5 5 3" xfId="6609" xr:uid="{00000000-0005-0000-0000-0000CB190000}"/>
    <cellStyle name="40% - Accent1 2 5 5 4" xfId="6610" xr:uid="{00000000-0005-0000-0000-0000CC190000}"/>
    <cellStyle name="40% - Accent1 2 5 6" xfId="6611" xr:uid="{00000000-0005-0000-0000-0000CD190000}"/>
    <cellStyle name="40% - Accent1 2 5 6 2" xfId="6612" xr:uid="{00000000-0005-0000-0000-0000CE190000}"/>
    <cellStyle name="40% - Accent1 2 5 6 2 2" xfId="6613" xr:uid="{00000000-0005-0000-0000-0000CF190000}"/>
    <cellStyle name="40% - Accent1 2 5 6 2 3" xfId="6614" xr:uid="{00000000-0005-0000-0000-0000D0190000}"/>
    <cellStyle name="40% - Accent1 2 5 6 3" xfId="6615" xr:uid="{00000000-0005-0000-0000-0000D1190000}"/>
    <cellStyle name="40% - Accent1 2 5 6 4" xfId="6616" xr:uid="{00000000-0005-0000-0000-0000D2190000}"/>
    <cellStyle name="40% - Accent1 2 5 7" xfId="6617" xr:uid="{00000000-0005-0000-0000-0000D3190000}"/>
    <cellStyle name="40% - Accent1 2 5 7 2" xfId="6618" xr:uid="{00000000-0005-0000-0000-0000D4190000}"/>
    <cellStyle name="40% - Accent1 2 5 7 2 2" xfId="6619" xr:uid="{00000000-0005-0000-0000-0000D5190000}"/>
    <cellStyle name="40% - Accent1 2 5 7 2 3" xfId="6620" xr:uid="{00000000-0005-0000-0000-0000D6190000}"/>
    <cellStyle name="40% - Accent1 2 5 7 3" xfId="6621" xr:uid="{00000000-0005-0000-0000-0000D7190000}"/>
    <cellStyle name="40% - Accent1 2 5 7 4" xfId="6622" xr:uid="{00000000-0005-0000-0000-0000D8190000}"/>
    <cellStyle name="40% - Accent1 2 5 8" xfId="6623" xr:uid="{00000000-0005-0000-0000-0000D9190000}"/>
    <cellStyle name="40% - Accent1 2 5 8 2" xfId="6624" xr:uid="{00000000-0005-0000-0000-0000DA190000}"/>
    <cellStyle name="40% - Accent1 2 5 8 3" xfId="6625" xr:uid="{00000000-0005-0000-0000-0000DB190000}"/>
    <cellStyle name="40% - Accent1 2 5 9" xfId="6626" xr:uid="{00000000-0005-0000-0000-0000DC190000}"/>
    <cellStyle name="40% - Accent1 2 6" xfId="6627" xr:uid="{00000000-0005-0000-0000-0000DD190000}"/>
    <cellStyle name="40% - Accent1 2 6 10" xfId="6628" xr:uid="{00000000-0005-0000-0000-0000DE190000}"/>
    <cellStyle name="40% - Accent1 2 6 2" xfId="6629" xr:uid="{00000000-0005-0000-0000-0000DF190000}"/>
    <cellStyle name="40% - Accent1 2 6 2 2" xfId="6630" xr:uid="{00000000-0005-0000-0000-0000E0190000}"/>
    <cellStyle name="40% - Accent1 2 6 2 2 2" xfId="6631" xr:uid="{00000000-0005-0000-0000-0000E1190000}"/>
    <cellStyle name="40% - Accent1 2 6 2 2 3" xfId="6632" xr:uid="{00000000-0005-0000-0000-0000E2190000}"/>
    <cellStyle name="40% - Accent1 2 6 2 3" xfId="6633" xr:uid="{00000000-0005-0000-0000-0000E3190000}"/>
    <cellStyle name="40% - Accent1 2 6 2 4" xfId="6634" xr:uid="{00000000-0005-0000-0000-0000E4190000}"/>
    <cellStyle name="40% - Accent1 2 6 3" xfId="6635" xr:uid="{00000000-0005-0000-0000-0000E5190000}"/>
    <cellStyle name="40% - Accent1 2 6 3 2" xfId="6636" xr:uid="{00000000-0005-0000-0000-0000E6190000}"/>
    <cellStyle name="40% - Accent1 2 6 3 2 2" xfId="6637" xr:uid="{00000000-0005-0000-0000-0000E7190000}"/>
    <cellStyle name="40% - Accent1 2 6 3 2 3" xfId="6638" xr:uid="{00000000-0005-0000-0000-0000E8190000}"/>
    <cellStyle name="40% - Accent1 2 6 3 3" xfId="6639" xr:uid="{00000000-0005-0000-0000-0000E9190000}"/>
    <cellStyle name="40% - Accent1 2 6 3 4" xfId="6640" xr:uid="{00000000-0005-0000-0000-0000EA190000}"/>
    <cellStyle name="40% - Accent1 2 6 4" xfId="6641" xr:uid="{00000000-0005-0000-0000-0000EB190000}"/>
    <cellStyle name="40% - Accent1 2 6 4 2" xfId="6642" xr:uid="{00000000-0005-0000-0000-0000EC190000}"/>
    <cellStyle name="40% - Accent1 2 6 4 2 2" xfId="6643" xr:uid="{00000000-0005-0000-0000-0000ED190000}"/>
    <cellStyle name="40% - Accent1 2 6 4 2 3" xfId="6644" xr:uid="{00000000-0005-0000-0000-0000EE190000}"/>
    <cellStyle name="40% - Accent1 2 6 4 3" xfId="6645" xr:uid="{00000000-0005-0000-0000-0000EF190000}"/>
    <cellStyle name="40% - Accent1 2 6 4 4" xfId="6646" xr:uid="{00000000-0005-0000-0000-0000F0190000}"/>
    <cellStyle name="40% - Accent1 2 6 5" xfId="6647" xr:uid="{00000000-0005-0000-0000-0000F1190000}"/>
    <cellStyle name="40% - Accent1 2 6 5 2" xfId="6648" xr:uid="{00000000-0005-0000-0000-0000F2190000}"/>
    <cellStyle name="40% - Accent1 2 6 5 2 2" xfId="6649" xr:uid="{00000000-0005-0000-0000-0000F3190000}"/>
    <cellStyle name="40% - Accent1 2 6 5 2 3" xfId="6650" xr:uid="{00000000-0005-0000-0000-0000F4190000}"/>
    <cellStyle name="40% - Accent1 2 6 5 3" xfId="6651" xr:uid="{00000000-0005-0000-0000-0000F5190000}"/>
    <cellStyle name="40% - Accent1 2 6 5 4" xfId="6652" xr:uid="{00000000-0005-0000-0000-0000F6190000}"/>
    <cellStyle name="40% - Accent1 2 6 6" xfId="6653" xr:uid="{00000000-0005-0000-0000-0000F7190000}"/>
    <cellStyle name="40% - Accent1 2 6 6 2" xfId="6654" xr:uid="{00000000-0005-0000-0000-0000F8190000}"/>
    <cellStyle name="40% - Accent1 2 6 6 2 2" xfId="6655" xr:uid="{00000000-0005-0000-0000-0000F9190000}"/>
    <cellStyle name="40% - Accent1 2 6 6 2 3" xfId="6656" xr:uid="{00000000-0005-0000-0000-0000FA190000}"/>
    <cellStyle name="40% - Accent1 2 6 6 3" xfId="6657" xr:uid="{00000000-0005-0000-0000-0000FB190000}"/>
    <cellStyle name="40% - Accent1 2 6 6 4" xfId="6658" xr:uid="{00000000-0005-0000-0000-0000FC190000}"/>
    <cellStyle name="40% - Accent1 2 6 7" xfId="6659" xr:uid="{00000000-0005-0000-0000-0000FD190000}"/>
    <cellStyle name="40% - Accent1 2 6 7 2" xfId="6660" xr:uid="{00000000-0005-0000-0000-0000FE190000}"/>
    <cellStyle name="40% - Accent1 2 6 7 2 2" xfId="6661" xr:uid="{00000000-0005-0000-0000-0000FF190000}"/>
    <cellStyle name="40% - Accent1 2 6 7 2 3" xfId="6662" xr:uid="{00000000-0005-0000-0000-0000001A0000}"/>
    <cellStyle name="40% - Accent1 2 6 7 3" xfId="6663" xr:uid="{00000000-0005-0000-0000-0000011A0000}"/>
    <cellStyle name="40% - Accent1 2 6 7 4" xfId="6664" xr:uid="{00000000-0005-0000-0000-0000021A0000}"/>
    <cellStyle name="40% - Accent1 2 6 8" xfId="6665" xr:uid="{00000000-0005-0000-0000-0000031A0000}"/>
    <cellStyle name="40% - Accent1 2 6 8 2" xfId="6666" xr:uid="{00000000-0005-0000-0000-0000041A0000}"/>
    <cellStyle name="40% - Accent1 2 6 8 3" xfId="6667" xr:uid="{00000000-0005-0000-0000-0000051A0000}"/>
    <cellStyle name="40% - Accent1 2 6 9" xfId="6668" xr:uid="{00000000-0005-0000-0000-0000061A0000}"/>
    <cellStyle name="40% - Accent1 2 7" xfId="6669" xr:uid="{00000000-0005-0000-0000-0000071A0000}"/>
    <cellStyle name="40% - Accent1 2 7 2" xfId="6670" xr:uid="{00000000-0005-0000-0000-0000081A0000}"/>
    <cellStyle name="40% - Accent1 2 7 2 2" xfId="6671" xr:uid="{00000000-0005-0000-0000-0000091A0000}"/>
    <cellStyle name="40% - Accent1 2 7 2 3" xfId="6672" xr:uid="{00000000-0005-0000-0000-00000A1A0000}"/>
    <cellStyle name="40% - Accent1 2 7 3" xfId="6673" xr:uid="{00000000-0005-0000-0000-00000B1A0000}"/>
    <cellStyle name="40% - Accent1 2 7 4" xfId="6674" xr:uid="{00000000-0005-0000-0000-00000C1A0000}"/>
    <cellStyle name="40% - Accent1 2 8" xfId="6675" xr:uid="{00000000-0005-0000-0000-00000D1A0000}"/>
    <cellStyle name="40% - Accent1 2 8 2" xfId="6676" xr:uid="{00000000-0005-0000-0000-00000E1A0000}"/>
    <cellStyle name="40% - Accent1 2 8 2 2" xfId="6677" xr:uid="{00000000-0005-0000-0000-00000F1A0000}"/>
    <cellStyle name="40% - Accent1 2 8 2 3" xfId="6678" xr:uid="{00000000-0005-0000-0000-0000101A0000}"/>
    <cellStyle name="40% - Accent1 2 8 3" xfId="6679" xr:uid="{00000000-0005-0000-0000-0000111A0000}"/>
    <cellStyle name="40% - Accent1 2 8 4" xfId="6680" xr:uid="{00000000-0005-0000-0000-0000121A0000}"/>
    <cellStyle name="40% - Accent1 2 9" xfId="6681" xr:uid="{00000000-0005-0000-0000-0000131A0000}"/>
    <cellStyle name="40% - Accent1 2 9 2" xfId="6682" xr:uid="{00000000-0005-0000-0000-0000141A0000}"/>
    <cellStyle name="40% - Accent1 2 9 2 2" xfId="6683" xr:uid="{00000000-0005-0000-0000-0000151A0000}"/>
    <cellStyle name="40% - Accent1 2 9 2 3" xfId="6684" xr:uid="{00000000-0005-0000-0000-0000161A0000}"/>
    <cellStyle name="40% - Accent1 2 9 3" xfId="6685" xr:uid="{00000000-0005-0000-0000-0000171A0000}"/>
    <cellStyle name="40% - Accent1 2 9 4" xfId="6686" xr:uid="{00000000-0005-0000-0000-0000181A0000}"/>
    <cellStyle name="40% - Accent1 3" xfId="6687" xr:uid="{00000000-0005-0000-0000-0000191A0000}"/>
    <cellStyle name="40% - Accent1 4" xfId="6688" xr:uid="{00000000-0005-0000-0000-00001A1A0000}"/>
    <cellStyle name="40% - Accent1 4 10" xfId="6689" xr:uid="{00000000-0005-0000-0000-00001B1A0000}"/>
    <cellStyle name="40% - Accent1 4 10 2" xfId="6690" xr:uid="{00000000-0005-0000-0000-00001C1A0000}"/>
    <cellStyle name="40% - Accent1 4 10 3" xfId="6691" xr:uid="{00000000-0005-0000-0000-00001D1A0000}"/>
    <cellStyle name="40% - Accent1 4 11" xfId="6692" xr:uid="{00000000-0005-0000-0000-00001E1A0000}"/>
    <cellStyle name="40% - Accent1 4 12" xfId="6693" xr:uid="{00000000-0005-0000-0000-00001F1A0000}"/>
    <cellStyle name="40% - Accent1 4 2" xfId="6694" xr:uid="{00000000-0005-0000-0000-0000201A0000}"/>
    <cellStyle name="40% - Accent1 4 2 10" xfId="6695" xr:uid="{00000000-0005-0000-0000-0000211A0000}"/>
    <cellStyle name="40% - Accent1 4 2 2" xfId="6696" xr:uid="{00000000-0005-0000-0000-0000221A0000}"/>
    <cellStyle name="40% - Accent1 4 2 2 2" xfId="6697" xr:uid="{00000000-0005-0000-0000-0000231A0000}"/>
    <cellStyle name="40% - Accent1 4 2 2 2 2" xfId="6698" xr:uid="{00000000-0005-0000-0000-0000241A0000}"/>
    <cellStyle name="40% - Accent1 4 2 2 2 3" xfId="6699" xr:uid="{00000000-0005-0000-0000-0000251A0000}"/>
    <cellStyle name="40% - Accent1 4 2 2 3" xfId="6700" xr:uid="{00000000-0005-0000-0000-0000261A0000}"/>
    <cellStyle name="40% - Accent1 4 2 2 4" xfId="6701" xr:uid="{00000000-0005-0000-0000-0000271A0000}"/>
    <cellStyle name="40% - Accent1 4 2 3" xfId="6702" xr:uid="{00000000-0005-0000-0000-0000281A0000}"/>
    <cellStyle name="40% - Accent1 4 2 3 2" xfId="6703" xr:uid="{00000000-0005-0000-0000-0000291A0000}"/>
    <cellStyle name="40% - Accent1 4 2 3 2 2" xfId="6704" xr:uid="{00000000-0005-0000-0000-00002A1A0000}"/>
    <cellStyle name="40% - Accent1 4 2 3 2 3" xfId="6705" xr:uid="{00000000-0005-0000-0000-00002B1A0000}"/>
    <cellStyle name="40% - Accent1 4 2 3 3" xfId="6706" xr:uid="{00000000-0005-0000-0000-00002C1A0000}"/>
    <cellStyle name="40% - Accent1 4 2 3 4" xfId="6707" xr:uid="{00000000-0005-0000-0000-00002D1A0000}"/>
    <cellStyle name="40% - Accent1 4 2 4" xfId="6708" xr:uid="{00000000-0005-0000-0000-00002E1A0000}"/>
    <cellStyle name="40% - Accent1 4 2 4 2" xfId="6709" xr:uid="{00000000-0005-0000-0000-00002F1A0000}"/>
    <cellStyle name="40% - Accent1 4 2 4 2 2" xfId="6710" xr:uid="{00000000-0005-0000-0000-0000301A0000}"/>
    <cellStyle name="40% - Accent1 4 2 4 2 3" xfId="6711" xr:uid="{00000000-0005-0000-0000-0000311A0000}"/>
    <cellStyle name="40% - Accent1 4 2 4 3" xfId="6712" xr:uid="{00000000-0005-0000-0000-0000321A0000}"/>
    <cellStyle name="40% - Accent1 4 2 4 4" xfId="6713" xr:uid="{00000000-0005-0000-0000-0000331A0000}"/>
    <cellStyle name="40% - Accent1 4 2 5" xfId="6714" xr:uid="{00000000-0005-0000-0000-0000341A0000}"/>
    <cellStyle name="40% - Accent1 4 2 5 2" xfId="6715" xr:uid="{00000000-0005-0000-0000-0000351A0000}"/>
    <cellStyle name="40% - Accent1 4 2 5 2 2" xfId="6716" xr:uid="{00000000-0005-0000-0000-0000361A0000}"/>
    <cellStyle name="40% - Accent1 4 2 5 2 3" xfId="6717" xr:uid="{00000000-0005-0000-0000-0000371A0000}"/>
    <cellStyle name="40% - Accent1 4 2 5 3" xfId="6718" xr:uid="{00000000-0005-0000-0000-0000381A0000}"/>
    <cellStyle name="40% - Accent1 4 2 5 4" xfId="6719" xr:uid="{00000000-0005-0000-0000-0000391A0000}"/>
    <cellStyle name="40% - Accent1 4 2 6" xfId="6720" xr:uid="{00000000-0005-0000-0000-00003A1A0000}"/>
    <cellStyle name="40% - Accent1 4 2 6 2" xfId="6721" xr:uid="{00000000-0005-0000-0000-00003B1A0000}"/>
    <cellStyle name="40% - Accent1 4 2 6 2 2" xfId="6722" xr:uid="{00000000-0005-0000-0000-00003C1A0000}"/>
    <cellStyle name="40% - Accent1 4 2 6 2 3" xfId="6723" xr:uid="{00000000-0005-0000-0000-00003D1A0000}"/>
    <cellStyle name="40% - Accent1 4 2 6 3" xfId="6724" xr:uid="{00000000-0005-0000-0000-00003E1A0000}"/>
    <cellStyle name="40% - Accent1 4 2 6 4" xfId="6725" xr:uid="{00000000-0005-0000-0000-00003F1A0000}"/>
    <cellStyle name="40% - Accent1 4 2 7" xfId="6726" xr:uid="{00000000-0005-0000-0000-0000401A0000}"/>
    <cellStyle name="40% - Accent1 4 2 7 2" xfId="6727" xr:uid="{00000000-0005-0000-0000-0000411A0000}"/>
    <cellStyle name="40% - Accent1 4 2 7 2 2" xfId="6728" xr:uid="{00000000-0005-0000-0000-0000421A0000}"/>
    <cellStyle name="40% - Accent1 4 2 7 2 3" xfId="6729" xr:uid="{00000000-0005-0000-0000-0000431A0000}"/>
    <cellStyle name="40% - Accent1 4 2 7 3" xfId="6730" xr:uid="{00000000-0005-0000-0000-0000441A0000}"/>
    <cellStyle name="40% - Accent1 4 2 7 4" xfId="6731" xr:uid="{00000000-0005-0000-0000-0000451A0000}"/>
    <cellStyle name="40% - Accent1 4 2 8" xfId="6732" xr:uid="{00000000-0005-0000-0000-0000461A0000}"/>
    <cellStyle name="40% - Accent1 4 2 8 2" xfId="6733" xr:uid="{00000000-0005-0000-0000-0000471A0000}"/>
    <cellStyle name="40% - Accent1 4 2 8 3" xfId="6734" xr:uid="{00000000-0005-0000-0000-0000481A0000}"/>
    <cellStyle name="40% - Accent1 4 2 9" xfId="6735" xr:uid="{00000000-0005-0000-0000-0000491A0000}"/>
    <cellStyle name="40% - Accent1 4 3" xfId="6736" xr:uid="{00000000-0005-0000-0000-00004A1A0000}"/>
    <cellStyle name="40% - Accent1 4 3 10" xfId="6737" xr:uid="{00000000-0005-0000-0000-00004B1A0000}"/>
    <cellStyle name="40% - Accent1 4 3 2" xfId="6738" xr:uid="{00000000-0005-0000-0000-00004C1A0000}"/>
    <cellStyle name="40% - Accent1 4 3 2 2" xfId="6739" xr:uid="{00000000-0005-0000-0000-00004D1A0000}"/>
    <cellStyle name="40% - Accent1 4 3 2 2 2" xfId="6740" xr:uid="{00000000-0005-0000-0000-00004E1A0000}"/>
    <cellStyle name="40% - Accent1 4 3 2 2 3" xfId="6741" xr:uid="{00000000-0005-0000-0000-00004F1A0000}"/>
    <cellStyle name="40% - Accent1 4 3 2 3" xfId="6742" xr:uid="{00000000-0005-0000-0000-0000501A0000}"/>
    <cellStyle name="40% - Accent1 4 3 2 4" xfId="6743" xr:uid="{00000000-0005-0000-0000-0000511A0000}"/>
    <cellStyle name="40% - Accent1 4 3 3" xfId="6744" xr:uid="{00000000-0005-0000-0000-0000521A0000}"/>
    <cellStyle name="40% - Accent1 4 3 3 2" xfId="6745" xr:uid="{00000000-0005-0000-0000-0000531A0000}"/>
    <cellStyle name="40% - Accent1 4 3 3 2 2" xfId="6746" xr:uid="{00000000-0005-0000-0000-0000541A0000}"/>
    <cellStyle name="40% - Accent1 4 3 3 2 3" xfId="6747" xr:uid="{00000000-0005-0000-0000-0000551A0000}"/>
    <cellStyle name="40% - Accent1 4 3 3 3" xfId="6748" xr:uid="{00000000-0005-0000-0000-0000561A0000}"/>
    <cellStyle name="40% - Accent1 4 3 3 4" xfId="6749" xr:uid="{00000000-0005-0000-0000-0000571A0000}"/>
    <cellStyle name="40% - Accent1 4 3 4" xfId="6750" xr:uid="{00000000-0005-0000-0000-0000581A0000}"/>
    <cellStyle name="40% - Accent1 4 3 4 2" xfId="6751" xr:uid="{00000000-0005-0000-0000-0000591A0000}"/>
    <cellStyle name="40% - Accent1 4 3 4 2 2" xfId="6752" xr:uid="{00000000-0005-0000-0000-00005A1A0000}"/>
    <cellStyle name="40% - Accent1 4 3 4 2 3" xfId="6753" xr:uid="{00000000-0005-0000-0000-00005B1A0000}"/>
    <cellStyle name="40% - Accent1 4 3 4 3" xfId="6754" xr:uid="{00000000-0005-0000-0000-00005C1A0000}"/>
    <cellStyle name="40% - Accent1 4 3 4 4" xfId="6755" xr:uid="{00000000-0005-0000-0000-00005D1A0000}"/>
    <cellStyle name="40% - Accent1 4 3 5" xfId="6756" xr:uid="{00000000-0005-0000-0000-00005E1A0000}"/>
    <cellStyle name="40% - Accent1 4 3 5 2" xfId="6757" xr:uid="{00000000-0005-0000-0000-00005F1A0000}"/>
    <cellStyle name="40% - Accent1 4 3 5 2 2" xfId="6758" xr:uid="{00000000-0005-0000-0000-0000601A0000}"/>
    <cellStyle name="40% - Accent1 4 3 5 2 3" xfId="6759" xr:uid="{00000000-0005-0000-0000-0000611A0000}"/>
    <cellStyle name="40% - Accent1 4 3 5 3" xfId="6760" xr:uid="{00000000-0005-0000-0000-0000621A0000}"/>
    <cellStyle name="40% - Accent1 4 3 5 4" xfId="6761" xr:uid="{00000000-0005-0000-0000-0000631A0000}"/>
    <cellStyle name="40% - Accent1 4 3 6" xfId="6762" xr:uid="{00000000-0005-0000-0000-0000641A0000}"/>
    <cellStyle name="40% - Accent1 4 3 6 2" xfId="6763" xr:uid="{00000000-0005-0000-0000-0000651A0000}"/>
    <cellStyle name="40% - Accent1 4 3 6 2 2" xfId="6764" xr:uid="{00000000-0005-0000-0000-0000661A0000}"/>
    <cellStyle name="40% - Accent1 4 3 6 2 3" xfId="6765" xr:uid="{00000000-0005-0000-0000-0000671A0000}"/>
    <cellStyle name="40% - Accent1 4 3 6 3" xfId="6766" xr:uid="{00000000-0005-0000-0000-0000681A0000}"/>
    <cellStyle name="40% - Accent1 4 3 6 4" xfId="6767" xr:uid="{00000000-0005-0000-0000-0000691A0000}"/>
    <cellStyle name="40% - Accent1 4 3 7" xfId="6768" xr:uid="{00000000-0005-0000-0000-00006A1A0000}"/>
    <cellStyle name="40% - Accent1 4 3 7 2" xfId="6769" xr:uid="{00000000-0005-0000-0000-00006B1A0000}"/>
    <cellStyle name="40% - Accent1 4 3 7 2 2" xfId="6770" xr:uid="{00000000-0005-0000-0000-00006C1A0000}"/>
    <cellStyle name="40% - Accent1 4 3 7 2 3" xfId="6771" xr:uid="{00000000-0005-0000-0000-00006D1A0000}"/>
    <cellStyle name="40% - Accent1 4 3 7 3" xfId="6772" xr:uid="{00000000-0005-0000-0000-00006E1A0000}"/>
    <cellStyle name="40% - Accent1 4 3 7 4" xfId="6773" xr:uid="{00000000-0005-0000-0000-00006F1A0000}"/>
    <cellStyle name="40% - Accent1 4 3 8" xfId="6774" xr:uid="{00000000-0005-0000-0000-0000701A0000}"/>
    <cellStyle name="40% - Accent1 4 3 8 2" xfId="6775" xr:uid="{00000000-0005-0000-0000-0000711A0000}"/>
    <cellStyle name="40% - Accent1 4 3 8 3" xfId="6776" xr:uid="{00000000-0005-0000-0000-0000721A0000}"/>
    <cellStyle name="40% - Accent1 4 3 9" xfId="6777" xr:uid="{00000000-0005-0000-0000-0000731A0000}"/>
    <cellStyle name="40% - Accent1 4 4" xfId="6778" xr:uid="{00000000-0005-0000-0000-0000741A0000}"/>
    <cellStyle name="40% - Accent1 4 4 2" xfId="6779" xr:uid="{00000000-0005-0000-0000-0000751A0000}"/>
    <cellStyle name="40% - Accent1 4 4 2 2" xfId="6780" xr:uid="{00000000-0005-0000-0000-0000761A0000}"/>
    <cellStyle name="40% - Accent1 4 4 2 3" xfId="6781" xr:uid="{00000000-0005-0000-0000-0000771A0000}"/>
    <cellStyle name="40% - Accent1 4 4 3" xfId="6782" xr:uid="{00000000-0005-0000-0000-0000781A0000}"/>
    <cellStyle name="40% - Accent1 4 4 4" xfId="6783" xr:uid="{00000000-0005-0000-0000-0000791A0000}"/>
    <cellStyle name="40% - Accent1 4 5" xfId="6784" xr:uid="{00000000-0005-0000-0000-00007A1A0000}"/>
    <cellStyle name="40% - Accent1 4 5 2" xfId="6785" xr:uid="{00000000-0005-0000-0000-00007B1A0000}"/>
    <cellStyle name="40% - Accent1 4 5 2 2" xfId="6786" xr:uid="{00000000-0005-0000-0000-00007C1A0000}"/>
    <cellStyle name="40% - Accent1 4 5 2 3" xfId="6787" xr:uid="{00000000-0005-0000-0000-00007D1A0000}"/>
    <cellStyle name="40% - Accent1 4 5 3" xfId="6788" xr:uid="{00000000-0005-0000-0000-00007E1A0000}"/>
    <cellStyle name="40% - Accent1 4 5 4" xfId="6789" xr:uid="{00000000-0005-0000-0000-00007F1A0000}"/>
    <cellStyle name="40% - Accent1 4 6" xfId="6790" xr:uid="{00000000-0005-0000-0000-0000801A0000}"/>
    <cellStyle name="40% - Accent1 4 6 2" xfId="6791" xr:uid="{00000000-0005-0000-0000-0000811A0000}"/>
    <cellStyle name="40% - Accent1 4 6 2 2" xfId="6792" xr:uid="{00000000-0005-0000-0000-0000821A0000}"/>
    <cellStyle name="40% - Accent1 4 6 2 3" xfId="6793" xr:uid="{00000000-0005-0000-0000-0000831A0000}"/>
    <cellStyle name="40% - Accent1 4 6 3" xfId="6794" xr:uid="{00000000-0005-0000-0000-0000841A0000}"/>
    <cellStyle name="40% - Accent1 4 6 4" xfId="6795" xr:uid="{00000000-0005-0000-0000-0000851A0000}"/>
    <cellStyle name="40% - Accent1 4 7" xfId="6796" xr:uid="{00000000-0005-0000-0000-0000861A0000}"/>
    <cellStyle name="40% - Accent1 4 7 2" xfId="6797" xr:uid="{00000000-0005-0000-0000-0000871A0000}"/>
    <cellStyle name="40% - Accent1 4 7 2 2" xfId="6798" xr:uid="{00000000-0005-0000-0000-0000881A0000}"/>
    <cellStyle name="40% - Accent1 4 7 2 3" xfId="6799" xr:uid="{00000000-0005-0000-0000-0000891A0000}"/>
    <cellStyle name="40% - Accent1 4 7 3" xfId="6800" xr:uid="{00000000-0005-0000-0000-00008A1A0000}"/>
    <cellStyle name="40% - Accent1 4 7 4" xfId="6801" xr:uid="{00000000-0005-0000-0000-00008B1A0000}"/>
    <cellStyle name="40% - Accent1 4 8" xfId="6802" xr:uid="{00000000-0005-0000-0000-00008C1A0000}"/>
    <cellStyle name="40% - Accent1 4 8 2" xfId="6803" xr:uid="{00000000-0005-0000-0000-00008D1A0000}"/>
    <cellStyle name="40% - Accent1 4 8 2 2" xfId="6804" xr:uid="{00000000-0005-0000-0000-00008E1A0000}"/>
    <cellStyle name="40% - Accent1 4 8 2 3" xfId="6805" xr:uid="{00000000-0005-0000-0000-00008F1A0000}"/>
    <cellStyle name="40% - Accent1 4 8 3" xfId="6806" xr:uid="{00000000-0005-0000-0000-0000901A0000}"/>
    <cellStyle name="40% - Accent1 4 8 4" xfId="6807" xr:uid="{00000000-0005-0000-0000-0000911A0000}"/>
    <cellStyle name="40% - Accent1 4 9" xfId="6808" xr:uid="{00000000-0005-0000-0000-0000921A0000}"/>
    <cellStyle name="40% - Accent1 4 9 2" xfId="6809" xr:uid="{00000000-0005-0000-0000-0000931A0000}"/>
    <cellStyle name="40% - Accent1 4 9 2 2" xfId="6810" xr:uid="{00000000-0005-0000-0000-0000941A0000}"/>
    <cellStyle name="40% - Accent1 4 9 2 3" xfId="6811" xr:uid="{00000000-0005-0000-0000-0000951A0000}"/>
    <cellStyle name="40% - Accent1 4 9 3" xfId="6812" xr:uid="{00000000-0005-0000-0000-0000961A0000}"/>
    <cellStyle name="40% - Accent1 4 9 4" xfId="6813" xr:uid="{00000000-0005-0000-0000-0000971A0000}"/>
    <cellStyle name="40% - Accent1 5" xfId="6814" xr:uid="{00000000-0005-0000-0000-0000981A0000}"/>
    <cellStyle name="40% - Accent1 5 10" xfId="6815" xr:uid="{00000000-0005-0000-0000-0000991A0000}"/>
    <cellStyle name="40% - Accent1 5 10 2" xfId="6816" xr:uid="{00000000-0005-0000-0000-00009A1A0000}"/>
    <cellStyle name="40% - Accent1 5 10 3" xfId="6817" xr:uid="{00000000-0005-0000-0000-00009B1A0000}"/>
    <cellStyle name="40% - Accent1 5 11" xfId="6818" xr:uid="{00000000-0005-0000-0000-00009C1A0000}"/>
    <cellStyle name="40% - Accent1 5 12" xfId="6819" xr:uid="{00000000-0005-0000-0000-00009D1A0000}"/>
    <cellStyle name="40% - Accent1 5 2" xfId="6820" xr:uid="{00000000-0005-0000-0000-00009E1A0000}"/>
    <cellStyle name="40% - Accent1 5 2 10" xfId="6821" xr:uid="{00000000-0005-0000-0000-00009F1A0000}"/>
    <cellStyle name="40% - Accent1 5 2 2" xfId="6822" xr:uid="{00000000-0005-0000-0000-0000A01A0000}"/>
    <cellStyle name="40% - Accent1 5 2 2 2" xfId="6823" xr:uid="{00000000-0005-0000-0000-0000A11A0000}"/>
    <cellStyle name="40% - Accent1 5 2 2 2 2" xfId="6824" xr:uid="{00000000-0005-0000-0000-0000A21A0000}"/>
    <cellStyle name="40% - Accent1 5 2 2 2 3" xfId="6825" xr:uid="{00000000-0005-0000-0000-0000A31A0000}"/>
    <cellStyle name="40% - Accent1 5 2 2 3" xfId="6826" xr:uid="{00000000-0005-0000-0000-0000A41A0000}"/>
    <cellStyle name="40% - Accent1 5 2 2 4" xfId="6827" xr:uid="{00000000-0005-0000-0000-0000A51A0000}"/>
    <cellStyle name="40% - Accent1 5 2 3" xfId="6828" xr:uid="{00000000-0005-0000-0000-0000A61A0000}"/>
    <cellStyle name="40% - Accent1 5 2 3 2" xfId="6829" xr:uid="{00000000-0005-0000-0000-0000A71A0000}"/>
    <cellStyle name="40% - Accent1 5 2 3 2 2" xfId="6830" xr:uid="{00000000-0005-0000-0000-0000A81A0000}"/>
    <cellStyle name="40% - Accent1 5 2 3 2 3" xfId="6831" xr:uid="{00000000-0005-0000-0000-0000A91A0000}"/>
    <cellStyle name="40% - Accent1 5 2 3 3" xfId="6832" xr:uid="{00000000-0005-0000-0000-0000AA1A0000}"/>
    <cellStyle name="40% - Accent1 5 2 3 4" xfId="6833" xr:uid="{00000000-0005-0000-0000-0000AB1A0000}"/>
    <cellStyle name="40% - Accent1 5 2 4" xfId="6834" xr:uid="{00000000-0005-0000-0000-0000AC1A0000}"/>
    <cellStyle name="40% - Accent1 5 2 4 2" xfId="6835" xr:uid="{00000000-0005-0000-0000-0000AD1A0000}"/>
    <cellStyle name="40% - Accent1 5 2 4 2 2" xfId="6836" xr:uid="{00000000-0005-0000-0000-0000AE1A0000}"/>
    <cellStyle name="40% - Accent1 5 2 4 2 3" xfId="6837" xr:uid="{00000000-0005-0000-0000-0000AF1A0000}"/>
    <cellStyle name="40% - Accent1 5 2 4 3" xfId="6838" xr:uid="{00000000-0005-0000-0000-0000B01A0000}"/>
    <cellStyle name="40% - Accent1 5 2 4 4" xfId="6839" xr:uid="{00000000-0005-0000-0000-0000B11A0000}"/>
    <cellStyle name="40% - Accent1 5 2 5" xfId="6840" xr:uid="{00000000-0005-0000-0000-0000B21A0000}"/>
    <cellStyle name="40% - Accent1 5 2 5 2" xfId="6841" xr:uid="{00000000-0005-0000-0000-0000B31A0000}"/>
    <cellStyle name="40% - Accent1 5 2 5 2 2" xfId="6842" xr:uid="{00000000-0005-0000-0000-0000B41A0000}"/>
    <cellStyle name="40% - Accent1 5 2 5 2 3" xfId="6843" xr:uid="{00000000-0005-0000-0000-0000B51A0000}"/>
    <cellStyle name="40% - Accent1 5 2 5 3" xfId="6844" xr:uid="{00000000-0005-0000-0000-0000B61A0000}"/>
    <cellStyle name="40% - Accent1 5 2 5 4" xfId="6845" xr:uid="{00000000-0005-0000-0000-0000B71A0000}"/>
    <cellStyle name="40% - Accent1 5 2 6" xfId="6846" xr:uid="{00000000-0005-0000-0000-0000B81A0000}"/>
    <cellStyle name="40% - Accent1 5 2 6 2" xfId="6847" xr:uid="{00000000-0005-0000-0000-0000B91A0000}"/>
    <cellStyle name="40% - Accent1 5 2 6 2 2" xfId="6848" xr:uid="{00000000-0005-0000-0000-0000BA1A0000}"/>
    <cellStyle name="40% - Accent1 5 2 6 2 3" xfId="6849" xr:uid="{00000000-0005-0000-0000-0000BB1A0000}"/>
    <cellStyle name="40% - Accent1 5 2 6 3" xfId="6850" xr:uid="{00000000-0005-0000-0000-0000BC1A0000}"/>
    <cellStyle name="40% - Accent1 5 2 6 4" xfId="6851" xr:uid="{00000000-0005-0000-0000-0000BD1A0000}"/>
    <cellStyle name="40% - Accent1 5 2 7" xfId="6852" xr:uid="{00000000-0005-0000-0000-0000BE1A0000}"/>
    <cellStyle name="40% - Accent1 5 2 7 2" xfId="6853" xr:uid="{00000000-0005-0000-0000-0000BF1A0000}"/>
    <cellStyle name="40% - Accent1 5 2 7 2 2" xfId="6854" xr:uid="{00000000-0005-0000-0000-0000C01A0000}"/>
    <cellStyle name="40% - Accent1 5 2 7 2 3" xfId="6855" xr:uid="{00000000-0005-0000-0000-0000C11A0000}"/>
    <cellStyle name="40% - Accent1 5 2 7 3" xfId="6856" xr:uid="{00000000-0005-0000-0000-0000C21A0000}"/>
    <cellStyle name="40% - Accent1 5 2 7 4" xfId="6857" xr:uid="{00000000-0005-0000-0000-0000C31A0000}"/>
    <cellStyle name="40% - Accent1 5 2 8" xfId="6858" xr:uid="{00000000-0005-0000-0000-0000C41A0000}"/>
    <cellStyle name="40% - Accent1 5 2 8 2" xfId="6859" xr:uid="{00000000-0005-0000-0000-0000C51A0000}"/>
    <cellStyle name="40% - Accent1 5 2 8 3" xfId="6860" xr:uid="{00000000-0005-0000-0000-0000C61A0000}"/>
    <cellStyle name="40% - Accent1 5 2 9" xfId="6861" xr:uid="{00000000-0005-0000-0000-0000C71A0000}"/>
    <cellStyle name="40% - Accent1 5 3" xfId="6862" xr:uid="{00000000-0005-0000-0000-0000C81A0000}"/>
    <cellStyle name="40% - Accent1 5 3 10" xfId="6863" xr:uid="{00000000-0005-0000-0000-0000C91A0000}"/>
    <cellStyle name="40% - Accent1 5 3 2" xfId="6864" xr:uid="{00000000-0005-0000-0000-0000CA1A0000}"/>
    <cellStyle name="40% - Accent1 5 3 2 2" xfId="6865" xr:uid="{00000000-0005-0000-0000-0000CB1A0000}"/>
    <cellStyle name="40% - Accent1 5 3 2 2 2" xfId="6866" xr:uid="{00000000-0005-0000-0000-0000CC1A0000}"/>
    <cellStyle name="40% - Accent1 5 3 2 2 3" xfId="6867" xr:uid="{00000000-0005-0000-0000-0000CD1A0000}"/>
    <cellStyle name="40% - Accent1 5 3 2 3" xfId="6868" xr:uid="{00000000-0005-0000-0000-0000CE1A0000}"/>
    <cellStyle name="40% - Accent1 5 3 2 4" xfId="6869" xr:uid="{00000000-0005-0000-0000-0000CF1A0000}"/>
    <cellStyle name="40% - Accent1 5 3 3" xfId="6870" xr:uid="{00000000-0005-0000-0000-0000D01A0000}"/>
    <cellStyle name="40% - Accent1 5 3 3 2" xfId="6871" xr:uid="{00000000-0005-0000-0000-0000D11A0000}"/>
    <cellStyle name="40% - Accent1 5 3 3 2 2" xfId="6872" xr:uid="{00000000-0005-0000-0000-0000D21A0000}"/>
    <cellStyle name="40% - Accent1 5 3 3 2 3" xfId="6873" xr:uid="{00000000-0005-0000-0000-0000D31A0000}"/>
    <cellStyle name="40% - Accent1 5 3 3 3" xfId="6874" xr:uid="{00000000-0005-0000-0000-0000D41A0000}"/>
    <cellStyle name="40% - Accent1 5 3 3 4" xfId="6875" xr:uid="{00000000-0005-0000-0000-0000D51A0000}"/>
    <cellStyle name="40% - Accent1 5 3 4" xfId="6876" xr:uid="{00000000-0005-0000-0000-0000D61A0000}"/>
    <cellStyle name="40% - Accent1 5 3 4 2" xfId="6877" xr:uid="{00000000-0005-0000-0000-0000D71A0000}"/>
    <cellStyle name="40% - Accent1 5 3 4 2 2" xfId="6878" xr:uid="{00000000-0005-0000-0000-0000D81A0000}"/>
    <cellStyle name="40% - Accent1 5 3 4 2 3" xfId="6879" xr:uid="{00000000-0005-0000-0000-0000D91A0000}"/>
    <cellStyle name="40% - Accent1 5 3 4 3" xfId="6880" xr:uid="{00000000-0005-0000-0000-0000DA1A0000}"/>
    <cellStyle name="40% - Accent1 5 3 4 4" xfId="6881" xr:uid="{00000000-0005-0000-0000-0000DB1A0000}"/>
    <cellStyle name="40% - Accent1 5 3 5" xfId="6882" xr:uid="{00000000-0005-0000-0000-0000DC1A0000}"/>
    <cellStyle name="40% - Accent1 5 3 5 2" xfId="6883" xr:uid="{00000000-0005-0000-0000-0000DD1A0000}"/>
    <cellStyle name="40% - Accent1 5 3 5 2 2" xfId="6884" xr:uid="{00000000-0005-0000-0000-0000DE1A0000}"/>
    <cellStyle name="40% - Accent1 5 3 5 2 3" xfId="6885" xr:uid="{00000000-0005-0000-0000-0000DF1A0000}"/>
    <cellStyle name="40% - Accent1 5 3 5 3" xfId="6886" xr:uid="{00000000-0005-0000-0000-0000E01A0000}"/>
    <cellStyle name="40% - Accent1 5 3 5 4" xfId="6887" xr:uid="{00000000-0005-0000-0000-0000E11A0000}"/>
    <cellStyle name="40% - Accent1 5 3 6" xfId="6888" xr:uid="{00000000-0005-0000-0000-0000E21A0000}"/>
    <cellStyle name="40% - Accent1 5 3 6 2" xfId="6889" xr:uid="{00000000-0005-0000-0000-0000E31A0000}"/>
    <cellStyle name="40% - Accent1 5 3 6 2 2" xfId="6890" xr:uid="{00000000-0005-0000-0000-0000E41A0000}"/>
    <cellStyle name="40% - Accent1 5 3 6 2 3" xfId="6891" xr:uid="{00000000-0005-0000-0000-0000E51A0000}"/>
    <cellStyle name="40% - Accent1 5 3 6 3" xfId="6892" xr:uid="{00000000-0005-0000-0000-0000E61A0000}"/>
    <cellStyle name="40% - Accent1 5 3 6 4" xfId="6893" xr:uid="{00000000-0005-0000-0000-0000E71A0000}"/>
    <cellStyle name="40% - Accent1 5 3 7" xfId="6894" xr:uid="{00000000-0005-0000-0000-0000E81A0000}"/>
    <cellStyle name="40% - Accent1 5 3 7 2" xfId="6895" xr:uid="{00000000-0005-0000-0000-0000E91A0000}"/>
    <cellStyle name="40% - Accent1 5 3 7 2 2" xfId="6896" xr:uid="{00000000-0005-0000-0000-0000EA1A0000}"/>
    <cellStyle name="40% - Accent1 5 3 7 2 3" xfId="6897" xr:uid="{00000000-0005-0000-0000-0000EB1A0000}"/>
    <cellStyle name="40% - Accent1 5 3 7 3" xfId="6898" xr:uid="{00000000-0005-0000-0000-0000EC1A0000}"/>
    <cellStyle name="40% - Accent1 5 3 7 4" xfId="6899" xr:uid="{00000000-0005-0000-0000-0000ED1A0000}"/>
    <cellStyle name="40% - Accent1 5 3 8" xfId="6900" xr:uid="{00000000-0005-0000-0000-0000EE1A0000}"/>
    <cellStyle name="40% - Accent1 5 3 8 2" xfId="6901" xr:uid="{00000000-0005-0000-0000-0000EF1A0000}"/>
    <cellStyle name="40% - Accent1 5 3 8 3" xfId="6902" xr:uid="{00000000-0005-0000-0000-0000F01A0000}"/>
    <cellStyle name="40% - Accent1 5 3 9" xfId="6903" xr:uid="{00000000-0005-0000-0000-0000F11A0000}"/>
    <cellStyle name="40% - Accent1 5 4" xfId="6904" xr:uid="{00000000-0005-0000-0000-0000F21A0000}"/>
    <cellStyle name="40% - Accent1 5 4 2" xfId="6905" xr:uid="{00000000-0005-0000-0000-0000F31A0000}"/>
    <cellStyle name="40% - Accent1 5 4 2 2" xfId="6906" xr:uid="{00000000-0005-0000-0000-0000F41A0000}"/>
    <cellStyle name="40% - Accent1 5 4 2 3" xfId="6907" xr:uid="{00000000-0005-0000-0000-0000F51A0000}"/>
    <cellStyle name="40% - Accent1 5 4 3" xfId="6908" xr:uid="{00000000-0005-0000-0000-0000F61A0000}"/>
    <cellStyle name="40% - Accent1 5 4 4" xfId="6909" xr:uid="{00000000-0005-0000-0000-0000F71A0000}"/>
    <cellStyle name="40% - Accent1 5 5" xfId="6910" xr:uid="{00000000-0005-0000-0000-0000F81A0000}"/>
    <cellStyle name="40% - Accent1 5 5 2" xfId="6911" xr:uid="{00000000-0005-0000-0000-0000F91A0000}"/>
    <cellStyle name="40% - Accent1 5 5 2 2" xfId="6912" xr:uid="{00000000-0005-0000-0000-0000FA1A0000}"/>
    <cellStyle name="40% - Accent1 5 5 2 3" xfId="6913" xr:uid="{00000000-0005-0000-0000-0000FB1A0000}"/>
    <cellStyle name="40% - Accent1 5 5 3" xfId="6914" xr:uid="{00000000-0005-0000-0000-0000FC1A0000}"/>
    <cellStyle name="40% - Accent1 5 5 4" xfId="6915" xr:uid="{00000000-0005-0000-0000-0000FD1A0000}"/>
    <cellStyle name="40% - Accent1 5 6" xfId="6916" xr:uid="{00000000-0005-0000-0000-0000FE1A0000}"/>
    <cellStyle name="40% - Accent1 5 6 2" xfId="6917" xr:uid="{00000000-0005-0000-0000-0000FF1A0000}"/>
    <cellStyle name="40% - Accent1 5 6 2 2" xfId="6918" xr:uid="{00000000-0005-0000-0000-0000001B0000}"/>
    <cellStyle name="40% - Accent1 5 6 2 3" xfId="6919" xr:uid="{00000000-0005-0000-0000-0000011B0000}"/>
    <cellStyle name="40% - Accent1 5 6 3" xfId="6920" xr:uid="{00000000-0005-0000-0000-0000021B0000}"/>
    <cellStyle name="40% - Accent1 5 6 4" xfId="6921" xr:uid="{00000000-0005-0000-0000-0000031B0000}"/>
    <cellStyle name="40% - Accent1 5 7" xfId="6922" xr:uid="{00000000-0005-0000-0000-0000041B0000}"/>
    <cellStyle name="40% - Accent1 5 7 2" xfId="6923" xr:uid="{00000000-0005-0000-0000-0000051B0000}"/>
    <cellStyle name="40% - Accent1 5 7 2 2" xfId="6924" xr:uid="{00000000-0005-0000-0000-0000061B0000}"/>
    <cellStyle name="40% - Accent1 5 7 2 3" xfId="6925" xr:uid="{00000000-0005-0000-0000-0000071B0000}"/>
    <cellStyle name="40% - Accent1 5 7 3" xfId="6926" xr:uid="{00000000-0005-0000-0000-0000081B0000}"/>
    <cellStyle name="40% - Accent1 5 7 4" xfId="6927" xr:uid="{00000000-0005-0000-0000-0000091B0000}"/>
    <cellStyle name="40% - Accent1 5 8" xfId="6928" xr:uid="{00000000-0005-0000-0000-00000A1B0000}"/>
    <cellStyle name="40% - Accent1 5 8 2" xfId="6929" xr:uid="{00000000-0005-0000-0000-00000B1B0000}"/>
    <cellStyle name="40% - Accent1 5 8 2 2" xfId="6930" xr:uid="{00000000-0005-0000-0000-00000C1B0000}"/>
    <cellStyle name="40% - Accent1 5 8 2 3" xfId="6931" xr:uid="{00000000-0005-0000-0000-00000D1B0000}"/>
    <cellStyle name="40% - Accent1 5 8 3" xfId="6932" xr:uid="{00000000-0005-0000-0000-00000E1B0000}"/>
    <cellStyle name="40% - Accent1 5 8 4" xfId="6933" xr:uid="{00000000-0005-0000-0000-00000F1B0000}"/>
    <cellStyle name="40% - Accent1 5 9" xfId="6934" xr:uid="{00000000-0005-0000-0000-0000101B0000}"/>
    <cellStyle name="40% - Accent1 5 9 2" xfId="6935" xr:uid="{00000000-0005-0000-0000-0000111B0000}"/>
    <cellStyle name="40% - Accent1 5 9 2 2" xfId="6936" xr:uid="{00000000-0005-0000-0000-0000121B0000}"/>
    <cellStyle name="40% - Accent1 5 9 2 3" xfId="6937" xr:uid="{00000000-0005-0000-0000-0000131B0000}"/>
    <cellStyle name="40% - Accent1 5 9 3" xfId="6938" xr:uid="{00000000-0005-0000-0000-0000141B0000}"/>
    <cellStyle name="40% - Accent1 5 9 4" xfId="6939" xr:uid="{00000000-0005-0000-0000-0000151B0000}"/>
    <cellStyle name="40% - Accent1 6" xfId="6940" xr:uid="{00000000-0005-0000-0000-0000161B0000}"/>
    <cellStyle name="40% - Accent1 6 10" xfId="6941" xr:uid="{00000000-0005-0000-0000-0000171B0000}"/>
    <cellStyle name="40% - Accent1 6 10 2" xfId="6942" xr:uid="{00000000-0005-0000-0000-0000181B0000}"/>
    <cellStyle name="40% - Accent1 6 10 3" xfId="6943" xr:uid="{00000000-0005-0000-0000-0000191B0000}"/>
    <cellStyle name="40% - Accent1 6 11" xfId="6944" xr:uid="{00000000-0005-0000-0000-00001A1B0000}"/>
    <cellStyle name="40% - Accent1 6 12" xfId="6945" xr:uid="{00000000-0005-0000-0000-00001B1B0000}"/>
    <cellStyle name="40% - Accent1 6 2" xfId="6946" xr:uid="{00000000-0005-0000-0000-00001C1B0000}"/>
    <cellStyle name="40% - Accent1 6 2 10" xfId="6947" xr:uid="{00000000-0005-0000-0000-00001D1B0000}"/>
    <cellStyle name="40% - Accent1 6 2 2" xfId="6948" xr:uid="{00000000-0005-0000-0000-00001E1B0000}"/>
    <cellStyle name="40% - Accent1 6 2 2 2" xfId="6949" xr:uid="{00000000-0005-0000-0000-00001F1B0000}"/>
    <cellStyle name="40% - Accent1 6 2 2 2 2" xfId="6950" xr:uid="{00000000-0005-0000-0000-0000201B0000}"/>
    <cellStyle name="40% - Accent1 6 2 2 2 3" xfId="6951" xr:uid="{00000000-0005-0000-0000-0000211B0000}"/>
    <cellStyle name="40% - Accent1 6 2 2 3" xfId="6952" xr:uid="{00000000-0005-0000-0000-0000221B0000}"/>
    <cellStyle name="40% - Accent1 6 2 2 4" xfId="6953" xr:uid="{00000000-0005-0000-0000-0000231B0000}"/>
    <cellStyle name="40% - Accent1 6 2 3" xfId="6954" xr:uid="{00000000-0005-0000-0000-0000241B0000}"/>
    <cellStyle name="40% - Accent1 6 2 3 2" xfId="6955" xr:uid="{00000000-0005-0000-0000-0000251B0000}"/>
    <cellStyle name="40% - Accent1 6 2 3 2 2" xfId="6956" xr:uid="{00000000-0005-0000-0000-0000261B0000}"/>
    <cellStyle name="40% - Accent1 6 2 3 2 3" xfId="6957" xr:uid="{00000000-0005-0000-0000-0000271B0000}"/>
    <cellStyle name="40% - Accent1 6 2 3 3" xfId="6958" xr:uid="{00000000-0005-0000-0000-0000281B0000}"/>
    <cellStyle name="40% - Accent1 6 2 3 4" xfId="6959" xr:uid="{00000000-0005-0000-0000-0000291B0000}"/>
    <cellStyle name="40% - Accent1 6 2 4" xfId="6960" xr:uid="{00000000-0005-0000-0000-00002A1B0000}"/>
    <cellStyle name="40% - Accent1 6 2 4 2" xfId="6961" xr:uid="{00000000-0005-0000-0000-00002B1B0000}"/>
    <cellStyle name="40% - Accent1 6 2 4 2 2" xfId="6962" xr:uid="{00000000-0005-0000-0000-00002C1B0000}"/>
    <cellStyle name="40% - Accent1 6 2 4 2 3" xfId="6963" xr:uid="{00000000-0005-0000-0000-00002D1B0000}"/>
    <cellStyle name="40% - Accent1 6 2 4 3" xfId="6964" xr:uid="{00000000-0005-0000-0000-00002E1B0000}"/>
    <cellStyle name="40% - Accent1 6 2 4 4" xfId="6965" xr:uid="{00000000-0005-0000-0000-00002F1B0000}"/>
    <cellStyle name="40% - Accent1 6 2 5" xfId="6966" xr:uid="{00000000-0005-0000-0000-0000301B0000}"/>
    <cellStyle name="40% - Accent1 6 2 5 2" xfId="6967" xr:uid="{00000000-0005-0000-0000-0000311B0000}"/>
    <cellStyle name="40% - Accent1 6 2 5 2 2" xfId="6968" xr:uid="{00000000-0005-0000-0000-0000321B0000}"/>
    <cellStyle name="40% - Accent1 6 2 5 2 3" xfId="6969" xr:uid="{00000000-0005-0000-0000-0000331B0000}"/>
    <cellStyle name="40% - Accent1 6 2 5 3" xfId="6970" xr:uid="{00000000-0005-0000-0000-0000341B0000}"/>
    <cellStyle name="40% - Accent1 6 2 5 4" xfId="6971" xr:uid="{00000000-0005-0000-0000-0000351B0000}"/>
    <cellStyle name="40% - Accent1 6 2 6" xfId="6972" xr:uid="{00000000-0005-0000-0000-0000361B0000}"/>
    <cellStyle name="40% - Accent1 6 2 6 2" xfId="6973" xr:uid="{00000000-0005-0000-0000-0000371B0000}"/>
    <cellStyle name="40% - Accent1 6 2 6 2 2" xfId="6974" xr:uid="{00000000-0005-0000-0000-0000381B0000}"/>
    <cellStyle name="40% - Accent1 6 2 6 2 3" xfId="6975" xr:uid="{00000000-0005-0000-0000-0000391B0000}"/>
    <cellStyle name="40% - Accent1 6 2 6 3" xfId="6976" xr:uid="{00000000-0005-0000-0000-00003A1B0000}"/>
    <cellStyle name="40% - Accent1 6 2 6 4" xfId="6977" xr:uid="{00000000-0005-0000-0000-00003B1B0000}"/>
    <cellStyle name="40% - Accent1 6 2 7" xfId="6978" xr:uid="{00000000-0005-0000-0000-00003C1B0000}"/>
    <cellStyle name="40% - Accent1 6 2 7 2" xfId="6979" xr:uid="{00000000-0005-0000-0000-00003D1B0000}"/>
    <cellStyle name="40% - Accent1 6 2 7 2 2" xfId="6980" xr:uid="{00000000-0005-0000-0000-00003E1B0000}"/>
    <cellStyle name="40% - Accent1 6 2 7 2 3" xfId="6981" xr:uid="{00000000-0005-0000-0000-00003F1B0000}"/>
    <cellStyle name="40% - Accent1 6 2 7 3" xfId="6982" xr:uid="{00000000-0005-0000-0000-0000401B0000}"/>
    <cellStyle name="40% - Accent1 6 2 7 4" xfId="6983" xr:uid="{00000000-0005-0000-0000-0000411B0000}"/>
    <cellStyle name="40% - Accent1 6 2 8" xfId="6984" xr:uid="{00000000-0005-0000-0000-0000421B0000}"/>
    <cellStyle name="40% - Accent1 6 2 8 2" xfId="6985" xr:uid="{00000000-0005-0000-0000-0000431B0000}"/>
    <cellStyle name="40% - Accent1 6 2 8 3" xfId="6986" xr:uid="{00000000-0005-0000-0000-0000441B0000}"/>
    <cellStyle name="40% - Accent1 6 2 9" xfId="6987" xr:uid="{00000000-0005-0000-0000-0000451B0000}"/>
    <cellStyle name="40% - Accent1 6 3" xfId="6988" xr:uid="{00000000-0005-0000-0000-0000461B0000}"/>
    <cellStyle name="40% - Accent1 6 3 10" xfId="6989" xr:uid="{00000000-0005-0000-0000-0000471B0000}"/>
    <cellStyle name="40% - Accent1 6 3 2" xfId="6990" xr:uid="{00000000-0005-0000-0000-0000481B0000}"/>
    <cellStyle name="40% - Accent1 6 3 2 2" xfId="6991" xr:uid="{00000000-0005-0000-0000-0000491B0000}"/>
    <cellStyle name="40% - Accent1 6 3 2 2 2" xfId="6992" xr:uid="{00000000-0005-0000-0000-00004A1B0000}"/>
    <cellStyle name="40% - Accent1 6 3 2 2 3" xfId="6993" xr:uid="{00000000-0005-0000-0000-00004B1B0000}"/>
    <cellStyle name="40% - Accent1 6 3 2 3" xfId="6994" xr:uid="{00000000-0005-0000-0000-00004C1B0000}"/>
    <cellStyle name="40% - Accent1 6 3 2 4" xfId="6995" xr:uid="{00000000-0005-0000-0000-00004D1B0000}"/>
    <cellStyle name="40% - Accent1 6 3 3" xfId="6996" xr:uid="{00000000-0005-0000-0000-00004E1B0000}"/>
    <cellStyle name="40% - Accent1 6 3 3 2" xfId="6997" xr:uid="{00000000-0005-0000-0000-00004F1B0000}"/>
    <cellStyle name="40% - Accent1 6 3 3 2 2" xfId="6998" xr:uid="{00000000-0005-0000-0000-0000501B0000}"/>
    <cellStyle name="40% - Accent1 6 3 3 2 3" xfId="6999" xr:uid="{00000000-0005-0000-0000-0000511B0000}"/>
    <cellStyle name="40% - Accent1 6 3 3 3" xfId="7000" xr:uid="{00000000-0005-0000-0000-0000521B0000}"/>
    <cellStyle name="40% - Accent1 6 3 3 4" xfId="7001" xr:uid="{00000000-0005-0000-0000-0000531B0000}"/>
    <cellStyle name="40% - Accent1 6 3 4" xfId="7002" xr:uid="{00000000-0005-0000-0000-0000541B0000}"/>
    <cellStyle name="40% - Accent1 6 3 4 2" xfId="7003" xr:uid="{00000000-0005-0000-0000-0000551B0000}"/>
    <cellStyle name="40% - Accent1 6 3 4 2 2" xfId="7004" xr:uid="{00000000-0005-0000-0000-0000561B0000}"/>
    <cellStyle name="40% - Accent1 6 3 4 2 3" xfId="7005" xr:uid="{00000000-0005-0000-0000-0000571B0000}"/>
    <cellStyle name="40% - Accent1 6 3 4 3" xfId="7006" xr:uid="{00000000-0005-0000-0000-0000581B0000}"/>
    <cellStyle name="40% - Accent1 6 3 4 4" xfId="7007" xr:uid="{00000000-0005-0000-0000-0000591B0000}"/>
    <cellStyle name="40% - Accent1 6 3 5" xfId="7008" xr:uid="{00000000-0005-0000-0000-00005A1B0000}"/>
    <cellStyle name="40% - Accent1 6 3 5 2" xfId="7009" xr:uid="{00000000-0005-0000-0000-00005B1B0000}"/>
    <cellStyle name="40% - Accent1 6 3 5 2 2" xfId="7010" xr:uid="{00000000-0005-0000-0000-00005C1B0000}"/>
    <cellStyle name="40% - Accent1 6 3 5 2 3" xfId="7011" xr:uid="{00000000-0005-0000-0000-00005D1B0000}"/>
    <cellStyle name="40% - Accent1 6 3 5 3" xfId="7012" xr:uid="{00000000-0005-0000-0000-00005E1B0000}"/>
    <cellStyle name="40% - Accent1 6 3 5 4" xfId="7013" xr:uid="{00000000-0005-0000-0000-00005F1B0000}"/>
    <cellStyle name="40% - Accent1 6 3 6" xfId="7014" xr:uid="{00000000-0005-0000-0000-0000601B0000}"/>
    <cellStyle name="40% - Accent1 6 3 6 2" xfId="7015" xr:uid="{00000000-0005-0000-0000-0000611B0000}"/>
    <cellStyle name="40% - Accent1 6 3 6 2 2" xfId="7016" xr:uid="{00000000-0005-0000-0000-0000621B0000}"/>
    <cellStyle name="40% - Accent1 6 3 6 2 3" xfId="7017" xr:uid="{00000000-0005-0000-0000-0000631B0000}"/>
    <cellStyle name="40% - Accent1 6 3 6 3" xfId="7018" xr:uid="{00000000-0005-0000-0000-0000641B0000}"/>
    <cellStyle name="40% - Accent1 6 3 6 4" xfId="7019" xr:uid="{00000000-0005-0000-0000-0000651B0000}"/>
    <cellStyle name="40% - Accent1 6 3 7" xfId="7020" xr:uid="{00000000-0005-0000-0000-0000661B0000}"/>
    <cellStyle name="40% - Accent1 6 3 7 2" xfId="7021" xr:uid="{00000000-0005-0000-0000-0000671B0000}"/>
    <cellStyle name="40% - Accent1 6 3 7 2 2" xfId="7022" xr:uid="{00000000-0005-0000-0000-0000681B0000}"/>
    <cellStyle name="40% - Accent1 6 3 7 2 3" xfId="7023" xr:uid="{00000000-0005-0000-0000-0000691B0000}"/>
    <cellStyle name="40% - Accent1 6 3 7 3" xfId="7024" xr:uid="{00000000-0005-0000-0000-00006A1B0000}"/>
    <cellStyle name="40% - Accent1 6 3 7 4" xfId="7025" xr:uid="{00000000-0005-0000-0000-00006B1B0000}"/>
    <cellStyle name="40% - Accent1 6 3 8" xfId="7026" xr:uid="{00000000-0005-0000-0000-00006C1B0000}"/>
    <cellStyle name="40% - Accent1 6 3 8 2" xfId="7027" xr:uid="{00000000-0005-0000-0000-00006D1B0000}"/>
    <cellStyle name="40% - Accent1 6 3 8 3" xfId="7028" xr:uid="{00000000-0005-0000-0000-00006E1B0000}"/>
    <cellStyle name="40% - Accent1 6 3 9" xfId="7029" xr:uid="{00000000-0005-0000-0000-00006F1B0000}"/>
    <cellStyle name="40% - Accent1 6 4" xfId="7030" xr:uid="{00000000-0005-0000-0000-0000701B0000}"/>
    <cellStyle name="40% - Accent1 6 4 2" xfId="7031" xr:uid="{00000000-0005-0000-0000-0000711B0000}"/>
    <cellStyle name="40% - Accent1 6 4 2 2" xfId="7032" xr:uid="{00000000-0005-0000-0000-0000721B0000}"/>
    <cellStyle name="40% - Accent1 6 4 2 3" xfId="7033" xr:uid="{00000000-0005-0000-0000-0000731B0000}"/>
    <cellStyle name="40% - Accent1 6 4 3" xfId="7034" xr:uid="{00000000-0005-0000-0000-0000741B0000}"/>
    <cellStyle name="40% - Accent1 6 4 4" xfId="7035" xr:uid="{00000000-0005-0000-0000-0000751B0000}"/>
    <cellStyle name="40% - Accent1 6 5" xfId="7036" xr:uid="{00000000-0005-0000-0000-0000761B0000}"/>
    <cellStyle name="40% - Accent1 6 5 2" xfId="7037" xr:uid="{00000000-0005-0000-0000-0000771B0000}"/>
    <cellStyle name="40% - Accent1 6 5 2 2" xfId="7038" xr:uid="{00000000-0005-0000-0000-0000781B0000}"/>
    <cellStyle name="40% - Accent1 6 5 2 3" xfId="7039" xr:uid="{00000000-0005-0000-0000-0000791B0000}"/>
    <cellStyle name="40% - Accent1 6 5 3" xfId="7040" xr:uid="{00000000-0005-0000-0000-00007A1B0000}"/>
    <cellStyle name="40% - Accent1 6 5 4" xfId="7041" xr:uid="{00000000-0005-0000-0000-00007B1B0000}"/>
    <cellStyle name="40% - Accent1 6 6" xfId="7042" xr:uid="{00000000-0005-0000-0000-00007C1B0000}"/>
    <cellStyle name="40% - Accent1 6 6 2" xfId="7043" xr:uid="{00000000-0005-0000-0000-00007D1B0000}"/>
    <cellStyle name="40% - Accent1 6 6 2 2" xfId="7044" xr:uid="{00000000-0005-0000-0000-00007E1B0000}"/>
    <cellStyle name="40% - Accent1 6 6 2 3" xfId="7045" xr:uid="{00000000-0005-0000-0000-00007F1B0000}"/>
    <cellStyle name="40% - Accent1 6 6 3" xfId="7046" xr:uid="{00000000-0005-0000-0000-0000801B0000}"/>
    <cellStyle name="40% - Accent1 6 6 4" xfId="7047" xr:uid="{00000000-0005-0000-0000-0000811B0000}"/>
    <cellStyle name="40% - Accent1 6 7" xfId="7048" xr:uid="{00000000-0005-0000-0000-0000821B0000}"/>
    <cellStyle name="40% - Accent1 6 7 2" xfId="7049" xr:uid="{00000000-0005-0000-0000-0000831B0000}"/>
    <cellStyle name="40% - Accent1 6 7 2 2" xfId="7050" xr:uid="{00000000-0005-0000-0000-0000841B0000}"/>
    <cellStyle name="40% - Accent1 6 7 2 3" xfId="7051" xr:uid="{00000000-0005-0000-0000-0000851B0000}"/>
    <cellStyle name="40% - Accent1 6 7 3" xfId="7052" xr:uid="{00000000-0005-0000-0000-0000861B0000}"/>
    <cellStyle name="40% - Accent1 6 7 4" xfId="7053" xr:uid="{00000000-0005-0000-0000-0000871B0000}"/>
    <cellStyle name="40% - Accent1 6 8" xfId="7054" xr:uid="{00000000-0005-0000-0000-0000881B0000}"/>
    <cellStyle name="40% - Accent1 6 8 2" xfId="7055" xr:uid="{00000000-0005-0000-0000-0000891B0000}"/>
    <cellStyle name="40% - Accent1 6 8 2 2" xfId="7056" xr:uid="{00000000-0005-0000-0000-00008A1B0000}"/>
    <cellStyle name="40% - Accent1 6 8 2 3" xfId="7057" xr:uid="{00000000-0005-0000-0000-00008B1B0000}"/>
    <cellStyle name="40% - Accent1 6 8 3" xfId="7058" xr:uid="{00000000-0005-0000-0000-00008C1B0000}"/>
    <cellStyle name="40% - Accent1 6 8 4" xfId="7059" xr:uid="{00000000-0005-0000-0000-00008D1B0000}"/>
    <cellStyle name="40% - Accent1 6 9" xfId="7060" xr:uid="{00000000-0005-0000-0000-00008E1B0000}"/>
    <cellStyle name="40% - Accent1 6 9 2" xfId="7061" xr:uid="{00000000-0005-0000-0000-00008F1B0000}"/>
    <cellStyle name="40% - Accent1 6 9 2 2" xfId="7062" xr:uid="{00000000-0005-0000-0000-0000901B0000}"/>
    <cellStyle name="40% - Accent1 6 9 2 3" xfId="7063" xr:uid="{00000000-0005-0000-0000-0000911B0000}"/>
    <cellStyle name="40% - Accent1 6 9 3" xfId="7064" xr:uid="{00000000-0005-0000-0000-0000921B0000}"/>
    <cellStyle name="40% - Accent1 6 9 4" xfId="7065" xr:uid="{00000000-0005-0000-0000-0000931B0000}"/>
    <cellStyle name="40% - Accent1 7" xfId="7066" xr:uid="{00000000-0005-0000-0000-0000941B0000}"/>
    <cellStyle name="40% - Accent1 7 10" xfId="7067" xr:uid="{00000000-0005-0000-0000-0000951B0000}"/>
    <cellStyle name="40% - Accent1 7 2" xfId="7068" xr:uid="{00000000-0005-0000-0000-0000961B0000}"/>
    <cellStyle name="40% - Accent1 7 2 2" xfId="7069" xr:uid="{00000000-0005-0000-0000-0000971B0000}"/>
    <cellStyle name="40% - Accent1 7 2 2 2" xfId="7070" xr:uid="{00000000-0005-0000-0000-0000981B0000}"/>
    <cellStyle name="40% - Accent1 7 2 2 3" xfId="7071" xr:uid="{00000000-0005-0000-0000-0000991B0000}"/>
    <cellStyle name="40% - Accent1 7 2 3" xfId="7072" xr:uid="{00000000-0005-0000-0000-00009A1B0000}"/>
    <cellStyle name="40% - Accent1 7 2 4" xfId="7073" xr:uid="{00000000-0005-0000-0000-00009B1B0000}"/>
    <cellStyle name="40% - Accent1 7 3" xfId="7074" xr:uid="{00000000-0005-0000-0000-00009C1B0000}"/>
    <cellStyle name="40% - Accent1 7 3 2" xfId="7075" xr:uid="{00000000-0005-0000-0000-00009D1B0000}"/>
    <cellStyle name="40% - Accent1 7 3 2 2" xfId="7076" xr:uid="{00000000-0005-0000-0000-00009E1B0000}"/>
    <cellStyle name="40% - Accent1 7 3 2 3" xfId="7077" xr:uid="{00000000-0005-0000-0000-00009F1B0000}"/>
    <cellStyle name="40% - Accent1 7 3 3" xfId="7078" xr:uid="{00000000-0005-0000-0000-0000A01B0000}"/>
    <cellStyle name="40% - Accent1 7 3 4" xfId="7079" xr:uid="{00000000-0005-0000-0000-0000A11B0000}"/>
    <cellStyle name="40% - Accent1 7 4" xfId="7080" xr:uid="{00000000-0005-0000-0000-0000A21B0000}"/>
    <cellStyle name="40% - Accent1 7 4 2" xfId="7081" xr:uid="{00000000-0005-0000-0000-0000A31B0000}"/>
    <cellStyle name="40% - Accent1 7 4 2 2" xfId="7082" xr:uid="{00000000-0005-0000-0000-0000A41B0000}"/>
    <cellStyle name="40% - Accent1 7 4 2 3" xfId="7083" xr:uid="{00000000-0005-0000-0000-0000A51B0000}"/>
    <cellStyle name="40% - Accent1 7 4 3" xfId="7084" xr:uid="{00000000-0005-0000-0000-0000A61B0000}"/>
    <cellStyle name="40% - Accent1 7 4 4" xfId="7085" xr:uid="{00000000-0005-0000-0000-0000A71B0000}"/>
    <cellStyle name="40% - Accent1 7 5" xfId="7086" xr:uid="{00000000-0005-0000-0000-0000A81B0000}"/>
    <cellStyle name="40% - Accent1 7 5 2" xfId="7087" xr:uid="{00000000-0005-0000-0000-0000A91B0000}"/>
    <cellStyle name="40% - Accent1 7 5 2 2" xfId="7088" xr:uid="{00000000-0005-0000-0000-0000AA1B0000}"/>
    <cellStyle name="40% - Accent1 7 5 2 3" xfId="7089" xr:uid="{00000000-0005-0000-0000-0000AB1B0000}"/>
    <cellStyle name="40% - Accent1 7 5 3" xfId="7090" xr:uid="{00000000-0005-0000-0000-0000AC1B0000}"/>
    <cellStyle name="40% - Accent1 7 5 4" xfId="7091" xr:uid="{00000000-0005-0000-0000-0000AD1B0000}"/>
    <cellStyle name="40% - Accent1 7 6" xfId="7092" xr:uid="{00000000-0005-0000-0000-0000AE1B0000}"/>
    <cellStyle name="40% - Accent1 7 6 2" xfId="7093" xr:uid="{00000000-0005-0000-0000-0000AF1B0000}"/>
    <cellStyle name="40% - Accent1 7 6 2 2" xfId="7094" xr:uid="{00000000-0005-0000-0000-0000B01B0000}"/>
    <cellStyle name="40% - Accent1 7 6 2 3" xfId="7095" xr:uid="{00000000-0005-0000-0000-0000B11B0000}"/>
    <cellStyle name="40% - Accent1 7 6 3" xfId="7096" xr:uid="{00000000-0005-0000-0000-0000B21B0000}"/>
    <cellStyle name="40% - Accent1 7 6 4" xfId="7097" xr:uid="{00000000-0005-0000-0000-0000B31B0000}"/>
    <cellStyle name="40% - Accent1 7 7" xfId="7098" xr:uid="{00000000-0005-0000-0000-0000B41B0000}"/>
    <cellStyle name="40% - Accent1 7 7 2" xfId="7099" xr:uid="{00000000-0005-0000-0000-0000B51B0000}"/>
    <cellStyle name="40% - Accent1 7 7 2 2" xfId="7100" xr:uid="{00000000-0005-0000-0000-0000B61B0000}"/>
    <cellStyle name="40% - Accent1 7 7 2 3" xfId="7101" xr:uid="{00000000-0005-0000-0000-0000B71B0000}"/>
    <cellStyle name="40% - Accent1 7 7 3" xfId="7102" xr:uid="{00000000-0005-0000-0000-0000B81B0000}"/>
    <cellStyle name="40% - Accent1 7 7 4" xfId="7103" xr:uid="{00000000-0005-0000-0000-0000B91B0000}"/>
    <cellStyle name="40% - Accent1 7 8" xfId="7104" xr:uid="{00000000-0005-0000-0000-0000BA1B0000}"/>
    <cellStyle name="40% - Accent1 7 8 2" xfId="7105" xr:uid="{00000000-0005-0000-0000-0000BB1B0000}"/>
    <cellStyle name="40% - Accent1 7 8 3" xfId="7106" xr:uid="{00000000-0005-0000-0000-0000BC1B0000}"/>
    <cellStyle name="40% - Accent1 7 9" xfId="7107" xr:uid="{00000000-0005-0000-0000-0000BD1B0000}"/>
    <cellStyle name="40% - Accent1 8" xfId="7108" xr:uid="{00000000-0005-0000-0000-0000BE1B0000}"/>
    <cellStyle name="40% - Accent1 8 10" xfId="7109" xr:uid="{00000000-0005-0000-0000-0000BF1B0000}"/>
    <cellStyle name="40% - Accent1 8 2" xfId="7110" xr:uid="{00000000-0005-0000-0000-0000C01B0000}"/>
    <cellStyle name="40% - Accent1 8 2 2" xfId="7111" xr:uid="{00000000-0005-0000-0000-0000C11B0000}"/>
    <cellStyle name="40% - Accent1 8 2 2 2" xfId="7112" xr:uid="{00000000-0005-0000-0000-0000C21B0000}"/>
    <cellStyle name="40% - Accent1 8 2 2 3" xfId="7113" xr:uid="{00000000-0005-0000-0000-0000C31B0000}"/>
    <cellStyle name="40% - Accent1 8 2 3" xfId="7114" xr:uid="{00000000-0005-0000-0000-0000C41B0000}"/>
    <cellStyle name="40% - Accent1 8 2 4" xfId="7115" xr:uid="{00000000-0005-0000-0000-0000C51B0000}"/>
    <cellStyle name="40% - Accent1 8 3" xfId="7116" xr:uid="{00000000-0005-0000-0000-0000C61B0000}"/>
    <cellStyle name="40% - Accent1 8 3 2" xfId="7117" xr:uid="{00000000-0005-0000-0000-0000C71B0000}"/>
    <cellStyle name="40% - Accent1 8 3 2 2" xfId="7118" xr:uid="{00000000-0005-0000-0000-0000C81B0000}"/>
    <cellStyle name="40% - Accent1 8 3 2 3" xfId="7119" xr:uid="{00000000-0005-0000-0000-0000C91B0000}"/>
    <cellStyle name="40% - Accent1 8 3 3" xfId="7120" xr:uid="{00000000-0005-0000-0000-0000CA1B0000}"/>
    <cellStyle name="40% - Accent1 8 3 4" xfId="7121" xr:uid="{00000000-0005-0000-0000-0000CB1B0000}"/>
    <cellStyle name="40% - Accent1 8 4" xfId="7122" xr:uid="{00000000-0005-0000-0000-0000CC1B0000}"/>
    <cellStyle name="40% - Accent1 8 4 2" xfId="7123" xr:uid="{00000000-0005-0000-0000-0000CD1B0000}"/>
    <cellStyle name="40% - Accent1 8 4 2 2" xfId="7124" xr:uid="{00000000-0005-0000-0000-0000CE1B0000}"/>
    <cellStyle name="40% - Accent1 8 4 2 3" xfId="7125" xr:uid="{00000000-0005-0000-0000-0000CF1B0000}"/>
    <cellStyle name="40% - Accent1 8 4 3" xfId="7126" xr:uid="{00000000-0005-0000-0000-0000D01B0000}"/>
    <cellStyle name="40% - Accent1 8 4 4" xfId="7127" xr:uid="{00000000-0005-0000-0000-0000D11B0000}"/>
    <cellStyle name="40% - Accent1 8 5" xfId="7128" xr:uid="{00000000-0005-0000-0000-0000D21B0000}"/>
    <cellStyle name="40% - Accent1 8 5 2" xfId="7129" xr:uid="{00000000-0005-0000-0000-0000D31B0000}"/>
    <cellStyle name="40% - Accent1 8 5 2 2" xfId="7130" xr:uid="{00000000-0005-0000-0000-0000D41B0000}"/>
    <cellStyle name="40% - Accent1 8 5 2 3" xfId="7131" xr:uid="{00000000-0005-0000-0000-0000D51B0000}"/>
    <cellStyle name="40% - Accent1 8 5 3" xfId="7132" xr:uid="{00000000-0005-0000-0000-0000D61B0000}"/>
    <cellStyle name="40% - Accent1 8 5 4" xfId="7133" xr:uid="{00000000-0005-0000-0000-0000D71B0000}"/>
    <cellStyle name="40% - Accent1 8 6" xfId="7134" xr:uid="{00000000-0005-0000-0000-0000D81B0000}"/>
    <cellStyle name="40% - Accent1 8 6 2" xfId="7135" xr:uid="{00000000-0005-0000-0000-0000D91B0000}"/>
    <cellStyle name="40% - Accent1 8 6 2 2" xfId="7136" xr:uid="{00000000-0005-0000-0000-0000DA1B0000}"/>
    <cellStyle name="40% - Accent1 8 6 2 3" xfId="7137" xr:uid="{00000000-0005-0000-0000-0000DB1B0000}"/>
    <cellStyle name="40% - Accent1 8 6 3" xfId="7138" xr:uid="{00000000-0005-0000-0000-0000DC1B0000}"/>
    <cellStyle name="40% - Accent1 8 6 4" xfId="7139" xr:uid="{00000000-0005-0000-0000-0000DD1B0000}"/>
    <cellStyle name="40% - Accent1 8 7" xfId="7140" xr:uid="{00000000-0005-0000-0000-0000DE1B0000}"/>
    <cellStyle name="40% - Accent1 8 7 2" xfId="7141" xr:uid="{00000000-0005-0000-0000-0000DF1B0000}"/>
    <cellStyle name="40% - Accent1 8 7 2 2" xfId="7142" xr:uid="{00000000-0005-0000-0000-0000E01B0000}"/>
    <cellStyle name="40% - Accent1 8 7 2 3" xfId="7143" xr:uid="{00000000-0005-0000-0000-0000E11B0000}"/>
    <cellStyle name="40% - Accent1 8 7 3" xfId="7144" xr:uid="{00000000-0005-0000-0000-0000E21B0000}"/>
    <cellStyle name="40% - Accent1 8 7 4" xfId="7145" xr:uid="{00000000-0005-0000-0000-0000E31B0000}"/>
    <cellStyle name="40% - Accent1 8 8" xfId="7146" xr:uid="{00000000-0005-0000-0000-0000E41B0000}"/>
    <cellStyle name="40% - Accent1 8 8 2" xfId="7147" xr:uid="{00000000-0005-0000-0000-0000E51B0000}"/>
    <cellStyle name="40% - Accent1 8 8 3" xfId="7148" xr:uid="{00000000-0005-0000-0000-0000E61B0000}"/>
    <cellStyle name="40% - Accent1 8 9" xfId="7149" xr:uid="{00000000-0005-0000-0000-0000E71B0000}"/>
    <cellStyle name="40% - Accent1 9" xfId="7150" xr:uid="{00000000-0005-0000-0000-0000E81B0000}"/>
    <cellStyle name="40% - Accent1 9 2" xfId="7151" xr:uid="{00000000-0005-0000-0000-0000E91B0000}"/>
    <cellStyle name="40% - Accent1 9 2 2" xfId="7152" xr:uid="{00000000-0005-0000-0000-0000EA1B0000}"/>
    <cellStyle name="40% - Accent1 9 2 3" xfId="7153" xr:uid="{00000000-0005-0000-0000-0000EB1B0000}"/>
    <cellStyle name="40% - Accent1 9 3" xfId="7154" xr:uid="{00000000-0005-0000-0000-0000EC1B0000}"/>
    <cellStyle name="40% - Accent1 9 4" xfId="7155" xr:uid="{00000000-0005-0000-0000-0000ED1B0000}"/>
    <cellStyle name="40% - Accent2 10" xfId="7156" xr:uid="{00000000-0005-0000-0000-0000EE1B0000}"/>
    <cellStyle name="40% - Accent2 10 2" xfId="7157" xr:uid="{00000000-0005-0000-0000-0000EF1B0000}"/>
    <cellStyle name="40% - Accent2 10 2 2" xfId="7158" xr:uid="{00000000-0005-0000-0000-0000F01B0000}"/>
    <cellStyle name="40% - Accent2 10 2 3" xfId="7159" xr:uid="{00000000-0005-0000-0000-0000F11B0000}"/>
    <cellStyle name="40% - Accent2 10 3" xfId="7160" xr:uid="{00000000-0005-0000-0000-0000F21B0000}"/>
    <cellStyle name="40% - Accent2 10 4" xfId="7161" xr:uid="{00000000-0005-0000-0000-0000F31B0000}"/>
    <cellStyle name="40% - Accent2 11" xfId="7162" xr:uid="{00000000-0005-0000-0000-0000F41B0000}"/>
    <cellStyle name="40% - Accent2 11 2" xfId="7163" xr:uid="{00000000-0005-0000-0000-0000F51B0000}"/>
    <cellStyle name="40% - Accent2 11 2 2" xfId="7164" xr:uid="{00000000-0005-0000-0000-0000F61B0000}"/>
    <cellStyle name="40% - Accent2 11 2 3" xfId="7165" xr:uid="{00000000-0005-0000-0000-0000F71B0000}"/>
    <cellStyle name="40% - Accent2 11 3" xfId="7166" xr:uid="{00000000-0005-0000-0000-0000F81B0000}"/>
    <cellStyle name="40% - Accent2 11 4" xfId="7167" xr:uid="{00000000-0005-0000-0000-0000F91B0000}"/>
    <cellStyle name="40% - Accent2 12" xfId="7168" xr:uid="{00000000-0005-0000-0000-0000FA1B0000}"/>
    <cellStyle name="40% - Accent2 12 2" xfId="7169" xr:uid="{00000000-0005-0000-0000-0000FB1B0000}"/>
    <cellStyle name="40% - Accent2 12 2 2" xfId="7170" xr:uid="{00000000-0005-0000-0000-0000FC1B0000}"/>
    <cellStyle name="40% - Accent2 12 2 3" xfId="7171" xr:uid="{00000000-0005-0000-0000-0000FD1B0000}"/>
    <cellStyle name="40% - Accent2 12 3" xfId="7172" xr:uid="{00000000-0005-0000-0000-0000FE1B0000}"/>
    <cellStyle name="40% - Accent2 12 4" xfId="7173" xr:uid="{00000000-0005-0000-0000-0000FF1B0000}"/>
    <cellStyle name="40% - Accent2 13" xfId="7174" xr:uid="{00000000-0005-0000-0000-0000001C0000}"/>
    <cellStyle name="40% - Accent2 13 2" xfId="7175" xr:uid="{00000000-0005-0000-0000-0000011C0000}"/>
    <cellStyle name="40% - Accent2 13 2 2" xfId="7176" xr:uid="{00000000-0005-0000-0000-0000021C0000}"/>
    <cellStyle name="40% - Accent2 13 2 3" xfId="7177" xr:uid="{00000000-0005-0000-0000-0000031C0000}"/>
    <cellStyle name="40% - Accent2 13 3" xfId="7178" xr:uid="{00000000-0005-0000-0000-0000041C0000}"/>
    <cellStyle name="40% - Accent2 13 4" xfId="7179" xr:uid="{00000000-0005-0000-0000-0000051C0000}"/>
    <cellStyle name="40% - Accent2 14" xfId="7180" xr:uid="{00000000-0005-0000-0000-0000061C0000}"/>
    <cellStyle name="40% - Accent2 14 2" xfId="7181" xr:uid="{00000000-0005-0000-0000-0000071C0000}"/>
    <cellStyle name="40% - Accent2 14 2 2" xfId="7182" xr:uid="{00000000-0005-0000-0000-0000081C0000}"/>
    <cellStyle name="40% - Accent2 14 2 3" xfId="7183" xr:uid="{00000000-0005-0000-0000-0000091C0000}"/>
    <cellStyle name="40% - Accent2 14 3" xfId="7184" xr:uid="{00000000-0005-0000-0000-00000A1C0000}"/>
    <cellStyle name="40% - Accent2 14 4" xfId="7185" xr:uid="{00000000-0005-0000-0000-00000B1C0000}"/>
    <cellStyle name="40% - Accent2 15" xfId="7186" xr:uid="{00000000-0005-0000-0000-00000C1C0000}"/>
    <cellStyle name="40% - Accent2 15 2" xfId="7187" xr:uid="{00000000-0005-0000-0000-00000D1C0000}"/>
    <cellStyle name="40% - Accent2 15 2 2" xfId="7188" xr:uid="{00000000-0005-0000-0000-00000E1C0000}"/>
    <cellStyle name="40% - Accent2 15 2 3" xfId="7189" xr:uid="{00000000-0005-0000-0000-00000F1C0000}"/>
    <cellStyle name="40% - Accent2 15 3" xfId="7190" xr:uid="{00000000-0005-0000-0000-0000101C0000}"/>
    <cellStyle name="40% - Accent2 15 4" xfId="7191" xr:uid="{00000000-0005-0000-0000-0000111C0000}"/>
    <cellStyle name="40% - Accent2 16" xfId="7192" xr:uid="{00000000-0005-0000-0000-0000121C0000}"/>
    <cellStyle name="40% - Accent2 16 2" xfId="7193" xr:uid="{00000000-0005-0000-0000-0000131C0000}"/>
    <cellStyle name="40% - Accent2 16 3" xfId="7194" xr:uid="{00000000-0005-0000-0000-0000141C0000}"/>
    <cellStyle name="40% - Accent2 17" xfId="7195" xr:uid="{00000000-0005-0000-0000-0000151C0000}"/>
    <cellStyle name="40% - Accent2 18" xfId="7196" xr:uid="{00000000-0005-0000-0000-0000161C0000}"/>
    <cellStyle name="40% - Accent2 19" xfId="7197" xr:uid="{00000000-0005-0000-0000-0000171C0000}"/>
    <cellStyle name="40% - Accent2 2" xfId="7198" xr:uid="{00000000-0005-0000-0000-0000181C0000}"/>
    <cellStyle name="40% - Accent2 2 10" xfId="7199" xr:uid="{00000000-0005-0000-0000-0000191C0000}"/>
    <cellStyle name="40% - Accent2 2 10 2" xfId="7200" xr:uid="{00000000-0005-0000-0000-00001A1C0000}"/>
    <cellStyle name="40% - Accent2 2 10 2 2" xfId="7201" xr:uid="{00000000-0005-0000-0000-00001B1C0000}"/>
    <cellStyle name="40% - Accent2 2 10 2 3" xfId="7202" xr:uid="{00000000-0005-0000-0000-00001C1C0000}"/>
    <cellStyle name="40% - Accent2 2 10 3" xfId="7203" xr:uid="{00000000-0005-0000-0000-00001D1C0000}"/>
    <cellStyle name="40% - Accent2 2 10 4" xfId="7204" xr:uid="{00000000-0005-0000-0000-00001E1C0000}"/>
    <cellStyle name="40% - Accent2 2 11" xfId="7205" xr:uid="{00000000-0005-0000-0000-00001F1C0000}"/>
    <cellStyle name="40% - Accent2 2 11 2" xfId="7206" xr:uid="{00000000-0005-0000-0000-0000201C0000}"/>
    <cellStyle name="40% - Accent2 2 11 2 2" xfId="7207" xr:uid="{00000000-0005-0000-0000-0000211C0000}"/>
    <cellStyle name="40% - Accent2 2 11 2 3" xfId="7208" xr:uid="{00000000-0005-0000-0000-0000221C0000}"/>
    <cellStyle name="40% - Accent2 2 11 3" xfId="7209" xr:uid="{00000000-0005-0000-0000-0000231C0000}"/>
    <cellStyle name="40% - Accent2 2 11 4" xfId="7210" xr:uid="{00000000-0005-0000-0000-0000241C0000}"/>
    <cellStyle name="40% - Accent2 2 12" xfId="7211" xr:uid="{00000000-0005-0000-0000-0000251C0000}"/>
    <cellStyle name="40% - Accent2 2 12 2" xfId="7212" xr:uid="{00000000-0005-0000-0000-0000261C0000}"/>
    <cellStyle name="40% - Accent2 2 12 2 2" xfId="7213" xr:uid="{00000000-0005-0000-0000-0000271C0000}"/>
    <cellStyle name="40% - Accent2 2 12 2 3" xfId="7214" xr:uid="{00000000-0005-0000-0000-0000281C0000}"/>
    <cellStyle name="40% - Accent2 2 12 3" xfId="7215" xr:uid="{00000000-0005-0000-0000-0000291C0000}"/>
    <cellStyle name="40% - Accent2 2 12 4" xfId="7216" xr:uid="{00000000-0005-0000-0000-00002A1C0000}"/>
    <cellStyle name="40% - Accent2 2 13" xfId="7217" xr:uid="{00000000-0005-0000-0000-00002B1C0000}"/>
    <cellStyle name="40% - Accent2 2 13 2" xfId="7218" xr:uid="{00000000-0005-0000-0000-00002C1C0000}"/>
    <cellStyle name="40% - Accent2 2 13 2 2" xfId="7219" xr:uid="{00000000-0005-0000-0000-00002D1C0000}"/>
    <cellStyle name="40% - Accent2 2 13 2 3" xfId="7220" xr:uid="{00000000-0005-0000-0000-00002E1C0000}"/>
    <cellStyle name="40% - Accent2 2 13 3" xfId="7221" xr:uid="{00000000-0005-0000-0000-00002F1C0000}"/>
    <cellStyle name="40% - Accent2 2 13 4" xfId="7222" xr:uid="{00000000-0005-0000-0000-0000301C0000}"/>
    <cellStyle name="40% - Accent2 2 14" xfId="7223" xr:uid="{00000000-0005-0000-0000-0000311C0000}"/>
    <cellStyle name="40% - Accent2 2 14 2" xfId="7224" xr:uid="{00000000-0005-0000-0000-0000321C0000}"/>
    <cellStyle name="40% - Accent2 2 14 3" xfId="7225" xr:uid="{00000000-0005-0000-0000-0000331C0000}"/>
    <cellStyle name="40% - Accent2 2 15" xfId="7226" xr:uid="{00000000-0005-0000-0000-0000341C0000}"/>
    <cellStyle name="40% - Accent2 2 16" xfId="7227" xr:uid="{00000000-0005-0000-0000-0000351C0000}"/>
    <cellStyle name="40% - Accent2 2 2" xfId="7228" xr:uid="{00000000-0005-0000-0000-0000361C0000}"/>
    <cellStyle name="40% - Accent2 2 2 10" xfId="7229" xr:uid="{00000000-0005-0000-0000-0000371C0000}"/>
    <cellStyle name="40% - Accent2 2 2 10 2" xfId="7230" xr:uid="{00000000-0005-0000-0000-0000381C0000}"/>
    <cellStyle name="40% - Accent2 2 2 10 3" xfId="7231" xr:uid="{00000000-0005-0000-0000-0000391C0000}"/>
    <cellStyle name="40% - Accent2 2 2 11" xfId="7232" xr:uid="{00000000-0005-0000-0000-00003A1C0000}"/>
    <cellStyle name="40% - Accent2 2 2 12" xfId="7233" xr:uid="{00000000-0005-0000-0000-00003B1C0000}"/>
    <cellStyle name="40% - Accent2 2 2 2" xfId="7234" xr:uid="{00000000-0005-0000-0000-00003C1C0000}"/>
    <cellStyle name="40% - Accent2 2 2 2 10" xfId="7235" xr:uid="{00000000-0005-0000-0000-00003D1C0000}"/>
    <cellStyle name="40% - Accent2 2 2 2 2" xfId="7236" xr:uid="{00000000-0005-0000-0000-00003E1C0000}"/>
    <cellStyle name="40% - Accent2 2 2 2 2 2" xfId="7237" xr:uid="{00000000-0005-0000-0000-00003F1C0000}"/>
    <cellStyle name="40% - Accent2 2 2 2 2 2 2" xfId="7238" xr:uid="{00000000-0005-0000-0000-0000401C0000}"/>
    <cellStyle name="40% - Accent2 2 2 2 2 2 3" xfId="7239" xr:uid="{00000000-0005-0000-0000-0000411C0000}"/>
    <cellStyle name="40% - Accent2 2 2 2 2 3" xfId="7240" xr:uid="{00000000-0005-0000-0000-0000421C0000}"/>
    <cellStyle name="40% - Accent2 2 2 2 2 4" xfId="7241" xr:uid="{00000000-0005-0000-0000-0000431C0000}"/>
    <cellStyle name="40% - Accent2 2 2 2 3" xfId="7242" xr:uid="{00000000-0005-0000-0000-0000441C0000}"/>
    <cellStyle name="40% - Accent2 2 2 2 3 2" xfId="7243" xr:uid="{00000000-0005-0000-0000-0000451C0000}"/>
    <cellStyle name="40% - Accent2 2 2 2 3 2 2" xfId="7244" xr:uid="{00000000-0005-0000-0000-0000461C0000}"/>
    <cellStyle name="40% - Accent2 2 2 2 3 2 3" xfId="7245" xr:uid="{00000000-0005-0000-0000-0000471C0000}"/>
    <cellStyle name="40% - Accent2 2 2 2 3 3" xfId="7246" xr:uid="{00000000-0005-0000-0000-0000481C0000}"/>
    <cellStyle name="40% - Accent2 2 2 2 3 4" xfId="7247" xr:uid="{00000000-0005-0000-0000-0000491C0000}"/>
    <cellStyle name="40% - Accent2 2 2 2 4" xfId="7248" xr:uid="{00000000-0005-0000-0000-00004A1C0000}"/>
    <cellStyle name="40% - Accent2 2 2 2 4 2" xfId="7249" xr:uid="{00000000-0005-0000-0000-00004B1C0000}"/>
    <cellStyle name="40% - Accent2 2 2 2 4 2 2" xfId="7250" xr:uid="{00000000-0005-0000-0000-00004C1C0000}"/>
    <cellStyle name="40% - Accent2 2 2 2 4 2 3" xfId="7251" xr:uid="{00000000-0005-0000-0000-00004D1C0000}"/>
    <cellStyle name="40% - Accent2 2 2 2 4 3" xfId="7252" xr:uid="{00000000-0005-0000-0000-00004E1C0000}"/>
    <cellStyle name="40% - Accent2 2 2 2 4 4" xfId="7253" xr:uid="{00000000-0005-0000-0000-00004F1C0000}"/>
    <cellStyle name="40% - Accent2 2 2 2 5" xfId="7254" xr:uid="{00000000-0005-0000-0000-0000501C0000}"/>
    <cellStyle name="40% - Accent2 2 2 2 5 2" xfId="7255" xr:uid="{00000000-0005-0000-0000-0000511C0000}"/>
    <cellStyle name="40% - Accent2 2 2 2 5 2 2" xfId="7256" xr:uid="{00000000-0005-0000-0000-0000521C0000}"/>
    <cellStyle name="40% - Accent2 2 2 2 5 2 3" xfId="7257" xr:uid="{00000000-0005-0000-0000-0000531C0000}"/>
    <cellStyle name="40% - Accent2 2 2 2 5 3" xfId="7258" xr:uid="{00000000-0005-0000-0000-0000541C0000}"/>
    <cellStyle name="40% - Accent2 2 2 2 5 4" xfId="7259" xr:uid="{00000000-0005-0000-0000-0000551C0000}"/>
    <cellStyle name="40% - Accent2 2 2 2 6" xfId="7260" xr:uid="{00000000-0005-0000-0000-0000561C0000}"/>
    <cellStyle name="40% - Accent2 2 2 2 6 2" xfId="7261" xr:uid="{00000000-0005-0000-0000-0000571C0000}"/>
    <cellStyle name="40% - Accent2 2 2 2 6 2 2" xfId="7262" xr:uid="{00000000-0005-0000-0000-0000581C0000}"/>
    <cellStyle name="40% - Accent2 2 2 2 6 2 3" xfId="7263" xr:uid="{00000000-0005-0000-0000-0000591C0000}"/>
    <cellStyle name="40% - Accent2 2 2 2 6 3" xfId="7264" xr:uid="{00000000-0005-0000-0000-00005A1C0000}"/>
    <cellStyle name="40% - Accent2 2 2 2 6 4" xfId="7265" xr:uid="{00000000-0005-0000-0000-00005B1C0000}"/>
    <cellStyle name="40% - Accent2 2 2 2 7" xfId="7266" xr:uid="{00000000-0005-0000-0000-00005C1C0000}"/>
    <cellStyle name="40% - Accent2 2 2 2 7 2" xfId="7267" xr:uid="{00000000-0005-0000-0000-00005D1C0000}"/>
    <cellStyle name="40% - Accent2 2 2 2 7 2 2" xfId="7268" xr:uid="{00000000-0005-0000-0000-00005E1C0000}"/>
    <cellStyle name="40% - Accent2 2 2 2 7 2 3" xfId="7269" xr:uid="{00000000-0005-0000-0000-00005F1C0000}"/>
    <cellStyle name="40% - Accent2 2 2 2 7 3" xfId="7270" xr:uid="{00000000-0005-0000-0000-0000601C0000}"/>
    <cellStyle name="40% - Accent2 2 2 2 7 4" xfId="7271" xr:uid="{00000000-0005-0000-0000-0000611C0000}"/>
    <cellStyle name="40% - Accent2 2 2 2 8" xfId="7272" xr:uid="{00000000-0005-0000-0000-0000621C0000}"/>
    <cellStyle name="40% - Accent2 2 2 2 8 2" xfId="7273" xr:uid="{00000000-0005-0000-0000-0000631C0000}"/>
    <cellStyle name="40% - Accent2 2 2 2 8 3" xfId="7274" xr:uid="{00000000-0005-0000-0000-0000641C0000}"/>
    <cellStyle name="40% - Accent2 2 2 2 9" xfId="7275" xr:uid="{00000000-0005-0000-0000-0000651C0000}"/>
    <cellStyle name="40% - Accent2 2 2 3" xfId="7276" xr:uid="{00000000-0005-0000-0000-0000661C0000}"/>
    <cellStyle name="40% - Accent2 2 2 3 10" xfId="7277" xr:uid="{00000000-0005-0000-0000-0000671C0000}"/>
    <cellStyle name="40% - Accent2 2 2 3 2" xfId="7278" xr:uid="{00000000-0005-0000-0000-0000681C0000}"/>
    <cellStyle name="40% - Accent2 2 2 3 2 2" xfId="7279" xr:uid="{00000000-0005-0000-0000-0000691C0000}"/>
    <cellStyle name="40% - Accent2 2 2 3 2 2 2" xfId="7280" xr:uid="{00000000-0005-0000-0000-00006A1C0000}"/>
    <cellStyle name="40% - Accent2 2 2 3 2 2 3" xfId="7281" xr:uid="{00000000-0005-0000-0000-00006B1C0000}"/>
    <cellStyle name="40% - Accent2 2 2 3 2 3" xfId="7282" xr:uid="{00000000-0005-0000-0000-00006C1C0000}"/>
    <cellStyle name="40% - Accent2 2 2 3 2 4" xfId="7283" xr:uid="{00000000-0005-0000-0000-00006D1C0000}"/>
    <cellStyle name="40% - Accent2 2 2 3 3" xfId="7284" xr:uid="{00000000-0005-0000-0000-00006E1C0000}"/>
    <cellStyle name="40% - Accent2 2 2 3 3 2" xfId="7285" xr:uid="{00000000-0005-0000-0000-00006F1C0000}"/>
    <cellStyle name="40% - Accent2 2 2 3 3 2 2" xfId="7286" xr:uid="{00000000-0005-0000-0000-0000701C0000}"/>
    <cellStyle name="40% - Accent2 2 2 3 3 2 3" xfId="7287" xr:uid="{00000000-0005-0000-0000-0000711C0000}"/>
    <cellStyle name="40% - Accent2 2 2 3 3 3" xfId="7288" xr:uid="{00000000-0005-0000-0000-0000721C0000}"/>
    <cellStyle name="40% - Accent2 2 2 3 3 4" xfId="7289" xr:uid="{00000000-0005-0000-0000-0000731C0000}"/>
    <cellStyle name="40% - Accent2 2 2 3 4" xfId="7290" xr:uid="{00000000-0005-0000-0000-0000741C0000}"/>
    <cellStyle name="40% - Accent2 2 2 3 4 2" xfId="7291" xr:uid="{00000000-0005-0000-0000-0000751C0000}"/>
    <cellStyle name="40% - Accent2 2 2 3 4 2 2" xfId="7292" xr:uid="{00000000-0005-0000-0000-0000761C0000}"/>
    <cellStyle name="40% - Accent2 2 2 3 4 2 3" xfId="7293" xr:uid="{00000000-0005-0000-0000-0000771C0000}"/>
    <cellStyle name="40% - Accent2 2 2 3 4 3" xfId="7294" xr:uid="{00000000-0005-0000-0000-0000781C0000}"/>
    <cellStyle name="40% - Accent2 2 2 3 4 4" xfId="7295" xr:uid="{00000000-0005-0000-0000-0000791C0000}"/>
    <cellStyle name="40% - Accent2 2 2 3 5" xfId="7296" xr:uid="{00000000-0005-0000-0000-00007A1C0000}"/>
    <cellStyle name="40% - Accent2 2 2 3 5 2" xfId="7297" xr:uid="{00000000-0005-0000-0000-00007B1C0000}"/>
    <cellStyle name="40% - Accent2 2 2 3 5 2 2" xfId="7298" xr:uid="{00000000-0005-0000-0000-00007C1C0000}"/>
    <cellStyle name="40% - Accent2 2 2 3 5 2 3" xfId="7299" xr:uid="{00000000-0005-0000-0000-00007D1C0000}"/>
    <cellStyle name="40% - Accent2 2 2 3 5 3" xfId="7300" xr:uid="{00000000-0005-0000-0000-00007E1C0000}"/>
    <cellStyle name="40% - Accent2 2 2 3 5 4" xfId="7301" xr:uid="{00000000-0005-0000-0000-00007F1C0000}"/>
    <cellStyle name="40% - Accent2 2 2 3 6" xfId="7302" xr:uid="{00000000-0005-0000-0000-0000801C0000}"/>
    <cellStyle name="40% - Accent2 2 2 3 6 2" xfId="7303" xr:uid="{00000000-0005-0000-0000-0000811C0000}"/>
    <cellStyle name="40% - Accent2 2 2 3 6 2 2" xfId="7304" xr:uid="{00000000-0005-0000-0000-0000821C0000}"/>
    <cellStyle name="40% - Accent2 2 2 3 6 2 3" xfId="7305" xr:uid="{00000000-0005-0000-0000-0000831C0000}"/>
    <cellStyle name="40% - Accent2 2 2 3 6 3" xfId="7306" xr:uid="{00000000-0005-0000-0000-0000841C0000}"/>
    <cellStyle name="40% - Accent2 2 2 3 6 4" xfId="7307" xr:uid="{00000000-0005-0000-0000-0000851C0000}"/>
    <cellStyle name="40% - Accent2 2 2 3 7" xfId="7308" xr:uid="{00000000-0005-0000-0000-0000861C0000}"/>
    <cellStyle name="40% - Accent2 2 2 3 7 2" xfId="7309" xr:uid="{00000000-0005-0000-0000-0000871C0000}"/>
    <cellStyle name="40% - Accent2 2 2 3 7 2 2" xfId="7310" xr:uid="{00000000-0005-0000-0000-0000881C0000}"/>
    <cellStyle name="40% - Accent2 2 2 3 7 2 3" xfId="7311" xr:uid="{00000000-0005-0000-0000-0000891C0000}"/>
    <cellStyle name="40% - Accent2 2 2 3 7 3" xfId="7312" xr:uid="{00000000-0005-0000-0000-00008A1C0000}"/>
    <cellStyle name="40% - Accent2 2 2 3 7 4" xfId="7313" xr:uid="{00000000-0005-0000-0000-00008B1C0000}"/>
    <cellStyle name="40% - Accent2 2 2 3 8" xfId="7314" xr:uid="{00000000-0005-0000-0000-00008C1C0000}"/>
    <cellStyle name="40% - Accent2 2 2 3 8 2" xfId="7315" xr:uid="{00000000-0005-0000-0000-00008D1C0000}"/>
    <cellStyle name="40% - Accent2 2 2 3 8 3" xfId="7316" xr:uid="{00000000-0005-0000-0000-00008E1C0000}"/>
    <cellStyle name="40% - Accent2 2 2 3 9" xfId="7317" xr:uid="{00000000-0005-0000-0000-00008F1C0000}"/>
    <cellStyle name="40% - Accent2 2 2 4" xfId="7318" xr:uid="{00000000-0005-0000-0000-0000901C0000}"/>
    <cellStyle name="40% - Accent2 2 2 4 2" xfId="7319" xr:uid="{00000000-0005-0000-0000-0000911C0000}"/>
    <cellStyle name="40% - Accent2 2 2 4 2 2" xfId="7320" xr:uid="{00000000-0005-0000-0000-0000921C0000}"/>
    <cellStyle name="40% - Accent2 2 2 4 2 3" xfId="7321" xr:uid="{00000000-0005-0000-0000-0000931C0000}"/>
    <cellStyle name="40% - Accent2 2 2 4 3" xfId="7322" xr:uid="{00000000-0005-0000-0000-0000941C0000}"/>
    <cellStyle name="40% - Accent2 2 2 4 4" xfId="7323" xr:uid="{00000000-0005-0000-0000-0000951C0000}"/>
    <cellStyle name="40% - Accent2 2 2 5" xfId="7324" xr:uid="{00000000-0005-0000-0000-0000961C0000}"/>
    <cellStyle name="40% - Accent2 2 2 5 2" xfId="7325" xr:uid="{00000000-0005-0000-0000-0000971C0000}"/>
    <cellStyle name="40% - Accent2 2 2 5 2 2" xfId="7326" xr:uid="{00000000-0005-0000-0000-0000981C0000}"/>
    <cellStyle name="40% - Accent2 2 2 5 2 3" xfId="7327" xr:uid="{00000000-0005-0000-0000-0000991C0000}"/>
    <cellStyle name="40% - Accent2 2 2 5 3" xfId="7328" xr:uid="{00000000-0005-0000-0000-00009A1C0000}"/>
    <cellStyle name="40% - Accent2 2 2 5 4" xfId="7329" xr:uid="{00000000-0005-0000-0000-00009B1C0000}"/>
    <cellStyle name="40% - Accent2 2 2 6" xfId="7330" xr:uid="{00000000-0005-0000-0000-00009C1C0000}"/>
    <cellStyle name="40% - Accent2 2 2 6 2" xfId="7331" xr:uid="{00000000-0005-0000-0000-00009D1C0000}"/>
    <cellStyle name="40% - Accent2 2 2 6 2 2" xfId="7332" xr:uid="{00000000-0005-0000-0000-00009E1C0000}"/>
    <cellStyle name="40% - Accent2 2 2 6 2 3" xfId="7333" xr:uid="{00000000-0005-0000-0000-00009F1C0000}"/>
    <cellStyle name="40% - Accent2 2 2 6 3" xfId="7334" xr:uid="{00000000-0005-0000-0000-0000A01C0000}"/>
    <cellStyle name="40% - Accent2 2 2 6 4" xfId="7335" xr:uid="{00000000-0005-0000-0000-0000A11C0000}"/>
    <cellStyle name="40% - Accent2 2 2 7" xfId="7336" xr:uid="{00000000-0005-0000-0000-0000A21C0000}"/>
    <cellStyle name="40% - Accent2 2 2 7 2" xfId="7337" xr:uid="{00000000-0005-0000-0000-0000A31C0000}"/>
    <cellStyle name="40% - Accent2 2 2 7 2 2" xfId="7338" xr:uid="{00000000-0005-0000-0000-0000A41C0000}"/>
    <cellStyle name="40% - Accent2 2 2 7 2 3" xfId="7339" xr:uid="{00000000-0005-0000-0000-0000A51C0000}"/>
    <cellStyle name="40% - Accent2 2 2 7 3" xfId="7340" xr:uid="{00000000-0005-0000-0000-0000A61C0000}"/>
    <cellStyle name="40% - Accent2 2 2 7 4" xfId="7341" xr:uid="{00000000-0005-0000-0000-0000A71C0000}"/>
    <cellStyle name="40% - Accent2 2 2 8" xfId="7342" xr:uid="{00000000-0005-0000-0000-0000A81C0000}"/>
    <cellStyle name="40% - Accent2 2 2 8 2" xfId="7343" xr:uid="{00000000-0005-0000-0000-0000A91C0000}"/>
    <cellStyle name="40% - Accent2 2 2 8 2 2" xfId="7344" xr:uid="{00000000-0005-0000-0000-0000AA1C0000}"/>
    <cellStyle name="40% - Accent2 2 2 8 2 3" xfId="7345" xr:uid="{00000000-0005-0000-0000-0000AB1C0000}"/>
    <cellStyle name="40% - Accent2 2 2 8 3" xfId="7346" xr:uid="{00000000-0005-0000-0000-0000AC1C0000}"/>
    <cellStyle name="40% - Accent2 2 2 8 4" xfId="7347" xr:uid="{00000000-0005-0000-0000-0000AD1C0000}"/>
    <cellStyle name="40% - Accent2 2 2 9" xfId="7348" xr:uid="{00000000-0005-0000-0000-0000AE1C0000}"/>
    <cellStyle name="40% - Accent2 2 2 9 2" xfId="7349" xr:uid="{00000000-0005-0000-0000-0000AF1C0000}"/>
    <cellStyle name="40% - Accent2 2 2 9 2 2" xfId="7350" xr:uid="{00000000-0005-0000-0000-0000B01C0000}"/>
    <cellStyle name="40% - Accent2 2 2 9 2 3" xfId="7351" xr:uid="{00000000-0005-0000-0000-0000B11C0000}"/>
    <cellStyle name="40% - Accent2 2 2 9 3" xfId="7352" xr:uid="{00000000-0005-0000-0000-0000B21C0000}"/>
    <cellStyle name="40% - Accent2 2 2 9 4" xfId="7353" xr:uid="{00000000-0005-0000-0000-0000B31C0000}"/>
    <cellStyle name="40% - Accent2 2 3" xfId="7354" xr:uid="{00000000-0005-0000-0000-0000B41C0000}"/>
    <cellStyle name="40% - Accent2 2 3 10" xfId="7355" xr:uid="{00000000-0005-0000-0000-0000B51C0000}"/>
    <cellStyle name="40% - Accent2 2 3 10 2" xfId="7356" xr:uid="{00000000-0005-0000-0000-0000B61C0000}"/>
    <cellStyle name="40% - Accent2 2 3 10 3" xfId="7357" xr:uid="{00000000-0005-0000-0000-0000B71C0000}"/>
    <cellStyle name="40% - Accent2 2 3 11" xfId="7358" xr:uid="{00000000-0005-0000-0000-0000B81C0000}"/>
    <cellStyle name="40% - Accent2 2 3 12" xfId="7359" xr:uid="{00000000-0005-0000-0000-0000B91C0000}"/>
    <cellStyle name="40% - Accent2 2 3 2" xfId="7360" xr:uid="{00000000-0005-0000-0000-0000BA1C0000}"/>
    <cellStyle name="40% - Accent2 2 3 2 10" xfId="7361" xr:uid="{00000000-0005-0000-0000-0000BB1C0000}"/>
    <cellStyle name="40% - Accent2 2 3 2 2" xfId="7362" xr:uid="{00000000-0005-0000-0000-0000BC1C0000}"/>
    <cellStyle name="40% - Accent2 2 3 2 2 2" xfId="7363" xr:uid="{00000000-0005-0000-0000-0000BD1C0000}"/>
    <cellStyle name="40% - Accent2 2 3 2 2 2 2" xfId="7364" xr:uid="{00000000-0005-0000-0000-0000BE1C0000}"/>
    <cellStyle name="40% - Accent2 2 3 2 2 2 3" xfId="7365" xr:uid="{00000000-0005-0000-0000-0000BF1C0000}"/>
    <cellStyle name="40% - Accent2 2 3 2 2 3" xfId="7366" xr:uid="{00000000-0005-0000-0000-0000C01C0000}"/>
    <cellStyle name="40% - Accent2 2 3 2 2 4" xfId="7367" xr:uid="{00000000-0005-0000-0000-0000C11C0000}"/>
    <cellStyle name="40% - Accent2 2 3 2 3" xfId="7368" xr:uid="{00000000-0005-0000-0000-0000C21C0000}"/>
    <cellStyle name="40% - Accent2 2 3 2 3 2" xfId="7369" xr:uid="{00000000-0005-0000-0000-0000C31C0000}"/>
    <cellStyle name="40% - Accent2 2 3 2 3 2 2" xfId="7370" xr:uid="{00000000-0005-0000-0000-0000C41C0000}"/>
    <cellStyle name="40% - Accent2 2 3 2 3 2 3" xfId="7371" xr:uid="{00000000-0005-0000-0000-0000C51C0000}"/>
    <cellStyle name="40% - Accent2 2 3 2 3 3" xfId="7372" xr:uid="{00000000-0005-0000-0000-0000C61C0000}"/>
    <cellStyle name="40% - Accent2 2 3 2 3 4" xfId="7373" xr:uid="{00000000-0005-0000-0000-0000C71C0000}"/>
    <cellStyle name="40% - Accent2 2 3 2 4" xfId="7374" xr:uid="{00000000-0005-0000-0000-0000C81C0000}"/>
    <cellStyle name="40% - Accent2 2 3 2 4 2" xfId="7375" xr:uid="{00000000-0005-0000-0000-0000C91C0000}"/>
    <cellStyle name="40% - Accent2 2 3 2 4 2 2" xfId="7376" xr:uid="{00000000-0005-0000-0000-0000CA1C0000}"/>
    <cellStyle name="40% - Accent2 2 3 2 4 2 3" xfId="7377" xr:uid="{00000000-0005-0000-0000-0000CB1C0000}"/>
    <cellStyle name="40% - Accent2 2 3 2 4 3" xfId="7378" xr:uid="{00000000-0005-0000-0000-0000CC1C0000}"/>
    <cellStyle name="40% - Accent2 2 3 2 4 4" xfId="7379" xr:uid="{00000000-0005-0000-0000-0000CD1C0000}"/>
    <cellStyle name="40% - Accent2 2 3 2 5" xfId="7380" xr:uid="{00000000-0005-0000-0000-0000CE1C0000}"/>
    <cellStyle name="40% - Accent2 2 3 2 5 2" xfId="7381" xr:uid="{00000000-0005-0000-0000-0000CF1C0000}"/>
    <cellStyle name="40% - Accent2 2 3 2 5 2 2" xfId="7382" xr:uid="{00000000-0005-0000-0000-0000D01C0000}"/>
    <cellStyle name="40% - Accent2 2 3 2 5 2 3" xfId="7383" xr:uid="{00000000-0005-0000-0000-0000D11C0000}"/>
    <cellStyle name="40% - Accent2 2 3 2 5 3" xfId="7384" xr:uid="{00000000-0005-0000-0000-0000D21C0000}"/>
    <cellStyle name="40% - Accent2 2 3 2 5 4" xfId="7385" xr:uid="{00000000-0005-0000-0000-0000D31C0000}"/>
    <cellStyle name="40% - Accent2 2 3 2 6" xfId="7386" xr:uid="{00000000-0005-0000-0000-0000D41C0000}"/>
    <cellStyle name="40% - Accent2 2 3 2 6 2" xfId="7387" xr:uid="{00000000-0005-0000-0000-0000D51C0000}"/>
    <cellStyle name="40% - Accent2 2 3 2 6 2 2" xfId="7388" xr:uid="{00000000-0005-0000-0000-0000D61C0000}"/>
    <cellStyle name="40% - Accent2 2 3 2 6 2 3" xfId="7389" xr:uid="{00000000-0005-0000-0000-0000D71C0000}"/>
    <cellStyle name="40% - Accent2 2 3 2 6 3" xfId="7390" xr:uid="{00000000-0005-0000-0000-0000D81C0000}"/>
    <cellStyle name="40% - Accent2 2 3 2 6 4" xfId="7391" xr:uid="{00000000-0005-0000-0000-0000D91C0000}"/>
    <cellStyle name="40% - Accent2 2 3 2 7" xfId="7392" xr:uid="{00000000-0005-0000-0000-0000DA1C0000}"/>
    <cellStyle name="40% - Accent2 2 3 2 7 2" xfId="7393" xr:uid="{00000000-0005-0000-0000-0000DB1C0000}"/>
    <cellStyle name="40% - Accent2 2 3 2 7 2 2" xfId="7394" xr:uid="{00000000-0005-0000-0000-0000DC1C0000}"/>
    <cellStyle name="40% - Accent2 2 3 2 7 2 3" xfId="7395" xr:uid="{00000000-0005-0000-0000-0000DD1C0000}"/>
    <cellStyle name="40% - Accent2 2 3 2 7 3" xfId="7396" xr:uid="{00000000-0005-0000-0000-0000DE1C0000}"/>
    <cellStyle name="40% - Accent2 2 3 2 7 4" xfId="7397" xr:uid="{00000000-0005-0000-0000-0000DF1C0000}"/>
    <cellStyle name="40% - Accent2 2 3 2 8" xfId="7398" xr:uid="{00000000-0005-0000-0000-0000E01C0000}"/>
    <cellStyle name="40% - Accent2 2 3 2 8 2" xfId="7399" xr:uid="{00000000-0005-0000-0000-0000E11C0000}"/>
    <cellStyle name="40% - Accent2 2 3 2 8 3" xfId="7400" xr:uid="{00000000-0005-0000-0000-0000E21C0000}"/>
    <cellStyle name="40% - Accent2 2 3 2 9" xfId="7401" xr:uid="{00000000-0005-0000-0000-0000E31C0000}"/>
    <cellStyle name="40% - Accent2 2 3 3" xfId="7402" xr:uid="{00000000-0005-0000-0000-0000E41C0000}"/>
    <cellStyle name="40% - Accent2 2 3 3 10" xfId="7403" xr:uid="{00000000-0005-0000-0000-0000E51C0000}"/>
    <cellStyle name="40% - Accent2 2 3 3 2" xfId="7404" xr:uid="{00000000-0005-0000-0000-0000E61C0000}"/>
    <cellStyle name="40% - Accent2 2 3 3 2 2" xfId="7405" xr:uid="{00000000-0005-0000-0000-0000E71C0000}"/>
    <cellStyle name="40% - Accent2 2 3 3 2 2 2" xfId="7406" xr:uid="{00000000-0005-0000-0000-0000E81C0000}"/>
    <cellStyle name="40% - Accent2 2 3 3 2 2 3" xfId="7407" xr:uid="{00000000-0005-0000-0000-0000E91C0000}"/>
    <cellStyle name="40% - Accent2 2 3 3 2 3" xfId="7408" xr:uid="{00000000-0005-0000-0000-0000EA1C0000}"/>
    <cellStyle name="40% - Accent2 2 3 3 2 4" xfId="7409" xr:uid="{00000000-0005-0000-0000-0000EB1C0000}"/>
    <cellStyle name="40% - Accent2 2 3 3 3" xfId="7410" xr:uid="{00000000-0005-0000-0000-0000EC1C0000}"/>
    <cellStyle name="40% - Accent2 2 3 3 3 2" xfId="7411" xr:uid="{00000000-0005-0000-0000-0000ED1C0000}"/>
    <cellStyle name="40% - Accent2 2 3 3 3 2 2" xfId="7412" xr:uid="{00000000-0005-0000-0000-0000EE1C0000}"/>
    <cellStyle name="40% - Accent2 2 3 3 3 2 3" xfId="7413" xr:uid="{00000000-0005-0000-0000-0000EF1C0000}"/>
    <cellStyle name="40% - Accent2 2 3 3 3 3" xfId="7414" xr:uid="{00000000-0005-0000-0000-0000F01C0000}"/>
    <cellStyle name="40% - Accent2 2 3 3 3 4" xfId="7415" xr:uid="{00000000-0005-0000-0000-0000F11C0000}"/>
    <cellStyle name="40% - Accent2 2 3 3 4" xfId="7416" xr:uid="{00000000-0005-0000-0000-0000F21C0000}"/>
    <cellStyle name="40% - Accent2 2 3 3 4 2" xfId="7417" xr:uid="{00000000-0005-0000-0000-0000F31C0000}"/>
    <cellStyle name="40% - Accent2 2 3 3 4 2 2" xfId="7418" xr:uid="{00000000-0005-0000-0000-0000F41C0000}"/>
    <cellStyle name="40% - Accent2 2 3 3 4 2 3" xfId="7419" xr:uid="{00000000-0005-0000-0000-0000F51C0000}"/>
    <cellStyle name="40% - Accent2 2 3 3 4 3" xfId="7420" xr:uid="{00000000-0005-0000-0000-0000F61C0000}"/>
    <cellStyle name="40% - Accent2 2 3 3 4 4" xfId="7421" xr:uid="{00000000-0005-0000-0000-0000F71C0000}"/>
    <cellStyle name="40% - Accent2 2 3 3 5" xfId="7422" xr:uid="{00000000-0005-0000-0000-0000F81C0000}"/>
    <cellStyle name="40% - Accent2 2 3 3 5 2" xfId="7423" xr:uid="{00000000-0005-0000-0000-0000F91C0000}"/>
    <cellStyle name="40% - Accent2 2 3 3 5 2 2" xfId="7424" xr:uid="{00000000-0005-0000-0000-0000FA1C0000}"/>
    <cellStyle name="40% - Accent2 2 3 3 5 2 3" xfId="7425" xr:uid="{00000000-0005-0000-0000-0000FB1C0000}"/>
    <cellStyle name="40% - Accent2 2 3 3 5 3" xfId="7426" xr:uid="{00000000-0005-0000-0000-0000FC1C0000}"/>
    <cellStyle name="40% - Accent2 2 3 3 5 4" xfId="7427" xr:uid="{00000000-0005-0000-0000-0000FD1C0000}"/>
    <cellStyle name="40% - Accent2 2 3 3 6" xfId="7428" xr:uid="{00000000-0005-0000-0000-0000FE1C0000}"/>
    <cellStyle name="40% - Accent2 2 3 3 6 2" xfId="7429" xr:uid="{00000000-0005-0000-0000-0000FF1C0000}"/>
    <cellStyle name="40% - Accent2 2 3 3 6 2 2" xfId="7430" xr:uid="{00000000-0005-0000-0000-0000001D0000}"/>
    <cellStyle name="40% - Accent2 2 3 3 6 2 3" xfId="7431" xr:uid="{00000000-0005-0000-0000-0000011D0000}"/>
    <cellStyle name="40% - Accent2 2 3 3 6 3" xfId="7432" xr:uid="{00000000-0005-0000-0000-0000021D0000}"/>
    <cellStyle name="40% - Accent2 2 3 3 6 4" xfId="7433" xr:uid="{00000000-0005-0000-0000-0000031D0000}"/>
    <cellStyle name="40% - Accent2 2 3 3 7" xfId="7434" xr:uid="{00000000-0005-0000-0000-0000041D0000}"/>
    <cellStyle name="40% - Accent2 2 3 3 7 2" xfId="7435" xr:uid="{00000000-0005-0000-0000-0000051D0000}"/>
    <cellStyle name="40% - Accent2 2 3 3 7 2 2" xfId="7436" xr:uid="{00000000-0005-0000-0000-0000061D0000}"/>
    <cellStyle name="40% - Accent2 2 3 3 7 2 3" xfId="7437" xr:uid="{00000000-0005-0000-0000-0000071D0000}"/>
    <cellStyle name="40% - Accent2 2 3 3 7 3" xfId="7438" xr:uid="{00000000-0005-0000-0000-0000081D0000}"/>
    <cellStyle name="40% - Accent2 2 3 3 7 4" xfId="7439" xr:uid="{00000000-0005-0000-0000-0000091D0000}"/>
    <cellStyle name="40% - Accent2 2 3 3 8" xfId="7440" xr:uid="{00000000-0005-0000-0000-00000A1D0000}"/>
    <cellStyle name="40% - Accent2 2 3 3 8 2" xfId="7441" xr:uid="{00000000-0005-0000-0000-00000B1D0000}"/>
    <cellStyle name="40% - Accent2 2 3 3 8 3" xfId="7442" xr:uid="{00000000-0005-0000-0000-00000C1D0000}"/>
    <cellStyle name="40% - Accent2 2 3 3 9" xfId="7443" xr:uid="{00000000-0005-0000-0000-00000D1D0000}"/>
    <cellStyle name="40% - Accent2 2 3 4" xfId="7444" xr:uid="{00000000-0005-0000-0000-00000E1D0000}"/>
    <cellStyle name="40% - Accent2 2 3 4 2" xfId="7445" xr:uid="{00000000-0005-0000-0000-00000F1D0000}"/>
    <cellStyle name="40% - Accent2 2 3 4 2 2" xfId="7446" xr:uid="{00000000-0005-0000-0000-0000101D0000}"/>
    <cellStyle name="40% - Accent2 2 3 4 2 3" xfId="7447" xr:uid="{00000000-0005-0000-0000-0000111D0000}"/>
    <cellStyle name="40% - Accent2 2 3 4 3" xfId="7448" xr:uid="{00000000-0005-0000-0000-0000121D0000}"/>
    <cellStyle name="40% - Accent2 2 3 4 4" xfId="7449" xr:uid="{00000000-0005-0000-0000-0000131D0000}"/>
    <cellStyle name="40% - Accent2 2 3 5" xfId="7450" xr:uid="{00000000-0005-0000-0000-0000141D0000}"/>
    <cellStyle name="40% - Accent2 2 3 5 2" xfId="7451" xr:uid="{00000000-0005-0000-0000-0000151D0000}"/>
    <cellStyle name="40% - Accent2 2 3 5 2 2" xfId="7452" xr:uid="{00000000-0005-0000-0000-0000161D0000}"/>
    <cellStyle name="40% - Accent2 2 3 5 2 3" xfId="7453" xr:uid="{00000000-0005-0000-0000-0000171D0000}"/>
    <cellStyle name="40% - Accent2 2 3 5 3" xfId="7454" xr:uid="{00000000-0005-0000-0000-0000181D0000}"/>
    <cellStyle name="40% - Accent2 2 3 5 4" xfId="7455" xr:uid="{00000000-0005-0000-0000-0000191D0000}"/>
    <cellStyle name="40% - Accent2 2 3 6" xfId="7456" xr:uid="{00000000-0005-0000-0000-00001A1D0000}"/>
    <cellStyle name="40% - Accent2 2 3 6 2" xfId="7457" xr:uid="{00000000-0005-0000-0000-00001B1D0000}"/>
    <cellStyle name="40% - Accent2 2 3 6 2 2" xfId="7458" xr:uid="{00000000-0005-0000-0000-00001C1D0000}"/>
    <cellStyle name="40% - Accent2 2 3 6 2 3" xfId="7459" xr:uid="{00000000-0005-0000-0000-00001D1D0000}"/>
    <cellStyle name="40% - Accent2 2 3 6 3" xfId="7460" xr:uid="{00000000-0005-0000-0000-00001E1D0000}"/>
    <cellStyle name="40% - Accent2 2 3 6 4" xfId="7461" xr:uid="{00000000-0005-0000-0000-00001F1D0000}"/>
    <cellStyle name="40% - Accent2 2 3 7" xfId="7462" xr:uid="{00000000-0005-0000-0000-0000201D0000}"/>
    <cellStyle name="40% - Accent2 2 3 7 2" xfId="7463" xr:uid="{00000000-0005-0000-0000-0000211D0000}"/>
    <cellStyle name="40% - Accent2 2 3 7 2 2" xfId="7464" xr:uid="{00000000-0005-0000-0000-0000221D0000}"/>
    <cellStyle name="40% - Accent2 2 3 7 2 3" xfId="7465" xr:uid="{00000000-0005-0000-0000-0000231D0000}"/>
    <cellStyle name="40% - Accent2 2 3 7 3" xfId="7466" xr:uid="{00000000-0005-0000-0000-0000241D0000}"/>
    <cellStyle name="40% - Accent2 2 3 7 4" xfId="7467" xr:uid="{00000000-0005-0000-0000-0000251D0000}"/>
    <cellStyle name="40% - Accent2 2 3 8" xfId="7468" xr:uid="{00000000-0005-0000-0000-0000261D0000}"/>
    <cellStyle name="40% - Accent2 2 3 8 2" xfId="7469" xr:uid="{00000000-0005-0000-0000-0000271D0000}"/>
    <cellStyle name="40% - Accent2 2 3 8 2 2" xfId="7470" xr:uid="{00000000-0005-0000-0000-0000281D0000}"/>
    <cellStyle name="40% - Accent2 2 3 8 2 3" xfId="7471" xr:uid="{00000000-0005-0000-0000-0000291D0000}"/>
    <cellStyle name="40% - Accent2 2 3 8 3" xfId="7472" xr:uid="{00000000-0005-0000-0000-00002A1D0000}"/>
    <cellStyle name="40% - Accent2 2 3 8 4" xfId="7473" xr:uid="{00000000-0005-0000-0000-00002B1D0000}"/>
    <cellStyle name="40% - Accent2 2 3 9" xfId="7474" xr:uid="{00000000-0005-0000-0000-00002C1D0000}"/>
    <cellStyle name="40% - Accent2 2 3 9 2" xfId="7475" xr:uid="{00000000-0005-0000-0000-00002D1D0000}"/>
    <cellStyle name="40% - Accent2 2 3 9 2 2" xfId="7476" xr:uid="{00000000-0005-0000-0000-00002E1D0000}"/>
    <cellStyle name="40% - Accent2 2 3 9 2 3" xfId="7477" xr:uid="{00000000-0005-0000-0000-00002F1D0000}"/>
    <cellStyle name="40% - Accent2 2 3 9 3" xfId="7478" xr:uid="{00000000-0005-0000-0000-0000301D0000}"/>
    <cellStyle name="40% - Accent2 2 3 9 4" xfId="7479" xr:uid="{00000000-0005-0000-0000-0000311D0000}"/>
    <cellStyle name="40% - Accent2 2 4" xfId="7480" xr:uid="{00000000-0005-0000-0000-0000321D0000}"/>
    <cellStyle name="40% - Accent2 2 4 10" xfId="7481" xr:uid="{00000000-0005-0000-0000-0000331D0000}"/>
    <cellStyle name="40% - Accent2 2 4 10 2" xfId="7482" xr:uid="{00000000-0005-0000-0000-0000341D0000}"/>
    <cellStyle name="40% - Accent2 2 4 10 3" xfId="7483" xr:uid="{00000000-0005-0000-0000-0000351D0000}"/>
    <cellStyle name="40% - Accent2 2 4 11" xfId="7484" xr:uid="{00000000-0005-0000-0000-0000361D0000}"/>
    <cellStyle name="40% - Accent2 2 4 12" xfId="7485" xr:uid="{00000000-0005-0000-0000-0000371D0000}"/>
    <cellStyle name="40% - Accent2 2 4 2" xfId="7486" xr:uid="{00000000-0005-0000-0000-0000381D0000}"/>
    <cellStyle name="40% - Accent2 2 4 2 10" xfId="7487" xr:uid="{00000000-0005-0000-0000-0000391D0000}"/>
    <cellStyle name="40% - Accent2 2 4 2 2" xfId="7488" xr:uid="{00000000-0005-0000-0000-00003A1D0000}"/>
    <cellStyle name="40% - Accent2 2 4 2 2 2" xfId="7489" xr:uid="{00000000-0005-0000-0000-00003B1D0000}"/>
    <cellStyle name="40% - Accent2 2 4 2 2 2 2" xfId="7490" xr:uid="{00000000-0005-0000-0000-00003C1D0000}"/>
    <cellStyle name="40% - Accent2 2 4 2 2 2 3" xfId="7491" xr:uid="{00000000-0005-0000-0000-00003D1D0000}"/>
    <cellStyle name="40% - Accent2 2 4 2 2 3" xfId="7492" xr:uid="{00000000-0005-0000-0000-00003E1D0000}"/>
    <cellStyle name="40% - Accent2 2 4 2 2 4" xfId="7493" xr:uid="{00000000-0005-0000-0000-00003F1D0000}"/>
    <cellStyle name="40% - Accent2 2 4 2 3" xfId="7494" xr:uid="{00000000-0005-0000-0000-0000401D0000}"/>
    <cellStyle name="40% - Accent2 2 4 2 3 2" xfId="7495" xr:uid="{00000000-0005-0000-0000-0000411D0000}"/>
    <cellStyle name="40% - Accent2 2 4 2 3 2 2" xfId="7496" xr:uid="{00000000-0005-0000-0000-0000421D0000}"/>
    <cellStyle name="40% - Accent2 2 4 2 3 2 3" xfId="7497" xr:uid="{00000000-0005-0000-0000-0000431D0000}"/>
    <cellStyle name="40% - Accent2 2 4 2 3 3" xfId="7498" xr:uid="{00000000-0005-0000-0000-0000441D0000}"/>
    <cellStyle name="40% - Accent2 2 4 2 3 4" xfId="7499" xr:uid="{00000000-0005-0000-0000-0000451D0000}"/>
    <cellStyle name="40% - Accent2 2 4 2 4" xfId="7500" xr:uid="{00000000-0005-0000-0000-0000461D0000}"/>
    <cellStyle name="40% - Accent2 2 4 2 4 2" xfId="7501" xr:uid="{00000000-0005-0000-0000-0000471D0000}"/>
    <cellStyle name="40% - Accent2 2 4 2 4 2 2" xfId="7502" xr:uid="{00000000-0005-0000-0000-0000481D0000}"/>
    <cellStyle name="40% - Accent2 2 4 2 4 2 3" xfId="7503" xr:uid="{00000000-0005-0000-0000-0000491D0000}"/>
    <cellStyle name="40% - Accent2 2 4 2 4 3" xfId="7504" xr:uid="{00000000-0005-0000-0000-00004A1D0000}"/>
    <cellStyle name="40% - Accent2 2 4 2 4 4" xfId="7505" xr:uid="{00000000-0005-0000-0000-00004B1D0000}"/>
    <cellStyle name="40% - Accent2 2 4 2 5" xfId="7506" xr:uid="{00000000-0005-0000-0000-00004C1D0000}"/>
    <cellStyle name="40% - Accent2 2 4 2 5 2" xfId="7507" xr:uid="{00000000-0005-0000-0000-00004D1D0000}"/>
    <cellStyle name="40% - Accent2 2 4 2 5 2 2" xfId="7508" xr:uid="{00000000-0005-0000-0000-00004E1D0000}"/>
    <cellStyle name="40% - Accent2 2 4 2 5 2 3" xfId="7509" xr:uid="{00000000-0005-0000-0000-00004F1D0000}"/>
    <cellStyle name="40% - Accent2 2 4 2 5 3" xfId="7510" xr:uid="{00000000-0005-0000-0000-0000501D0000}"/>
    <cellStyle name="40% - Accent2 2 4 2 5 4" xfId="7511" xr:uid="{00000000-0005-0000-0000-0000511D0000}"/>
    <cellStyle name="40% - Accent2 2 4 2 6" xfId="7512" xr:uid="{00000000-0005-0000-0000-0000521D0000}"/>
    <cellStyle name="40% - Accent2 2 4 2 6 2" xfId="7513" xr:uid="{00000000-0005-0000-0000-0000531D0000}"/>
    <cellStyle name="40% - Accent2 2 4 2 6 2 2" xfId="7514" xr:uid="{00000000-0005-0000-0000-0000541D0000}"/>
    <cellStyle name="40% - Accent2 2 4 2 6 2 3" xfId="7515" xr:uid="{00000000-0005-0000-0000-0000551D0000}"/>
    <cellStyle name="40% - Accent2 2 4 2 6 3" xfId="7516" xr:uid="{00000000-0005-0000-0000-0000561D0000}"/>
    <cellStyle name="40% - Accent2 2 4 2 6 4" xfId="7517" xr:uid="{00000000-0005-0000-0000-0000571D0000}"/>
    <cellStyle name="40% - Accent2 2 4 2 7" xfId="7518" xr:uid="{00000000-0005-0000-0000-0000581D0000}"/>
    <cellStyle name="40% - Accent2 2 4 2 7 2" xfId="7519" xr:uid="{00000000-0005-0000-0000-0000591D0000}"/>
    <cellStyle name="40% - Accent2 2 4 2 7 2 2" xfId="7520" xr:uid="{00000000-0005-0000-0000-00005A1D0000}"/>
    <cellStyle name="40% - Accent2 2 4 2 7 2 3" xfId="7521" xr:uid="{00000000-0005-0000-0000-00005B1D0000}"/>
    <cellStyle name="40% - Accent2 2 4 2 7 3" xfId="7522" xr:uid="{00000000-0005-0000-0000-00005C1D0000}"/>
    <cellStyle name="40% - Accent2 2 4 2 7 4" xfId="7523" xr:uid="{00000000-0005-0000-0000-00005D1D0000}"/>
    <cellStyle name="40% - Accent2 2 4 2 8" xfId="7524" xr:uid="{00000000-0005-0000-0000-00005E1D0000}"/>
    <cellStyle name="40% - Accent2 2 4 2 8 2" xfId="7525" xr:uid="{00000000-0005-0000-0000-00005F1D0000}"/>
    <cellStyle name="40% - Accent2 2 4 2 8 3" xfId="7526" xr:uid="{00000000-0005-0000-0000-0000601D0000}"/>
    <cellStyle name="40% - Accent2 2 4 2 9" xfId="7527" xr:uid="{00000000-0005-0000-0000-0000611D0000}"/>
    <cellStyle name="40% - Accent2 2 4 3" xfId="7528" xr:uid="{00000000-0005-0000-0000-0000621D0000}"/>
    <cellStyle name="40% - Accent2 2 4 3 10" xfId="7529" xr:uid="{00000000-0005-0000-0000-0000631D0000}"/>
    <cellStyle name="40% - Accent2 2 4 3 2" xfId="7530" xr:uid="{00000000-0005-0000-0000-0000641D0000}"/>
    <cellStyle name="40% - Accent2 2 4 3 2 2" xfId="7531" xr:uid="{00000000-0005-0000-0000-0000651D0000}"/>
    <cellStyle name="40% - Accent2 2 4 3 2 2 2" xfId="7532" xr:uid="{00000000-0005-0000-0000-0000661D0000}"/>
    <cellStyle name="40% - Accent2 2 4 3 2 2 3" xfId="7533" xr:uid="{00000000-0005-0000-0000-0000671D0000}"/>
    <cellStyle name="40% - Accent2 2 4 3 2 3" xfId="7534" xr:uid="{00000000-0005-0000-0000-0000681D0000}"/>
    <cellStyle name="40% - Accent2 2 4 3 2 4" xfId="7535" xr:uid="{00000000-0005-0000-0000-0000691D0000}"/>
    <cellStyle name="40% - Accent2 2 4 3 3" xfId="7536" xr:uid="{00000000-0005-0000-0000-00006A1D0000}"/>
    <cellStyle name="40% - Accent2 2 4 3 3 2" xfId="7537" xr:uid="{00000000-0005-0000-0000-00006B1D0000}"/>
    <cellStyle name="40% - Accent2 2 4 3 3 2 2" xfId="7538" xr:uid="{00000000-0005-0000-0000-00006C1D0000}"/>
    <cellStyle name="40% - Accent2 2 4 3 3 2 3" xfId="7539" xr:uid="{00000000-0005-0000-0000-00006D1D0000}"/>
    <cellStyle name="40% - Accent2 2 4 3 3 3" xfId="7540" xr:uid="{00000000-0005-0000-0000-00006E1D0000}"/>
    <cellStyle name="40% - Accent2 2 4 3 3 4" xfId="7541" xr:uid="{00000000-0005-0000-0000-00006F1D0000}"/>
    <cellStyle name="40% - Accent2 2 4 3 4" xfId="7542" xr:uid="{00000000-0005-0000-0000-0000701D0000}"/>
    <cellStyle name="40% - Accent2 2 4 3 4 2" xfId="7543" xr:uid="{00000000-0005-0000-0000-0000711D0000}"/>
    <cellStyle name="40% - Accent2 2 4 3 4 2 2" xfId="7544" xr:uid="{00000000-0005-0000-0000-0000721D0000}"/>
    <cellStyle name="40% - Accent2 2 4 3 4 2 3" xfId="7545" xr:uid="{00000000-0005-0000-0000-0000731D0000}"/>
    <cellStyle name="40% - Accent2 2 4 3 4 3" xfId="7546" xr:uid="{00000000-0005-0000-0000-0000741D0000}"/>
    <cellStyle name="40% - Accent2 2 4 3 4 4" xfId="7547" xr:uid="{00000000-0005-0000-0000-0000751D0000}"/>
    <cellStyle name="40% - Accent2 2 4 3 5" xfId="7548" xr:uid="{00000000-0005-0000-0000-0000761D0000}"/>
    <cellStyle name="40% - Accent2 2 4 3 5 2" xfId="7549" xr:uid="{00000000-0005-0000-0000-0000771D0000}"/>
    <cellStyle name="40% - Accent2 2 4 3 5 2 2" xfId="7550" xr:uid="{00000000-0005-0000-0000-0000781D0000}"/>
    <cellStyle name="40% - Accent2 2 4 3 5 2 3" xfId="7551" xr:uid="{00000000-0005-0000-0000-0000791D0000}"/>
    <cellStyle name="40% - Accent2 2 4 3 5 3" xfId="7552" xr:uid="{00000000-0005-0000-0000-00007A1D0000}"/>
    <cellStyle name="40% - Accent2 2 4 3 5 4" xfId="7553" xr:uid="{00000000-0005-0000-0000-00007B1D0000}"/>
    <cellStyle name="40% - Accent2 2 4 3 6" xfId="7554" xr:uid="{00000000-0005-0000-0000-00007C1D0000}"/>
    <cellStyle name="40% - Accent2 2 4 3 6 2" xfId="7555" xr:uid="{00000000-0005-0000-0000-00007D1D0000}"/>
    <cellStyle name="40% - Accent2 2 4 3 6 2 2" xfId="7556" xr:uid="{00000000-0005-0000-0000-00007E1D0000}"/>
    <cellStyle name="40% - Accent2 2 4 3 6 2 3" xfId="7557" xr:uid="{00000000-0005-0000-0000-00007F1D0000}"/>
    <cellStyle name="40% - Accent2 2 4 3 6 3" xfId="7558" xr:uid="{00000000-0005-0000-0000-0000801D0000}"/>
    <cellStyle name="40% - Accent2 2 4 3 6 4" xfId="7559" xr:uid="{00000000-0005-0000-0000-0000811D0000}"/>
    <cellStyle name="40% - Accent2 2 4 3 7" xfId="7560" xr:uid="{00000000-0005-0000-0000-0000821D0000}"/>
    <cellStyle name="40% - Accent2 2 4 3 7 2" xfId="7561" xr:uid="{00000000-0005-0000-0000-0000831D0000}"/>
    <cellStyle name="40% - Accent2 2 4 3 7 2 2" xfId="7562" xr:uid="{00000000-0005-0000-0000-0000841D0000}"/>
    <cellStyle name="40% - Accent2 2 4 3 7 2 3" xfId="7563" xr:uid="{00000000-0005-0000-0000-0000851D0000}"/>
    <cellStyle name="40% - Accent2 2 4 3 7 3" xfId="7564" xr:uid="{00000000-0005-0000-0000-0000861D0000}"/>
    <cellStyle name="40% - Accent2 2 4 3 7 4" xfId="7565" xr:uid="{00000000-0005-0000-0000-0000871D0000}"/>
    <cellStyle name="40% - Accent2 2 4 3 8" xfId="7566" xr:uid="{00000000-0005-0000-0000-0000881D0000}"/>
    <cellStyle name="40% - Accent2 2 4 3 8 2" xfId="7567" xr:uid="{00000000-0005-0000-0000-0000891D0000}"/>
    <cellStyle name="40% - Accent2 2 4 3 8 3" xfId="7568" xr:uid="{00000000-0005-0000-0000-00008A1D0000}"/>
    <cellStyle name="40% - Accent2 2 4 3 9" xfId="7569" xr:uid="{00000000-0005-0000-0000-00008B1D0000}"/>
    <cellStyle name="40% - Accent2 2 4 4" xfId="7570" xr:uid="{00000000-0005-0000-0000-00008C1D0000}"/>
    <cellStyle name="40% - Accent2 2 4 4 2" xfId="7571" xr:uid="{00000000-0005-0000-0000-00008D1D0000}"/>
    <cellStyle name="40% - Accent2 2 4 4 2 2" xfId="7572" xr:uid="{00000000-0005-0000-0000-00008E1D0000}"/>
    <cellStyle name="40% - Accent2 2 4 4 2 3" xfId="7573" xr:uid="{00000000-0005-0000-0000-00008F1D0000}"/>
    <cellStyle name="40% - Accent2 2 4 4 3" xfId="7574" xr:uid="{00000000-0005-0000-0000-0000901D0000}"/>
    <cellStyle name="40% - Accent2 2 4 4 4" xfId="7575" xr:uid="{00000000-0005-0000-0000-0000911D0000}"/>
    <cellStyle name="40% - Accent2 2 4 5" xfId="7576" xr:uid="{00000000-0005-0000-0000-0000921D0000}"/>
    <cellStyle name="40% - Accent2 2 4 5 2" xfId="7577" xr:uid="{00000000-0005-0000-0000-0000931D0000}"/>
    <cellStyle name="40% - Accent2 2 4 5 2 2" xfId="7578" xr:uid="{00000000-0005-0000-0000-0000941D0000}"/>
    <cellStyle name="40% - Accent2 2 4 5 2 3" xfId="7579" xr:uid="{00000000-0005-0000-0000-0000951D0000}"/>
    <cellStyle name="40% - Accent2 2 4 5 3" xfId="7580" xr:uid="{00000000-0005-0000-0000-0000961D0000}"/>
    <cellStyle name="40% - Accent2 2 4 5 4" xfId="7581" xr:uid="{00000000-0005-0000-0000-0000971D0000}"/>
    <cellStyle name="40% - Accent2 2 4 6" xfId="7582" xr:uid="{00000000-0005-0000-0000-0000981D0000}"/>
    <cellStyle name="40% - Accent2 2 4 6 2" xfId="7583" xr:uid="{00000000-0005-0000-0000-0000991D0000}"/>
    <cellStyle name="40% - Accent2 2 4 6 2 2" xfId="7584" xr:uid="{00000000-0005-0000-0000-00009A1D0000}"/>
    <cellStyle name="40% - Accent2 2 4 6 2 3" xfId="7585" xr:uid="{00000000-0005-0000-0000-00009B1D0000}"/>
    <cellStyle name="40% - Accent2 2 4 6 3" xfId="7586" xr:uid="{00000000-0005-0000-0000-00009C1D0000}"/>
    <cellStyle name="40% - Accent2 2 4 6 4" xfId="7587" xr:uid="{00000000-0005-0000-0000-00009D1D0000}"/>
    <cellStyle name="40% - Accent2 2 4 7" xfId="7588" xr:uid="{00000000-0005-0000-0000-00009E1D0000}"/>
    <cellStyle name="40% - Accent2 2 4 7 2" xfId="7589" xr:uid="{00000000-0005-0000-0000-00009F1D0000}"/>
    <cellStyle name="40% - Accent2 2 4 7 2 2" xfId="7590" xr:uid="{00000000-0005-0000-0000-0000A01D0000}"/>
    <cellStyle name="40% - Accent2 2 4 7 2 3" xfId="7591" xr:uid="{00000000-0005-0000-0000-0000A11D0000}"/>
    <cellStyle name="40% - Accent2 2 4 7 3" xfId="7592" xr:uid="{00000000-0005-0000-0000-0000A21D0000}"/>
    <cellStyle name="40% - Accent2 2 4 7 4" xfId="7593" xr:uid="{00000000-0005-0000-0000-0000A31D0000}"/>
    <cellStyle name="40% - Accent2 2 4 8" xfId="7594" xr:uid="{00000000-0005-0000-0000-0000A41D0000}"/>
    <cellStyle name="40% - Accent2 2 4 8 2" xfId="7595" xr:uid="{00000000-0005-0000-0000-0000A51D0000}"/>
    <cellStyle name="40% - Accent2 2 4 8 2 2" xfId="7596" xr:uid="{00000000-0005-0000-0000-0000A61D0000}"/>
    <cellStyle name="40% - Accent2 2 4 8 2 3" xfId="7597" xr:uid="{00000000-0005-0000-0000-0000A71D0000}"/>
    <cellStyle name="40% - Accent2 2 4 8 3" xfId="7598" xr:uid="{00000000-0005-0000-0000-0000A81D0000}"/>
    <cellStyle name="40% - Accent2 2 4 8 4" xfId="7599" xr:uid="{00000000-0005-0000-0000-0000A91D0000}"/>
    <cellStyle name="40% - Accent2 2 4 9" xfId="7600" xr:uid="{00000000-0005-0000-0000-0000AA1D0000}"/>
    <cellStyle name="40% - Accent2 2 4 9 2" xfId="7601" xr:uid="{00000000-0005-0000-0000-0000AB1D0000}"/>
    <cellStyle name="40% - Accent2 2 4 9 2 2" xfId="7602" xr:uid="{00000000-0005-0000-0000-0000AC1D0000}"/>
    <cellStyle name="40% - Accent2 2 4 9 2 3" xfId="7603" xr:uid="{00000000-0005-0000-0000-0000AD1D0000}"/>
    <cellStyle name="40% - Accent2 2 4 9 3" xfId="7604" xr:uid="{00000000-0005-0000-0000-0000AE1D0000}"/>
    <cellStyle name="40% - Accent2 2 4 9 4" xfId="7605" xr:uid="{00000000-0005-0000-0000-0000AF1D0000}"/>
    <cellStyle name="40% - Accent2 2 5" xfId="7606" xr:uid="{00000000-0005-0000-0000-0000B01D0000}"/>
    <cellStyle name="40% - Accent2 2 5 10" xfId="7607" xr:uid="{00000000-0005-0000-0000-0000B11D0000}"/>
    <cellStyle name="40% - Accent2 2 5 2" xfId="7608" xr:uid="{00000000-0005-0000-0000-0000B21D0000}"/>
    <cellStyle name="40% - Accent2 2 5 2 2" xfId="7609" xr:uid="{00000000-0005-0000-0000-0000B31D0000}"/>
    <cellStyle name="40% - Accent2 2 5 2 2 2" xfId="7610" xr:uid="{00000000-0005-0000-0000-0000B41D0000}"/>
    <cellStyle name="40% - Accent2 2 5 2 2 3" xfId="7611" xr:uid="{00000000-0005-0000-0000-0000B51D0000}"/>
    <cellStyle name="40% - Accent2 2 5 2 3" xfId="7612" xr:uid="{00000000-0005-0000-0000-0000B61D0000}"/>
    <cellStyle name="40% - Accent2 2 5 2 4" xfId="7613" xr:uid="{00000000-0005-0000-0000-0000B71D0000}"/>
    <cellStyle name="40% - Accent2 2 5 3" xfId="7614" xr:uid="{00000000-0005-0000-0000-0000B81D0000}"/>
    <cellStyle name="40% - Accent2 2 5 3 2" xfId="7615" xr:uid="{00000000-0005-0000-0000-0000B91D0000}"/>
    <cellStyle name="40% - Accent2 2 5 3 2 2" xfId="7616" xr:uid="{00000000-0005-0000-0000-0000BA1D0000}"/>
    <cellStyle name="40% - Accent2 2 5 3 2 3" xfId="7617" xr:uid="{00000000-0005-0000-0000-0000BB1D0000}"/>
    <cellStyle name="40% - Accent2 2 5 3 3" xfId="7618" xr:uid="{00000000-0005-0000-0000-0000BC1D0000}"/>
    <cellStyle name="40% - Accent2 2 5 3 4" xfId="7619" xr:uid="{00000000-0005-0000-0000-0000BD1D0000}"/>
    <cellStyle name="40% - Accent2 2 5 4" xfId="7620" xr:uid="{00000000-0005-0000-0000-0000BE1D0000}"/>
    <cellStyle name="40% - Accent2 2 5 4 2" xfId="7621" xr:uid="{00000000-0005-0000-0000-0000BF1D0000}"/>
    <cellStyle name="40% - Accent2 2 5 4 2 2" xfId="7622" xr:uid="{00000000-0005-0000-0000-0000C01D0000}"/>
    <cellStyle name="40% - Accent2 2 5 4 2 3" xfId="7623" xr:uid="{00000000-0005-0000-0000-0000C11D0000}"/>
    <cellStyle name="40% - Accent2 2 5 4 3" xfId="7624" xr:uid="{00000000-0005-0000-0000-0000C21D0000}"/>
    <cellStyle name="40% - Accent2 2 5 4 4" xfId="7625" xr:uid="{00000000-0005-0000-0000-0000C31D0000}"/>
    <cellStyle name="40% - Accent2 2 5 5" xfId="7626" xr:uid="{00000000-0005-0000-0000-0000C41D0000}"/>
    <cellStyle name="40% - Accent2 2 5 5 2" xfId="7627" xr:uid="{00000000-0005-0000-0000-0000C51D0000}"/>
    <cellStyle name="40% - Accent2 2 5 5 2 2" xfId="7628" xr:uid="{00000000-0005-0000-0000-0000C61D0000}"/>
    <cellStyle name="40% - Accent2 2 5 5 2 3" xfId="7629" xr:uid="{00000000-0005-0000-0000-0000C71D0000}"/>
    <cellStyle name="40% - Accent2 2 5 5 3" xfId="7630" xr:uid="{00000000-0005-0000-0000-0000C81D0000}"/>
    <cellStyle name="40% - Accent2 2 5 5 4" xfId="7631" xr:uid="{00000000-0005-0000-0000-0000C91D0000}"/>
    <cellStyle name="40% - Accent2 2 5 6" xfId="7632" xr:uid="{00000000-0005-0000-0000-0000CA1D0000}"/>
    <cellStyle name="40% - Accent2 2 5 6 2" xfId="7633" xr:uid="{00000000-0005-0000-0000-0000CB1D0000}"/>
    <cellStyle name="40% - Accent2 2 5 6 2 2" xfId="7634" xr:uid="{00000000-0005-0000-0000-0000CC1D0000}"/>
    <cellStyle name="40% - Accent2 2 5 6 2 3" xfId="7635" xr:uid="{00000000-0005-0000-0000-0000CD1D0000}"/>
    <cellStyle name="40% - Accent2 2 5 6 3" xfId="7636" xr:uid="{00000000-0005-0000-0000-0000CE1D0000}"/>
    <cellStyle name="40% - Accent2 2 5 6 4" xfId="7637" xr:uid="{00000000-0005-0000-0000-0000CF1D0000}"/>
    <cellStyle name="40% - Accent2 2 5 7" xfId="7638" xr:uid="{00000000-0005-0000-0000-0000D01D0000}"/>
    <cellStyle name="40% - Accent2 2 5 7 2" xfId="7639" xr:uid="{00000000-0005-0000-0000-0000D11D0000}"/>
    <cellStyle name="40% - Accent2 2 5 7 2 2" xfId="7640" xr:uid="{00000000-0005-0000-0000-0000D21D0000}"/>
    <cellStyle name="40% - Accent2 2 5 7 2 3" xfId="7641" xr:uid="{00000000-0005-0000-0000-0000D31D0000}"/>
    <cellStyle name="40% - Accent2 2 5 7 3" xfId="7642" xr:uid="{00000000-0005-0000-0000-0000D41D0000}"/>
    <cellStyle name="40% - Accent2 2 5 7 4" xfId="7643" xr:uid="{00000000-0005-0000-0000-0000D51D0000}"/>
    <cellStyle name="40% - Accent2 2 5 8" xfId="7644" xr:uid="{00000000-0005-0000-0000-0000D61D0000}"/>
    <cellStyle name="40% - Accent2 2 5 8 2" xfId="7645" xr:uid="{00000000-0005-0000-0000-0000D71D0000}"/>
    <cellStyle name="40% - Accent2 2 5 8 3" xfId="7646" xr:uid="{00000000-0005-0000-0000-0000D81D0000}"/>
    <cellStyle name="40% - Accent2 2 5 9" xfId="7647" xr:uid="{00000000-0005-0000-0000-0000D91D0000}"/>
    <cellStyle name="40% - Accent2 2 6" xfId="7648" xr:uid="{00000000-0005-0000-0000-0000DA1D0000}"/>
    <cellStyle name="40% - Accent2 2 6 10" xfId="7649" xr:uid="{00000000-0005-0000-0000-0000DB1D0000}"/>
    <cellStyle name="40% - Accent2 2 6 2" xfId="7650" xr:uid="{00000000-0005-0000-0000-0000DC1D0000}"/>
    <cellStyle name="40% - Accent2 2 6 2 2" xfId="7651" xr:uid="{00000000-0005-0000-0000-0000DD1D0000}"/>
    <cellStyle name="40% - Accent2 2 6 2 2 2" xfId="7652" xr:uid="{00000000-0005-0000-0000-0000DE1D0000}"/>
    <cellStyle name="40% - Accent2 2 6 2 2 3" xfId="7653" xr:uid="{00000000-0005-0000-0000-0000DF1D0000}"/>
    <cellStyle name="40% - Accent2 2 6 2 3" xfId="7654" xr:uid="{00000000-0005-0000-0000-0000E01D0000}"/>
    <cellStyle name="40% - Accent2 2 6 2 4" xfId="7655" xr:uid="{00000000-0005-0000-0000-0000E11D0000}"/>
    <cellStyle name="40% - Accent2 2 6 3" xfId="7656" xr:uid="{00000000-0005-0000-0000-0000E21D0000}"/>
    <cellStyle name="40% - Accent2 2 6 3 2" xfId="7657" xr:uid="{00000000-0005-0000-0000-0000E31D0000}"/>
    <cellStyle name="40% - Accent2 2 6 3 2 2" xfId="7658" xr:uid="{00000000-0005-0000-0000-0000E41D0000}"/>
    <cellStyle name="40% - Accent2 2 6 3 2 3" xfId="7659" xr:uid="{00000000-0005-0000-0000-0000E51D0000}"/>
    <cellStyle name="40% - Accent2 2 6 3 3" xfId="7660" xr:uid="{00000000-0005-0000-0000-0000E61D0000}"/>
    <cellStyle name="40% - Accent2 2 6 3 4" xfId="7661" xr:uid="{00000000-0005-0000-0000-0000E71D0000}"/>
    <cellStyle name="40% - Accent2 2 6 4" xfId="7662" xr:uid="{00000000-0005-0000-0000-0000E81D0000}"/>
    <cellStyle name="40% - Accent2 2 6 4 2" xfId="7663" xr:uid="{00000000-0005-0000-0000-0000E91D0000}"/>
    <cellStyle name="40% - Accent2 2 6 4 2 2" xfId="7664" xr:uid="{00000000-0005-0000-0000-0000EA1D0000}"/>
    <cellStyle name="40% - Accent2 2 6 4 2 3" xfId="7665" xr:uid="{00000000-0005-0000-0000-0000EB1D0000}"/>
    <cellStyle name="40% - Accent2 2 6 4 3" xfId="7666" xr:uid="{00000000-0005-0000-0000-0000EC1D0000}"/>
    <cellStyle name="40% - Accent2 2 6 4 4" xfId="7667" xr:uid="{00000000-0005-0000-0000-0000ED1D0000}"/>
    <cellStyle name="40% - Accent2 2 6 5" xfId="7668" xr:uid="{00000000-0005-0000-0000-0000EE1D0000}"/>
    <cellStyle name="40% - Accent2 2 6 5 2" xfId="7669" xr:uid="{00000000-0005-0000-0000-0000EF1D0000}"/>
    <cellStyle name="40% - Accent2 2 6 5 2 2" xfId="7670" xr:uid="{00000000-0005-0000-0000-0000F01D0000}"/>
    <cellStyle name="40% - Accent2 2 6 5 2 3" xfId="7671" xr:uid="{00000000-0005-0000-0000-0000F11D0000}"/>
    <cellStyle name="40% - Accent2 2 6 5 3" xfId="7672" xr:uid="{00000000-0005-0000-0000-0000F21D0000}"/>
    <cellStyle name="40% - Accent2 2 6 5 4" xfId="7673" xr:uid="{00000000-0005-0000-0000-0000F31D0000}"/>
    <cellStyle name="40% - Accent2 2 6 6" xfId="7674" xr:uid="{00000000-0005-0000-0000-0000F41D0000}"/>
    <cellStyle name="40% - Accent2 2 6 6 2" xfId="7675" xr:uid="{00000000-0005-0000-0000-0000F51D0000}"/>
    <cellStyle name="40% - Accent2 2 6 6 2 2" xfId="7676" xr:uid="{00000000-0005-0000-0000-0000F61D0000}"/>
    <cellStyle name="40% - Accent2 2 6 6 2 3" xfId="7677" xr:uid="{00000000-0005-0000-0000-0000F71D0000}"/>
    <cellStyle name="40% - Accent2 2 6 6 3" xfId="7678" xr:uid="{00000000-0005-0000-0000-0000F81D0000}"/>
    <cellStyle name="40% - Accent2 2 6 6 4" xfId="7679" xr:uid="{00000000-0005-0000-0000-0000F91D0000}"/>
    <cellStyle name="40% - Accent2 2 6 7" xfId="7680" xr:uid="{00000000-0005-0000-0000-0000FA1D0000}"/>
    <cellStyle name="40% - Accent2 2 6 7 2" xfId="7681" xr:uid="{00000000-0005-0000-0000-0000FB1D0000}"/>
    <cellStyle name="40% - Accent2 2 6 7 2 2" xfId="7682" xr:uid="{00000000-0005-0000-0000-0000FC1D0000}"/>
    <cellStyle name="40% - Accent2 2 6 7 2 3" xfId="7683" xr:uid="{00000000-0005-0000-0000-0000FD1D0000}"/>
    <cellStyle name="40% - Accent2 2 6 7 3" xfId="7684" xr:uid="{00000000-0005-0000-0000-0000FE1D0000}"/>
    <cellStyle name="40% - Accent2 2 6 7 4" xfId="7685" xr:uid="{00000000-0005-0000-0000-0000FF1D0000}"/>
    <cellStyle name="40% - Accent2 2 6 8" xfId="7686" xr:uid="{00000000-0005-0000-0000-0000001E0000}"/>
    <cellStyle name="40% - Accent2 2 6 8 2" xfId="7687" xr:uid="{00000000-0005-0000-0000-0000011E0000}"/>
    <cellStyle name="40% - Accent2 2 6 8 3" xfId="7688" xr:uid="{00000000-0005-0000-0000-0000021E0000}"/>
    <cellStyle name="40% - Accent2 2 6 9" xfId="7689" xr:uid="{00000000-0005-0000-0000-0000031E0000}"/>
    <cellStyle name="40% - Accent2 2 7" xfId="7690" xr:uid="{00000000-0005-0000-0000-0000041E0000}"/>
    <cellStyle name="40% - Accent2 2 7 2" xfId="7691" xr:uid="{00000000-0005-0000-0000-0000051E0000}"/>
    <cellStyle name="40% - Accent2 2 7 2 2" xfId="7692" xr:uid="{00000000-0005-0000-0000-0000061E0000}"/>
    <cellStyle name="40% - Accent2 2 7 2 3" xfId="7693" xr:uid="{00000000-0005-0000-0000-0000071E0000}"/>
    <cellStyle name="40% - Accent2 2 7 3" xfId="7694" xr:uid="{00000000-0005-0000-0000-0000081E0000}"/>
    <cellStyle name="40% - Accent2 2 7 4" xfId="7695" xr:uid="{00000000-0005-0000-0000-0000091E0000}"/>
    <cellStyle name="40% - Accent2 2 8" xfId="7696" xr:uid="{00000000-0005-0000-0000-00000A1E0000}"/>
    <cellStyle name="40% - Accent2 2 8 2" xfId="7697" xr:uid="{00000000-0005-0000-0000-00000B1E0000}"/>
    <cellStyle name="40% - Accent2 2 8 2 2" xfId="7698" xr:uid="{00000000-0005-0000-0000-00000C1E0000}"/>
    <cellStyle name="40% - Accent2 2 8 2 3" xfId="7699" xr:uid="{00000000-0005-0000-0000-00000D1E0000}"/>
    <cellStyle name="40% - Accent2 2 8 3" xfId="7700" xr:uid="{00000000-0005-0000-0000-00000E1E0000}"/>
    <cellStyle name="40% - Accent2 2 8 4" xfId="7701" xr:uid="{00000000-0005-0000-0000-00000F1E0000}"/>
    <cellStyle name="40% - Accent2 2 9" xfId="7702" xr:uid="{00000000-0005-0000-0000-0000101E0000}"/>
    <cellStyle name="40% - Accent2 2 9 2" xfId="7703" xr:uid="{00000000-0005-0000-0000-0000111E0000}"/>
    <cellStyle name="40% - Accent2 2 9 2 2" xfId="7704" xr:uid="{00000000-0005-0000-0000-0000121E0000}"/>
    <cellStyle name="40% - Accent2 2 9 2 3" xfId="7705" xr:uid="{00000000-0005-0000-0000-0000131E0000}"/>
    <cellStyle name="40% - Accent2 2 9 3" xfId="7706" xr:uid="{00000000-0005-0000-0000-0000141E0000}"/>
    <cellStyle name="40% - Accent2 2 9 4" xfId="7707" xr:uid="{00000000-0005-0000-0000-0000151E0000}"/>
    <cellStyle name="40% - Accent2 3" xfId="7708" xr:uid="{00000000-0005-0000-0000-0000161E0000}"/>
    <cellStyle name="40% - Accent2 4" xfId="7709" xr:uid="{00000000-0005-0000-0000-0000171E0000}"/>
    <cellStyle name="40% - Accent2 4 10" xfId="7710" xr:uid="{00000000-0005-0000-0000-0000181E0000}"/>
    <cellStyle name="40% - Accent2 4 10 2" xfId="7711" xr:uid="{00000000-0005-0000-0000-0000191E0000}"/>
    <cellStyle name="40% - Accent2 4 10 3" xfId="7712" xr:uid="{00000000-0005-0000-0000-00001A1E0000}"/>
    <cellStyle name="40% - Accent2 4 11" xfId="7713" xr:uid="{00000000-0005-0000-0000-00001B1E0000}"/>
    <cellStyle name="40% - Accent2 4 12" xfId="7714" xr:uid="{00000000-0005-0000-0000-00001C1E0000}"/>
    <cellStyle name="40% - Accent2 4 2" xfId="7715" xr:uid="{00000000-0005-0000-0000-00001D1E0000}"/>
    <cellStyle name="40% - Accent2 4 2 10" xfId="7716" xr:uid="{00000000-0005-0000-0000-00001E1E0000}"/>
    <cellStyle name="40% - Accent2 4 2 2" xfId="7717" xr:uid="{00000000-0005-0000-0000-00001F1E0000}"/>
    <cellStyle name="40% - Accent2 4 2 2 2" xfId="7718" xr:uid="{00000000-0005-0000-0000-0000201E0000}"/>
    <cellStyle name="40% - Accent2 4 2 2 2 2" xfId="7719" xr:uid="{00000000-0005-0000-0000-0000211E0000}"/>
    <cellStyle name="40% - Accent2 4 2 2 2 3" xfId="7720" xr:uid="{00000000-0005-0000-0000-0000221E0000}"/>
    <cellStyle name="40% - Accent2 4 2 2 3" xfId="7721" xr:uid="{00000000-0005-0000-0000-0000231E0000}"/>
    <cellStyle name="40% - Accent2 4 2 2 4" xfId="7722" xr:uid="{00000000-0005-0000-0000-0000241E0000}"/>
    <cellStyle name="40% - Accent2 4 2 3" xfId="7723" xr:uid="{00000000-0005-0000-0000-0000251E0000}"/>
    <cellStyle name="40% - Accent2 4 2 3 2" xfId="7724" xr:uid="{00000000-0005-0000-0000-0000261E0000}"/>
    <cellStyle name="40% - Accent2 4 2 3 2 2" xfId="7725" xr:uid="{00000000-0005-0000-0000-0000271E0000}"/>
    <cellStyle name="40% - Accent2 4 2 3 2 3" xfId="7726" xr:uid="{00000000-0005-0000-0000-0000281E0000}"/>
    <cellStyle name="40% - Accent2 4 2 3 3" xfId="7727" xr:uid="{00000000-0005-0000-0000-0000291E0000}"/>
    <cellStyle name="40% - Accent2 4 2 3 4" xfId="7728" xr:uid="{00000000-0005-0000-0000-00002A1E0000}"/>
    <cellStyle name="40% - Accent2 4 2 4" xfId="7729" xr:uid="{00000000-0005-0000-0000-00002B1E0000}"/>
    <cellStyle name="40% - Accent2 4 2 4 2" xfId="7730" xr:uid="{00000000-0005-0000-0000-00002C1E0000}"/>
    <cellStyle name="40% - Accent2 4 2 4 2 2" xfId="7731" xr:uid="{00000000-0005-0000-0000-00002D1E0000}"/>
    <cellStyle name="40% - Accent2 4 2 4 2 3" xfId="7732" xr:uid="{00000000-0005-0000-0000-00002E1E0000}"/>
    <cellStyle name="40% - Accent2 4 2 4 3" xfId="7733" xr:uid="{00000000-0005-0000-0000-00002F1E0000}"/>
    <cellStyle name="40% - Accent2 4 2 4 4" xfId="7734" xr:uid="{00000000-0005-0000-0000-0000301E0000}"/>
    <cellStyle name="40% - Accent2 4 2 5" xfId="7735" xr:uid="{00000000-0005-0000-0000-0000311E0000}"/>
    <cellStyle name="40% - Accent2 4 2 5 2" xfId="7736" xr:uid="{00000000-0005-0000-0000-0000321E0000}"/>
    <cellStyle name="40% - Accent2 4 2 5 2 2" xfId="7737" xr:uid="{00000000-0005-0000-0000-0000331E0000}"/>
    <cellStyle name="40% - Accent2 4 2 5 2 3" xfId="7738" xr:uid="{00000000-0005-0000-0000-0000341E0000}"/>
    <cellStyle name="40% - Accent2 4 2 5 3" xfId="7739" xr:uid="{00000000-0005-0000-0000-0000351E0000}"/>
    <cellStyle name="40% - Accent2 4 2 5 4" xfId="7740" xr:uid="{00000000-0005-0000-0000-0000361E0000}"/>
    <cellStyle name="40% - Accent2 4 2 6" xfId="7741" xr:uid="{00000000-0005-0000-0000-0000371E0000}"/>
    <cellStyle name="40% - Accent2 4 2 6 2" xfId="7742" xr:uid="{00000000-0005-0000-0000-0000381E0000}"/>
    <cellStyle name="40% - Accent2 4 2 6 2 2" xfId="7743" xr:uid="{00000000-0005-0000-0000-0000391E0000}"/>
    <cellStyle name="40% - Accent2 4 2 6 2 3" xfId="7744" xr:uid="{00000000-0005-0000-0000-00003A1E0000}"/>
    <cellStyle name="40% - Accent2 4 2 6 3" xfId="7745" xr:uid="{00000000-0005-0000-0000-00003B1E0000}"/>
    <cellStyle name="40% - Accent2 4 2 6 4" xfId="7746" xr:uid="{00000000-0005-0000-0000-00003C1E0000}"/>
    <cellStyle name="40% - Accent2 4 2 7" xfId="7747" xr:uid="{00000000-0005-0000-0000-00003D1E0000}"/>
    <cellStyle name="40% - Accent2 4 2 7 2" xfId="7748" xr:uid="{00000000-0005-0000-0000-00003E1E0000}"/>
    <cellStyle name="40% - Accent2 4 2 7 2 2" xfId="7749" xr:uid="{00000000-0005-0000-0000-00003F1E0000}"/>
    <cellStyle name="40% - Accent2 4 2 7 2 3" xfId="7750" xr:uid="{00000000-0005-0000-0000-0000401E0000}"/>
    <cellStyle name="40% - Accent2 4 2 7 3" xfId="7751" xr:uid="{00000000-0005-0000-0000-0000411E0000}"/>
    <cellStyle name="40% - Accent2 4 2 7 4" xfId="7752" xr:uid="{00000000-0005-0000-0000-0000421E0000}"/>
    <cellStyle name="40% - Accent2 4 2 8" xfId="7753" xr:uid="{00000000-0005-0000-0000-0000431E0000}"/>
    <cellStyle name="40% - Accent2 4 2 8 2" xfId="7754" xr:uid="{00000000-0005-0000-0000-0000441E0000}"/>
    <cellStyle name="40% - Accent2 4 2 8 3" xfId="7755" xr:uid="{00000000-0005-0000-0000-0000451E0000}"/>
    <cellStyle name="40% - Accent2 4 2 9" xfId="7756" xr:uid="{00000000-0005-0000-0000-0000461E0000}"/>
    <cellStyle name="40% - Accent2 4 3" xfId="7757" xr:uid="{00000000-0005-0000-0000-0000471E0000}"/>
    <cellStyle name="40% - Accent2 4 3 10" xfId="7758" xr:uid="{00000000-0005-0000-0000-0000481E0000}"/>
    <cellStyle name="40% - Accent2 4 3 2" xfId="7759" xr:uid="{00000000-0005-0000-0000-0000491E0000}"/>
    <cellStyle name="40% - Accent2 4 3 2 2" xfId="7760" xr:uid="{00000000-0005-0000-0000-00004A1E0000}"/>
    <cellStyle name="40% - Accent2 4 3 2 2 2" xfId="7761" xr:uid="{00000000-0005-0000-0000-00004B1E0000}"/>
    <cellStyle name="40% - Accent2 4 3 2 2 3" xfId="7762" xr:uid="{00000000-0005-0000-0000-00004C1E0000}"/>
    <cellStyle name="40% - Accent2 4 3 2 3" xfId="7763" xr:uid="{00000000-0005-0000-0000-00004D1E0000}"/>
    <cellStyle name="40% - Accent2 4 3 2 4" xfId="7764" xr:uid="{00000000-0005-0000-0000-00004E1E0000}"/>
    <cellStyle name="40% - Accent2 4 3 3" xfId="7765" xr:uid="{00000000-0005-0000-0000-00004F1E0000}"/>
    <cellStyle name="40% - Accent2 4 3 3 2" xfId="7766" xr:uid="{00000000-0005-0000-0000-0000501E0000}"/>
    <cellStyle name="40% - Accent2 4 3 3 2 2" xfId="7767" xr:uid="{00000000-0005-0000-0000-0000511E0000}"/>
    <cellStyle name="40% - Accent2 4 3 3 2 3" xfId="7768" xr:uid="{00000000-0005-0000-0000-0000521E0000}"/>
    <cellStyle name="40% - Accent2 4 3 3 3" xfId="7769" xr:uid="{00000000-0005-0000-0000-0000531E0000}"/>
    <cellStyle name="40% - Accent2 4 3 3 4" xfId="7770" xr:uid="{00000000-0005-0000-0000-0000541E0000}"/>
    <cellStyle name="40% - Accent2 4 3 4" xfId="7771" xr:uid="{00000000-0005-0000-0000-0000551E0000}"/>
    <cellStyle name="40% - Accent2 4 3 4 2" xfId="7772" xr:uid="{00000000-0005-0000-0000-0000561E0000}"/>
    <cellStyle name="40% - Accent2 4 3 4 2 2" xfId="7773" xr:uid="{00000000-0005-0000-0000-0000571E0000}"/>
    <cellStyle name="40% - Accent2 4 3 4 2 3" xfId="7774" xr:uid="{00000000-0005-0000-0000-0000581E0000}"/>
    <cellStyle name="40% - Accent2 4 3 4 3" xfId="7775" xr:uid="{00000000-0005-0000-0000-0000591E0000}"/>
    <cellStyle name="40% - Accent2 4 3 4 4" xfId="7776" xr:uid="{00000000-0005-0000-0000-00005A1E0000}"/>
    <cellStyle name="40% - Accent2 4 3 5" xfId="7777" xr:uid="{00000000-0005-0000-0000-00005B1E0000}"/>
    <cellStyle name="40% - Accent2 4 3 5 2" xfId="7778" xr:uid="{00000000-0005-0000-0000-00005C1E0000}"/>
    <cellStyle name="40% - Accent2 4 3 5 2 2" xfId="7779" xr:uid="{00000000-0005-0000-0000-00005D1E0000}"/>
    <cellStyle name="40% - Accent2 4 3 5 2 3" xfId="7780" xr:uid="{00000000-0005-0000-0000-00005E1E0000}"/>
    <cellStyle name="40% - Accent2 4 3 5 3" xfId="7781" xr:uid="{00000000-0005-0000-0000-00005F1E0000}"/>
    <cellStyle name="40% - Accent2 4 3 5 4" xfId="7782" xr:uid="{00000000-0005-0000-0000-0000601E0000}"/>
    <cellStyle name="40% - Accent2 4 3 6" xfId="7783" xr:uid="{00000000-0005-0000-0000-0000611E0000}"/>
    <cellStyle name="40% - Accent2 4 3 6 2" xfId="7784" xr:uid="{00000000-0005-0000-0000-0000621E0000}"/>
    <cellStyle name="40% - Accent2 4 3 6 2 2" xfId="7785" xr:uid="{00000000-0005-0000-0000-0000631E0000}"/>
    <cellStyle name="40% - Accent2 4 3 6 2 3" xfId="7786" xr:uid="{00000000-0005-0000-0000-0000641E0000}"/>
    <cellStyle name="40% - Accent2 4 3 6 3" xfId="7787" xr:uid="{00000000-0005-0000-0000-0000651E0000}"/>
    <cellStyle name="40% - Accent2 4 3 6 4" xfId="7788" xr:uid="{00000000-0005-0000-0000-0000661E0000}"/>
    <cellStyle name="40% - Accent2 4 3 7" xfId="7789" xr:uid="{00000000-0005-0000-0000-0000671E0000}"/>
    <cellStyle name="40% - Accent2 4 3 7 2" xfId="7790" xr:uid="{00000000-0005-0000-0000-0000681E0000}"/>
    <cellStyle name="40% - Accent2 4 3 7 2 2" xfId="7791" xr:uid="{00000000-0005-0000-0000-0000691E0000}"/>
    <cellStyle name="40% - Accent2 4 3 7 2 3" xfId="7792" xr:uid="{00000000-0005-0000-0000-00006A1E0000}"/>
    <cellStyle name="40% - Accent2 4 3 7 3" xfId="7793" xr:uid="{00000000-0005-0000-0000-00006B1E0000}"/>
    <cellStyle name="40% - Accent2 4 3 7 4" xfId="7794" xr:uid="{00000000-0005-0000-0000-00006C1E0000}"/>
    <cellStyle name="40% - Accent2 4 3 8" xfId="7795" xr:uid="{00000000-0005-0000-0000-00006D1E0000}"/>
    <cellStyle name="40% - Accent2 4 3 8 2" xfId="7796" xr:uid="{00000000-0005-0000-0000-00006E1E0000}"/>
    <cellStyle name="40% - Accent2 4 3 8 3" xfId="7797" xr:uid="{00000000-0005-0000-0000-00006F1E0000}"/>
    <cellStyle name="40% - Accent2 4 3 9" xfId="7798" xr:uid="{00000000-0005-0000-0000-0000701E0000}"/>
    <cellStyle name="40% - Accent2 4 4" xfId="7799" xr:uid="{00000000-0005-0000-0000-0000711E0000}"/>
    <cellStyle name="40% - Accent2 4 4 2" xfId="7800" xr:uid="{00000000-0005-0000-0000-0000721E0000}"/>
    <cellStyle name="40% - Accent2 4 4 2 2" xfId="7801" xr:uid="{00000000-0005-0000-0000-0000731E0000}"/>
    <cellStyle name="40% - Accent2 4 4 2 3" xfId="7802" xr:uid="{00000000-0005-0000-0000-0000741E0000}"/>
    <cellStyle name="40% - Accent2 4 4 3" xfId="7803" xr:uid="{00000000-0005-0000-0000-0000751E0000}"/>
    <cellStyle name="40% - Accent2 4 4 4" xfId="7804" xr:uid="{00000000-0005-0000-0000-0000761E0000}"/>
    <cellStyle name="40% - Accent2 4 5" xfId="7805" xr:uid="{00000000-0005-0000-0000-0000771E0000}"/>
    <cellStyle name="40% - Accent2 4 5 2" xfId="7806" xr:uid="{00000000-0005-0000-0000-0000781E0000}"/>
    <cellStyle name="40% - Accent2 4 5 2 2" xfId="7807" xr:uid="{00000000-0005-0000-0000-0000791E0000}"/>
    <cellStyle name="40% - Accent2 4 5 2 3" xfId="7808" xr:uid="{00000000-0005-0000-0000-00007A1E0000}"/>
    <cellStyle name="40% - Accent2 4 5 3" xfId="7809" xr:uid="{00000000-0005-0000-0000-00007B1E0000}"/>
    <cellStyle name="40% - Accent2 4 5 4" xfId="7810" xr:uid="{00000000-0005-0000-0000-00007C1E0000}"/>
    <cellStyle name="40% - Accent2 4 6" xfId="7811" xr:uid="{00000000-0005-0000-0000-00007D1E0000}"/>
    <cellStyle name="40% - Accent2 4 6 2" xfId="7812" xr:uid="{00000000-0005-0000-0000-00007E1E0000}"/>
    <cellStyle name="40% - Accent2 4 6 2 2" xfId="7813" xr:uid="{00000000-0005-0000-0000-00007F1E0000}"/>
    <cellStyle name="40% - Accent2 4 6 2 3" xfId="7814" xr:uid="{00000000-0005-0000-0000-0000801E0000}"/>
    <cellStyle name="40% - Accent2 4 6 3" xfId="7815" xr:uid="{00000000-0005-0000-0000-0000811E0000}"/>
    <cellStyle name="40% - Accent2 4 6 4" xfId="7816" xr:uid="{00000000-0005-0000-0000-0000821E0000}"/>
    <cellStyle name="40% - Accent2 4 7" xfId="7817" xr:uid="{00000000-0005-0000-0000-0000831E0000}"/>
    <cellStyle name="40% - Accent2 4 7 2" xfId="7818" xr:uid="{00000000-0005-0000-0000-0000841E0000}"/>
    <cellStyle name="40% - Accent2 4 7 2 2" xfId="7819" xr:uid="{00000000-0005-0000-0000-0000851E0000}"/>
    <cellStyle name="40% - Accent2 4 7 2 3" xfId="7820" xr:uid="{00000000-0005-0000-0000-0000861E0000}"/>
    <cellStyle name="40% - Accent2 4 7 3" xfId="7821" xr:uid="{00000000-0005-0000-0000-0000871E0000}"/>
    <cellStyle name="40% - Accent2 4 7 4" xfId="7822" xr:uid="{00000000-0005-0000-0000-0000881E0000}"/>
    <cellStyle name="40% - Accent2 4 8" xfId="7823" xr:uid="{00000000-0005-0000-0000-0000891E0000}"/>
    <cellStyle name="40% - Accent2 4 8 2" xfId="7824" xr:uid="{00000000-0005-0000-0000-00008A1E0000}"/>
    <cellStyle name="40% - Accent2 4 8 2 2" xfId="7825" xr:uid="{00000000-0005-0000-0000-00008B1E0000}"/>
    <cellStyle name="40% - Accent2 4 8 2 3" xfId="7826" xr:uid="{00000000-0005-0000-0000-00008C1E0000}"/>
    <cellStyle name="40% - Accent2 4 8 3" xfId="7827" xr:uid="{00000000-0005-0000-0000-00008D1E0000}"/>
    <cellStyle name="40% - Accent2 4 8 4" xfId="7828" xr:uid="{00000000-0005-0000-0000-00008E1E0000}"/>
    <cellStyle name="40% - Accent2 4 9" xfId="7829" xr:uid="{00000000-0005-0000-0000-00008F1E0000}"/>
    <cellStyle name="40% - Accent2 4 9 2" xfId="7830" xr:uid="{00000000-0005-0000-0000-0000901E0000}"/>
    <cellStyle name="40% - Accent2 4 9 2 2" xfId="7831" xr:uid="{00000000-0005-0000-0000-0000911E0000}"/>
    <cellStyle name="40% - Accent2 4 9 2 3" xfId="7832" xr:uid="{00000000-0005-0000-0000-0000921E0000}"/>
    <cellStyle name="40% - Accent2 4 9 3" xfId="7833" xr:uid="{00000000-0005-0000-0000-0000931E0000}"/>
    <cellStyle name="40% - Accent2 4 9 4" xfId="7834" xr:uid="{00000000-0005-0000-0000-0000941E0000}"/>
    <cellStyle name="40% - Accent2 5" xfId="7835" xr:uid="{00000000-0005-0000-0000-0000951E0000}"/>
    <cellStyle name="40% - Accent2 5 10" xfId="7836" xr:uid="{00000000-0005-0000-0000-0000961E0000}"/>
    <cellStyle name="40% - Accent2 5 10 2" xfId="7837" xr:uid="{00000000-0005-0000-0000-0000971E0000}"/>
    <cellStyle name="40% - Accent2 5 10 3" xfId="7838" xr:uid="{00000000-0005-0000-0000-0000981E0000}"/>
    <cellStyle name="40% - Accent2 5 11" xfId="7839" xr:uid="{00000000-0005-0000-0000-0000991E0000}"/>
    <cellStyle name="40% - Accent2 5 12" xfId="7840" xr:uid="{00000000-0005-0000-0000-00009A1E0000}"/>
    <cellStyle name="40% - Accent2 5 2" xfId="7841" xr:uid="{00000000-0005-0000-0000-00009B1E0000}"/>
    <cellStyle name="40% - Accent2 5 2 10" xfId="7842" xr:uid="{00000000-0005-0000-0000-00009C1E0000}"/>
    <cellStyle name="40% - Accent2 5 2 2" xfId="7843" xr:uid="{00000000-0005-0000-0000-00009D1E0000}"/>
    <cellStyle name="40% - Accent2 5 2 2 2" xfId="7844" xr:uid="{00000000-0005-0000-0000-00009E1E0000}"/>
    <cellStyle name="40% - Accent2 5 2 2 2 2" xfId="7845" xr:uid="{00000000-0005-0000-0000-00009F1E0000}"/>
    <cellStyle name="40% - Accent2 5 2 2 2 3" xfId="7846" xr:uid="{00000000-0005-0000-0000-0000A01E0000}"/>
    <cellStyle name="40% - Accent2 5 2 2 3" xfId="7847" xr:uid="{00000000-0005-0000-0000-0000A11E0000}"/>
    <cellStyle name="40% - Accent2 5 2 2 4" xfId="7848" xr:uid="{00000000-0005-0000-0000-0000A21E0000}"/>
    <cellStyle name="40% - Accent2 5 2 3" xfId="7849" xr:uid="{00000000-0005-0000-0000-0000A31E0000}"/>
    <cellStyle name="40% - Accent2 5 2 3 2" xfId="7850" xr:uid="{00000000-0005-0000-0000-0000A41E0000}"/>
    <cellStyle name="40% - Accent2 5 2 3 2 2" xfId="7851" xr:uid="{00000000-0005-0000-0000-0000A51E0000}"/>
    <cellStyle name="40% - Accent2 5 2 3 2 3" xfId="7852" xr:uid="{00000000-0005-0000-0000-0000A61E0000}"/>
    <cellStyle name="40% - Accent2 5 2 3 3" xfId="7853" xr:uid="{00000000-0005-0000-0000-0000A71E0000}"/>
    <cellStyle name="40% - Accent2 5 2 3 4" xfId="7854" xr:uid="{00000000-0005-0000-0000-0000A81E0000}"/>
    <cellStyle name="40% - Accent2 5 2 4" xfId="7855" xr:uid="{00000000-0005-0000-0000-0000A91E0000}"/>
    <cellStyle name="40% - Accent2 5 2 4 2" xfId="7856" xr:uid="{00000000-0005-0000-0000-0000AA1E0000}"/>
    <cellStyle name="40% - Accent2 5 2 4 2 2" xfId="7857" xr:uid="{00000000-0005-0000-0000-0000AB1E0000}"/>
    <cellStyle name="40% - Accent2 5 2 4 2 3" xfId="7858" xr:uid="{00000000-0005-0000-0000-0000AC1E0000}"/>
    <cellStyle name="40% - Accent2 5 2 4 3" xfId="7859" xr:uid="{00000000-0005-0000-0000-0000AD1E0000}"/>
    <cellStyle name="40% - Accent2 5 2 4 4" xfId="7860" xr:uid="{00000000-0005-0000-0000-0000AE1E0000}"/>
    <cellStyle name="40% - Accent2 5 2 5" xfId="7861" xr:uid="{00000000-0005-0000-0000-0000AF1E0000}"/>
    <cellStyle name="40% - Accent2 5 2 5 2" xfId="7862" xr:uid="{00000000-0005-0000-0000-0000B01E0000}"/>
    <cellStyle name="40% - Accent2 5 2 5 2 2" xfId="7863" xr:uid="{00000000-0005-0000-0000-0000B11E0000}"/>
    <cellStyle name="40% - Accent2 5 2 5 2 3" xfId="7864" xr:uid="{00000000-0005-0000-0000-0000B21E0000}"/>
    <cellStyle name="40% - Accent2 5 2 5 3" xfId="7865" xr:uid="{00000000-0005-0000-0000-0000B31E0000}"/>
    <cellStyle name="40% - Accent2 5 2 5 4" xfId="7866" xr:uid="{00000000-0005-0000-0000-0000B41E0000}"/>
    <cellStyle name="40% - Accent2 5 2 6" xfId="7867" xr:uid="{00000000-0005-0000-0000-0000B51E0000}"/>
    <cellStyle name="40% - Accent2 5 2 6 2" xfId="7868" xr:uid="{00000000-0005-0000-0000-0000B61E0000}"/>
    <cellStyle name="40% - Accent2 5 2 6 2 2" xfId="7869" xr:uid="{00000000-0005-0000-0000-0000B71E0000}"/>
    <cellStyle name="40% - Accent2 5 2 6 2 3" xfId="7870" xr:uid="{00000000-0005-0000-0000-0000B81E0000}"/>
    <cellStyle name="40% - Accent2 5 2 6 3" xfId="7871" xr:uid="{00000000-0005-0000-0000-0000B91E0000}"/>
    <cellStyle name="40% - Accent2 5 2 6 4" xfId="7872" xr:uid="{00000000-0005-0000-0000-0000BA1E0000}"/>
    <cellStyle name="40% - Accent2 5 2 7" xfId="7873" xr:uid="{00000000-0005-0000-0000-0000BB1E0000}"/>
    <cellStyle name="40% - Accent2 5 2 7 2" xfId="7874" xr:uid="{00000000-0005-0000-0000-0000BC1E0000}"/>
    <cellStyle name="40% - Accent2 5 2 7 2 2" xfId="7875" xr:uid="{00000000-0005-0000-0000-0000BD1E0000}"/>
    <cellStyle name="40% - Accent2 5 2 7 2 3" xfId="7876" xr:uid="{00000000-0005-0000-0000-0000BE1E0000}"/>
    <cellStyle name="40% - Accent2 5 2 7 3" xfId="7877" xr:uid="{00000000-0005-0000-0000-0000BF1E0000}"/>
    <cellStyle name="40% - Accent2 5 2 7 4" xfId="7878" xr:uid="{00000000-0005-0000-0000-0000C01E0000}"/>
    <cellStyle name="40% - Accent2 5 2 8" xfId="7879" xr:uid="{00000000-0005-0000-0000-0000C11E0000}"/>
    <cellStyle name="40% - Accent2 5 2 8 2" xfId="7880" xr:uid="{00000000-0005-0000-0000-0000C21E0000}"/>
    <cellStyle name="40% - Accent2 5 2 8 3" xfId="7881" xr:uid="{00000000-0005-0000-0000-0000C31E0000}"/>
    <cellStyle name="40% - Accent2 5 2 9" xfId="7882" xr:uid="{00000000-0005-0000-0000-0000C41E0000}"/>
    <cellStyle name="40% - Accent2 5 3" xfId="7883" xr:uid="{00000000-0005-0000-0000-0000C51E0000}"/>
    <cellStyle name="40% - Accent2 5 3 10" xfId="7884" xr:uid="{00000000-0005-0000-0000-0000C61E0000}"/>
    <cellStyle name="40% - Accent2 5 3 2" xfId="7885" xr:uid="{00000000-0005-0000-0000-0000C71E0000}"/>
    <cellStyle name="40% - Accent2 5 3 2 2" xfId="7886" xr:uid="{00000000-0005-0000-0000-0000C81E0000}"/>
    <cellStyle name="40% - Accent2 5 3 2 2 2" xfId="7887" xr:uid="{00000000-0005-0000-0000-0000C91E0000}"/>
    <cellStyle name="40% - Accent2 5 3 2 2 3" xfId="7888" xr:uid="{00000000-0005-0000-0000-0000CA1E0000}"/>
    <cellStyle name="40% - Accent2 5 3 2 3" xfId="7889" xr:uid="{00000000-0005-0000-0000-0000CB1E0000}"/>
    <cellStyle name="40% - Accent2 5 3 2 4" xfId="7890" xr:uid="{00000000-0005-0000-0000-0000CC1E0000}"/>
    <cellStyle name="40% - Accent2 5 3 3" xfId="7891" xr:uid="{00000000-0005-0000-0000-0000CD1E0000}"/>
    <cellStyle name="40% - Accent2 5 3 3 2" xfId="7892" xr:uid="{00000000-0005-0000-0000-0000CE1E0000}"/>
    <cellStyle name="40% - Accent2 5 3 3 2 2" xfId="7893" xr:uid="{00000000-0005-0000-0000-0000CF1E0000}"/>
    <cellStyle name="40% - Accent2 5 3 3 2 3" xfId="7894" xr:uid="{00000000-0005-0000-0000-0000D01E0000}"/>
    <cellStyle name="40% - Accent2 5 3 3 3" xfId="7895" xr:uid="{00000000-0005-0000-0000-0000D11E0000}"/>
    <cellStyle name="40% - Accent2 5 3 3 4" xfId="7896" xr:uid="{00000000-0005-0000-0000-0000D21E0000}"/>
    <cellStyle name="40% - Accent2 5 3 4" xfId="7897" xr:uid="{00000000-0005-0000-0000-0000D31E0000}"/>
    <cellStyle name="40% - Accent2 5 3 4 2" xfId="7898" xr:uid="{00000000-0005-0000-0000-0000D41E0000}"/>
    <cellStyle name="40% - Accent2 5 3 4 2 2" xfId="7899" xr:uid="{00000000-0005-0000-0000-0000D51E0000}"/>
    <cellStyle name="40% - Accent2 5 3 4 2 3" xfId="7900" xr:uid="{00000000-0005-0000-0000-0000D61E0000}"/>
    <cellStyle name="40% - Accent2 5 3 4 3" xfId="7901" xr:uid="{00000000-0005-0000-0000-0000D71E0000}"/>
    <cellStyle name="40% - Accent2 5 3 4 4" xfId="7902" xr:uid="{00000000-0005-0000-0000-0000D81E0000}"/>
    <cellStyle name="40% - Accent2 5 3 5" xfId="7903" xr:uid="{00000000-0005-0000-0000-0000D91E0000}"/>
    <cellStyle name="40% - Accent2 5 3 5 2" xfId="7904" xr:uid="{00000000-0005-0000-0000-0000DA1E0000}"/>
    <cellStyle name="40% - Accent2 5 3 5 2 2" xfId="7905" xr:uid="{00000000-0005-0000-0000-0000DB1E0000}"/>
    <cellStyle name="40% - Accent2 5 3 5 2 3" xfId="7906" xr:uid="{00000000-0005-0000-0000-0000DC1E0000}"/>
    <cellStyle name="40% - Accent2 5 3 5 3" xfId="7907" xr:uid="{00000000-0005-0000-0000-0000DD1E0000}"/>
    <cellStyle name="40% - Accent2 5 3 5 4" xfId="7908" xr:uid="{00000000-0005-0000-0000-0000DE1E0000}"/>
    <cellStyle name="40% - Accent2 5 3 6" xfId="7909" xr:uid="{00000000-0005-0000-0000-0000DF1E0000}"/>
    <cellStyle name="40% - Accent2 5 3 6 2" xfId="7910" xr:uid="{00000000-0005-0000-0000-0000E01E0000}"/>
    <cellStyle name="40% - Accent2 5 3 6 2 2" xfId="7911" xr:uid="{00000000-0005-0000-0000-0000E11E0000}"/>
    <cellStyle name="40% - Accent2 5 3 6 2 3" xfId="7912" xr:uid="{00000000-0005-0000-0000-0000E21E0000}"/>
    <cellStyle name="40% - Accent2 5 3 6 3" xfId="7913" xr:uid="{00000000-0005-0000-0000-0000E31E0000}"/>
    <cellStyle name="40% - Accent2 5 3 6 4" xfId="7914" xr:uid="{00000000-0005-0000-0000-0000E41E0000}"/>
    <cellStyle name="40% - Accent2 5 3 7" xfId="7915" xr:uid="{00000000-0005-0000-0000-0000E51E0000}"/>
    <cellStyle name="40% - Accent2 5 3 7 2" xfId="7916" xr:uid="{00000000-0005-0000-0000-0000E61E0000}"/>
    <cellStyle name="40% - Accent2 5 3 7 2 2" xfId="7917" xr:uid="{00000000-0005-0000-0000-0000E71E0000}"/>
    <cellStyle name="40% - Accent2 5 3 7 2 3" xfId="7918" xr:uid="{00000000-0005-0000-0000-0000E81E0000}"/>
    <cellStyle name="40% - Accent2 5 3 7 3" xfId="7919" xr:uid="{00000000-0005-0000-0000-0000E91E0000}"/>
    <cellStyle name="40% - Accent2 5 3 7 4" xfId="7920" xr:uid="{00000000-0005-0000-0000-0000EA1E0000}"/>
    <cellStyle name="40% - Accent2 5 3 8" xfId="7921" xr:uid="{00000000-0005-0000-0000-0000EB1E0000}"/>
    <cellStyle name="40% - Accent2 5 3 8 2" xfId="7922" xr:uid="{00000000-0005-0000-0000-0000EC1E0000}"/>
    <cellStyle name="40% - Accent2 5 3 8 3" xfId="7923" xr:uid="{00000000-0005-0000-0000-0000ED1E0000}"/>
    <cellStyle name="40% - Accent2 5 3 9" xfId="7924" xr:uid="{00000000-0005-0000-0000-0000EE1E0000}"/>
    <cellStyle name="40% - Accent2 5 4" xfId="7925" xr:uid="{00000000-0005-0000-0000-0000EF1E0000}"/>
    <cellStyle name="40% - Accent2 5 4 2" xfId="7926" xr:uid="{00000000-0005-0000-0000-0000F01E0000}"/>
    <cellStyle name="40% - Accent2 5 4 2 2" xfId="7927" xr:uid="{00000000-0005-0000-0000-0000F11E0000}"/>
    <cellStyle name="40% - Accent2 5 4 2 3" xfId="7928" xr:uid="{00000000-0005-0000-0000-0000F21E0000}"/>
    <cellStyle name="40% - Accent2 5 4 3" xfId="7929" xr:uid="{00000000-0005-0000-0000-0000F31E0000}"/>
    <cellStyle name="40% - Accent2 5 4 4" xfId="7930" xr:uid="{00000000-0005-0000-0000-0000F41E0000}"/>
    <cellStyle name="40% - Accent2 5 5" xfId="7931" xr:uid="{00000000-0005-0000-0000-0000F51E0000}"/>
    <cellStyle name="40% - Accent2 5 5 2" xfId="7932" xr:uid="{00000000-0005-0000-0000-0000F61E0000}"/>
    <cellStyle name="40% - Accent2 5 5 2 2" xfId="7933" xr:uid="{00000000-0005-0000-0000-0000F71E0000}"/>
    <cellStyle name="40% - Accent2 5 5 2 3" xfId="7934" xr:uid="{00000000-0005-0000-0000-0000F81E0000}"/>
    <cellStyle name="40% - Accent2 5 5 3" xfId="7935" xr:uid="{00000000-0005-0000-0000-0000F91E0000}"/>
    <cellStyle name="40% - Accent2 5 5 4" xfId="7936" xr:uid="{00000000-0005-0000-0000-0000FA1E0000}"/>
    <cellStyle name="40% - Accent2 5 6" xfId="7937" xr:uid="{00000000-0005-0000-0000-0000FB1E0000}"/>
    <cellStyle name="40% - Accent2 5 6 2" xfId="7938" xr:uid="{00000000-0005-0000-0000-0000FC1E0000}"/>
    <cellStyle name="40% - Accent2 5 6 2 2" xfId="7939" xr:uid="{00000000-0005-0000-0000-0000FD1E0000}"/>
    <cellStyle name="40% - Accent2 5 6 2 3" xfId="7940" xr:uid="{00000000-0005-0000-0000-0000FE1E0000}"/>
    <cellStyle name="40% - Accent2 5 6 3" xfId="7941" xr:uid="{00000000-0005-0000-0000-0000FF1E0000}"/>
    <cellStyle name="40% - Accent2 5 6 4" xfId="7942" xr:uid="{00000000-0005-0000-0000-0000001F0000}"/>
    <cellStyle name="40% - Accent2 5 7" xfId="7943" xr:uid="{00000000-0005-0000-0000-0000011F0000}"/>
    <cellStyle name="40% - Accent2 5 7 2" xfId="7944" xr:uid="{00000000-0005-0000-0000-0000021F0000}"/>
    <cellStyle name="40% - Accent2 5 7 2 2" xfId="7945" xr:uid="{00000000-0005-0000-0000-0000031F0000}"/>
    <cellStyle name="40% - Accent2 5 7 2 3" xfId="7946" xr:uid="{00000000-0005-0000-0000-0000041F0000}"/>
    <cellStyle name="40% - Accent2 5 7 3" xfId="7947" xr:uid="{00000000-0005-0000-0000-0000051F0000}"/>
    <cellStyle name="40% - Accent2 5 7 4" xfId="7948" xr:uid="{00000000-0005-0000-0000-0000061F0000}"/>
    <cellStyle name="40% - Accent2 5 8" xfId="7949" xr:uid="{00000000-0005-0000-0000-0000071F0000}"/>
    <cellStyle name="40% - Accent2 5 8 2" xfId="7950" xr:uid="{00000000-0005-0000-0000-0000081F0000}"/>
    <cellStyle name="40% - Accent2 5 8 2 2" xfId="7951" xr:uid="{00000000-0005-0000-0000-0000091F0000}"/>
    <cellStyle name="40% - Accent2 5 8 2 3" xfId="7952" xr:uid="{00000000-0005-0000-0000-00000A1F0000}"/>
    <cellStyle name="40% - Accent2 5 8 3" xfId="7953" xr:uid="{00000000-0005-0000-0000-00000B1F0000}"/>
    <cellStyle name="40% - Accent2 5 8 4" xfId="7954" xr:uid="{00000000-0005-0000-0000-00000C1F0000}"/>
    <cellStyle name="40% - Accent2 5 9" xfId="7955" xr:uid="{00000000-0005-0000-0000-00000D1F0000}"/>
    <cellStyle name="40% - Accent2 5 9 2" xfId="7956" xr:uid="{00000000-0005-0000-0000-00000E1F0000}"/>
    <cellStyle name="40% - Accent2 5 9 2 2" xfId="7957" xr:uid="{00000000-0005-0000-0000-00000F1F0000}"/>
    <cellStyle name="40% - Accent2 5 9 2 3" xfId="7958" xr:uid="{00000000-0005-0000-0000-0000101F0000}"/>
    <cellStyle name="40% - Accent2 5 9 3" xfId="7959" xr:uid="{00000000-0005-0000-0000-0000111F0000}"/>
    <cellStyle name="40% - Accent2 5 9 4" xfId="7960" xr:uid="{00000000-0005-0000-0000-0000121F0000}"/>
    <cellStyle name="40% - Accent2 6" xfId="7961" xr:uid="{00000000-0005-0000-0000-0000131F0000}"/>
    <cellStyle name="40% - Accent2 6 10" xfId="7962" xr:uid="{00000000-0005-0000-0000-0000141F0000}"/>
    <cellStyle name="40% - Accent2 6 10 2" xfId="7963" xr:uid="{00000000-0005-0000-0000-0000151F0000}"/>
    <cellStyle name="40% - Accent2 6 10 3" xfId="7964" xr:uid="{00000000-0005-0000-0000-0000161F0000}"/>
    <cellStyle name="40% - Accent2 6 11" xfId="7965" xr:uid="{00000000-0005-0000-0000-0000171F0000}"/>
    <cellStyle name="40% - Accent2 6 12" xfId="7966" xr:uid="{00000000-0005-0000-0000-0000181F0000}"/>
    <cellStyle name="40% - Accent2 6 2" xfId="7967" xr:uid="{00000000-0005-0000-0000-0000191F0000}"/>
    <cellStyle name="40% - Accent2 6 2 10" xfId="7968" xr:uid="{00000000-0005-0000-0000-00001A1F0000}"/>
    <cellStyle name="40% - Accent2 6 2 2" xfId="7969" xr:uid="{00000000-0005-0000-0000-00001B1F0000}"/>
    <cellStyle name="40% - Accent2 6 2 2 2" xfId="7970" xr:uid="{00000000-0005-0000-0000-00001C1F0000}"/>
    <cellStyle name="40% - Accent2 6 2 2 2 2" xfId="7971" xr:uid="{00000000-0005-0000-0000-00001D1F0000}"/>
    <cellStyle name="40% - Accent2 6 2 2 2 3" xfId="7972" xr:uid="{00000000-0005-0000-0000-00001E1F0000}"/>
    <cellStyle name="40% - Accent2 6 2 2 3" xfId="7973" xr:uid="{00000000-0005-0000-0000-00001F1F0000}"/>
    <cellStyle name="40% - Accent2 6 2 2 4" xfId="7974" xr:uid="{00000000-0005-0000-0000-0000201F0000}"/>
    <cellStyle name="40% - Accent2 6 2 3" xfId="7975" xr:uid="{00000000-0005-0000-0000-0000211F0000}"/>
    <cellStyle name="40% - Accent2 6 2 3 2" xfId="7976" xr:uid="{00000000-0005-0000-0000-0000221F0000}"/>
    <cellStyle name="40% - Accent2 6 2 3 2 2" xfId="7977" xr:uid="{00000000-0005-0000-0000-0000231F0000}"/>
    <cellStyle name="40% - Accent2 6 2 3 2 3" xfId="7978" xr:uid="{00000000-0005-0000-0000-0000241F0000}"/>
    <cellStyle name="40% - Accent2 6 2 3 3" xfId="7979" xr:uid="{00000000-0005-0000-0000-0000251F0000}"/>
    <cellStyle name="40% - Accent2 6 2 3 4" xfId="7980" xr:uid="{00000000-0005-0000-0000-0000261F0000}"/>
    <cellStyle name="40% - Accent2 6 2 4" xfId="7981" xr:uid="{00000000-0005-0000-0000-0000271F0000}"/>
    <cellStyle name="40% - Accent2 6 2 4 2" xfId="7982" xr:uid="{00000000-0005-0000-0000-0000281F0000}"/>
    <cellStyle name="40% - Accent2 6 2 4 2 2" xfId="7983" xr:uid="{00000000-0005-0000-0000-0000291F0000}"/>
    <cellStyle name="40% - Accent2 6 2 4 2 3" xfId="7984" xr:uid="{00000000-0005-0000-0000-00002A1F0000}"/>
    <cellStyle name="40% - Accent2 6 2 4 3" xfId="7985" xr:uid="{00000000-0005-0000-0000-00002B1F0000}"/>
    <cellStyle name="40% - Accent2 6 2 4 4" xfId="7986" xr:uid="{00000000-0005-0000-0000-00002C1F0000}"/>
    <cellStyle name="40% - Accent2 6 2 5" xfId="7987" xr:uid="{00000000-0005-0000-0000-00002D1F0000}"/>
    <cellStyle name="40% - Accent2 6 2 5 2" xfId="7988" xr:uid="{00000000-0005-0000-0000-00002E1F0000}"/>
    <cellStyle name="40% - Accent2 6 2 5 2 2" xfId="7989" xr:uid="{00000000-0005-0000-0000-00002F1F0000}"/>
    <cellStyle name="40% - Accent2 6 2 5 2 3" xfId="7990" xr:uid="{00000000-0005-0000-0000-0000301F0000}"/>
    <cellStyle name="40% - Accent2 6 2 5 3" xfId="7991" xr:uid="{00000000-0005-0000-0000-0000311F0000}"/>
    <cellStyle name="40% - Accent2 6 2 5 4" xfId="7992" xr:uid="{00000000-0005-0000-0000-0000321F0000}"/>
    <cellStyle name="40% - Accent2 6 2 6" xfId="7993" xr:uid="{00000000-0005-0000-0000-0000331F0000}"/>
    <cellStyle name="40% - Accent2 6 2 6 2" xfId="7994" xr:uid="{00000000-0005-0000-0000-0000341F0000}"/>
    <cellStyle name="40% - Accent2 6 2 6 2 2" xfId="7995" xr:uid="{00000000-0005-0000-0000-0000351F0000}"/>
    <cellStyle name="40% - Accent2 6 2 6 2 3" xfId="7996" xr:uid="{00000000-0005-0000-0000-0000361F0000}"/>
    <cellStyle name="40% - Accent2 6 2 6 3" xfId="7997" xr:uid="{00000000-0005-0000-0000-0000371F0000}"/>
    <cellStyle name="40% - Accent2 6 2 6 4" xfId="7998" xr:uid="{00000000-0005-0000-0000-0000381F0000}"/>
    <cellStyle name="40% - Accent2 6 2 7" xfId="7999" xr:uid="{00000000-0005-0000-0000-0000391F0000}"/>
    <cellStyle name="40% - Accent2 6 2 7 2" xfId="8000" xr:uid="{00000000-0005-0000-0000-00003A1F0000}"/>
    <cellStyle name="40% - Accent2 6 2 7 2 2" xfId="8001" xr:uid="{00000000-0005-0000-0000-00003B1F0000}"/>
    <cellStyle name="40% - Accent2 6 2 7 2 3" xfId="8002" xr:uid="{00000000-0005-0000-0000-00003C1F0000}"/>
    <cellStyle name="40% - Accent2 6 2 7 3" xfId="8003" xr:uid="{00000000-0005-0000-0000-00003D1F0000}"/>
    <cellStyle name="40% - Accent2 6 2 7 4" xfId="8004" xr:uid="{00000000-0005-0000-0000-00003E1F0000}"/>
    <cellStyle name="40% - Accent2 6 2 8" xfId="8005" xr:uid="{00000000-0005-0000-0000-00003F1F0000}"/>
    <cellStyle name="40% - Accent2 6 2 8 2" xfId="8006" xr:uid="{00000000-0005-0000-0000-0000401F0000}"/>
    <cellStyle name="40% - Accent2 6 2 8 3" xfId="8007" xr:uid="{00000000-0005-0000-0000-0000411F0000}"/>
    <cellStyle name="40% - Accent2 6 2 9" xfId="8008" xr:uid="{00000000-0005-0000-0000-0000421F0000}"/>
    <cellStyle name="40% - Accent2 6 3" xfId="8009" xr:uid="{00000000-0005-0000-0000-0000431F0000}"/>
    <cellStyle name="40% - Accent2 6 3 10" xfId="8010" xr:uid="{00000000-0005-0000-0000-0000441F0000}"/>
    <cellStyle name="40% - Accent2 6 3 2" xfId="8011" xr:uid="{00000000-0005-0000-0000-0000451F0000}"/>
    <cellStyle name="40% - Accent2 6 3 2 2" xfId="8012" xr:uid="{00000000-0005-0000-0000-0000461F0000}"/>
    <cellStyle name="40% - Accent2 6 3 2 2 2" xfId="8013" xr:uid="{00000000-0005-0000-0000-0000471F0000}"/>
    <cellStyle name="40% - Accent2 6 3 2 2 3" xfId="8014" xr:uid="{00000000-0005-0000-0000-0000481F0000}"/>
    <cellStyle name="40% - Accent2 6 3 2 3" xfId="8015" xr:uid="{00000000-0005-0000-0000-0000491F0000}"/>
    <cellStyle name="40% - Accent2 6 3 2 4" xfId="8016" xr:uid="{00000000-0005-0000-0000-00004A1F0000}"/>
    <cellStyle name="40% - Accent2 6 3 3" xfId="8017" xr:uid="{00000000-0005-0000-0000-00004B1F0000}"/>
    <cellStyle name="40% - Accent2 6 3 3 2" xfId="8018" xr:uid="{00000000-0005-0000-0000-00004C1F0000}"/>
    <cellStyle name="40% - Accent2 6 3 3 2 2" xfId="8019" xr:uid="{00000000-0005-0000-0000-00004D1F0000}"/>
    <cellStyle name="40% - Accent2 6 3 3 2 3" xfId="8020" xr:uid="{00000000-0005-0000-0000-00004E1F0000}"/>
    <cellStyle name="40% - Accent2 6 3 3 3" xfId="8021" xr:uid="{00000000-0005-0000-0000-00004F1F0000}"/>
    <cellStyle name="40% - Accent2 6 3 3 4" xfId="8022" xr:uid="{00000000-0005-0000-0000-0000501F0000}"/>
    <cellStyle name="40% - Accent2 6 3 4" xfId="8023" xr:uid="{00000000-0005-0000-0000-0000511F0000}"/>
    <cellStyle name="40% - Accent2 6 3 4 2" xfId="8024" xr:uid="{00000000-0005-0000-0000-0000521F0000}"/>
    <cellStyle name="40% - Accent2 6 3 4 2 2" xfId="8025" xr:uid="{00000000-0005-0000-0000-0000531F0000}"/>
    <cellStyle name="40% - Accent2 6 3 4 2 3" xfId="8026" xr:uid="{00000000-0005-0000-0000-0000541F0000}"/>
    <cellStyle name="40% - Accent2 6 3 4 3" xfId="8027" xr:uid="{00000000-0005-0000-0000-0000551F0000}"/>
    <cellStyle name="40% - Accent2 6 3 4 4" xfId="8028" xr:uid="{00000000-0005-0000-0000-0000561F0000}"/>
    <cellStyle name="40% - Accent2 6 3 5" xfId="8029" xr:uid="{00000000-0005-0000-0000-0000571F0000}"/>
    <cellStyle name="40% - Accent2 6 3 5 2" xfId="8030" xr:uid="{00000000-0005-0000-0000-0000581F0000}"/>
    <cellStyle name="40% - Accent2 6 3 5 2 2" xfId="8031" xr:uid="{00000000-0005-0000-0000-0000591F0000}"/>
    <cellStyle name="40% - Accent2 6 3 5 2 3" xfId="8032" xr:uid="{00000000-0005-0000-0000-00005A1F0000}"/>
    <cellStyle name="40% - Accent2 6 3 5 3" xfId="8033" xr:uid="{00000000-0005-0000-0000-00005B1F0000}"/>
    <cellStyle name="40% - Accent2 6 3 5 4" xfId="8034" xr:uid="{00000000-0005-0000-0000-00005C1F0000}"/>
    <cellStyle name="40% - Accent2 6 3 6" xfId="8035" xr:uid="{00000000-0005-0000-0000-00005D1F0000}"/>
    <cellStyle name="40% - Accent2 6 3 6 2" xfId="8036" xr:uid="{00000000-0005-0000-0000-00005E1F0000}"/>
    <cellStyle name="40% - Accent2 6 3 6 2 2" xfId="8037" xr:uid="{00000000-0005-0000-0000-00005F1F0000}"/>
    <cellStyle name="40% - Accent2 6 3 6 2 3" xfId="8038" xr:uid="{00000000-0005-0000-0000-0000601F0000}"/>
    <cellStyle name="40% - Accent2 6 3 6 3" xfId="8039" xr:uid="{00000000-0005-0000-0000-0000611F0000}"/>
    <cellStyle name="40% - Accent2 6 3 6 4" xfId="8040" xr:uid="{00000000-0005-0000-0000-0000621F0000}"/>
    <cellStyle name="40% - Accent2 6 3 7" xfId="8041" xr:uid="{00000000-0005-0000-0000-0000631F0000}"/>
    <cellStyle name="40% - Accent2 6 3 7 2" xfId="8042" xr:uid="{00000000-0005-0000-0000-0000641F0000}"/>
    <cellStyle name="40% - Accent2 6 3 7 2 2" xfId="8043" xr:uid="{00000000-0005-0000-0000-0000651F0000}"/>
    <cellStyle name="40% - Accent2 6 3 7 2 3" xfId="8044" xr:uid="{00000000-0005-0000-0000-0000661F0000}"/>
    <cellStyle name="40% - Accent2 6 3 7 3" xfId="8045" xr:uid="{00000000-0005-0000-0000-0000671F0000}"/>
    <cellStyle name="40% - Accent2 6 3 7 4" xfId="8046" xr:uid="{00000000-0005-0000-0000-0000681F0000}"/>
    <cellStyle name="40% - Accent2 6 3 8" xfId="8047" xr:uid="{00000000-0005-0000-0000-0000691F0000}"/>
    <cellStyle name="40% - Accent2 6 3 8 2" xfId="8048" xr:uid="{00000000-0005-0000-0000-00006A1F0000}"/>
    <cellStyle name="40% - Accent2 6 3 8 3" xfId="8049" xr:uid="{00000000-0005-0000-0000-00006B1F0000}"/>
    <cellStyle name="40% - Accent2 6 3 9" xfId="8050" xr:uid="{00000000-0005-0000-0000-00006C1F0000}"/>
    <cellStyle name="40% - Accent2 6 4" xfId="8051" xr:uid="{00000000-0005-0000-0000-00006D1F0000}"/>
    <cellStyle name="40% - Accent2 6 4 2" xfId="8052" xr:uid="{00000000-0005-0000-0000-00006E1F0000}"/>
    <cellStyle name="40% - Accent2 6 4 2 2" xfId="8053" xr:uid="{00000000-0005-0000-0000-00006F1F0000}"/>
    <cellStyle name="40% - Accent2 6 4 2 3" xfId="8054" xr:uid="{00000000-0005-0000-0000-0000701F0000}"/>
    <cellStyle name="40% - Accent2 6 4 3" xfId="8055" xr:uid="{00000000-0005-0000-0000-0000711F0000}"/>
    <cellStyle name="40% - Accent2 6 4 4" xfId="8056" xr:uid="{00000000-0005-0000-0000-0000721F0000}"/>
    <cellStyle name="40% - Accent2 6 5" xfId="8057" xr:uid="{00000000-0005-0000-0000-0000731F0000}"/>
    <cellStyle name="40% - Accent2 6 5 2" xfId="8058" xr:uid="{00000000-0005-0000-0000-0000741F0000}"/>
    <cellStyle name="40% - Accent2 6 5 2 2" xfId="8059" xr:uid="{00000000-0005-0000-0000-0000751F0000}"/>
    <cellStyle name="40% - Accent2 6 5 2 3" xfId="8060" xr:uid="{00000000-0005-0000-0000-0000761F0000}"/>
    <cellStyle name="40% - Accent2 6 5 3" xfId="8061" xr:uid="{00000000-0005-0000-0000-0000771F0000}"/>
    <cellStyle name="40% - Accent2 6 5 4" xfId="8062" xr:uid="{00000000-0005-0000-0000-0000781F0000}"/>
    <cellStyle name="40% - Accent2 6 6" xfId="8063" xr:uid="{00000000-0005-0000-0000-0000791F0000}"/>
    <cellStyle name="40% - Accent2 6 6 2" xfId="8064" xr:uid="{00000000-0005-0000-0000-00007A1F0000}"/>
    <cellStyle name="40% - Accent2 6 6 2 2" xfId="8065" xr:uid="{00000000-0005-0000-0000-00007B1F0000}"/>
    <cellStyle name="40% - Accent2 6 6 2 3" xfId="8066" xr:uid="{00000000-0005-0000-0000-00007C1F0000}"/>
    <cellStyle name="40% - Accent2 6 6 3" xfId="8067" xr:uid="{00000000-0005-0000-0000-00007D1F0000}"/>
    <cellStyle name="40% - Accent2 6 6 4" xfId="8068" xr:uid="{00000000-0005-0000-0000-00007E1F0000}"/>
    <cellStyle name="40% - Accent2 6 7" xfId="8069" xr:uid="{00000000-0005-0000-0000-00007F1F0000}"/>
    <cellStyle name="40% - Accent2 6 7 2" xfId="8070" xr:uid="{00000000-0005-0000-0000-0000801F0000}"/>
    <cellStyle name="40% - Accent2 6 7 2 2" xfId="8071" xr:uid="{00000000-0005-0000-0000-0000811F0000}"/>
    <cellStyle name="40% - Accent2 6 7 2 3" xfId="8072" xr:uid="{00000000-0005-0000-0000-0000821F0000}"/>
    <cellStyle name="40% - Accent2 6 7 3" xfId="8073" xr:uid="{00000000-0005-0000-0000-0000831F0000}"/>
    <cellStyle name="40% - Accent2 6 7 4" xfId="8074" xr:uid="{00000000-0005-0000-0000-0000841F0000}"/>
    <cellStyle name="40% - Accent2 6 8" xfId="8075" xr:uid="{00000000-0005-0000-0000-0000851F0000}"/>
    <cellStyle name="40% - Accent2 6 8 2" xfId="8076" xr:uid="{00000000-0005-0000-0000-0000861F0000}"/>
    <cellStyle name="40% - Accent2 6 8 2 2" xfId="8077" xr:uid="{00000000-0005-0000-0000-0000871F0000}"/>
    <cellStyle name="40% - Accent2 6 8 2 3" xfId="8078" xr:uid="{00000000-0005-0000-0000-0000881F0000}"/>
    <cellStyle name="40% - Accent2 6 8 3" xfId="8079" xr:uid="{00000000-0005-0000-0000-0000891F0000}"/>
    <cellStyle name="40% - Accent2 6 8 4" xfId="8080" xr:uid="{00000000-0005-0000-0000-00008A1F0000}"/>
    <cellStyle name="40% - Accent2 6 9" xfId="8081" xr:uid="{00000000-0005-0000-0000-00008B1F0000}"/>
    <cellStyle name="40% - Accent2 6 9 2" xfId="8082" xr:uid="{00000000-0005-0000-0000-00008C1F0000}"/>
    <cellStyle name="40% - Accent2 6 9 2 2" xfId="8083" xr:uid="{00000000-0005-0000-0000-00008D1F0000}"/>
    <cellStyle name="40% - Accent2 6 9 2 3" xfId="8084" xr:uid="{00000000-0005-0000-0000-00008E1F0000}"/>
    <cellStyle name="40% - Accent2 6 9 3" xfId="8085" xr:uid="{00000000-0005-0000-0000-00008F1F0000}"/>
    <cellStyle name="40% - Accent2 6 9 4" xfId="8086" xr:uid="{00000000-0005-0000-0000-0000901F0000}"/>
    <cellStyle name="40% - Accent2 7" xfId="8087" xr:uid="{00000000-0005-0000-0000-0000911F0000}"/>
    <cellStyle name="40% - Accent2 7 10" xfId="8088" xr:uid="{00000000-0005-0000-0000-0000921F0000}"/>
    <cellStyle name="40% - Accent2 7 2" xfId="8089" xr:uid="{00000000-0005-0000-0000-0000931F0000}"/>
    <cellStyle name="40% - Accent2 7 2 2" xfId="8090" xr:uid="{00000000-0005-0000-0000-0000941F0000}"/>
    <cellStyle name="40% - Accent2 7 2 2 2" xfId="8091" xr:uid="{00000000-0005-0000-0000-0000951F0000}"/>
    <cellStyle name="40% - Accent2 7 2 2 3" xfId="8092" xr:uid="{00000000-0005-0000-0000-0000961F0000}"/>
    <cellStyle name="40% - Accent2 7 2 3" xfId="8093" xr:uid="{00000000-0005-0000-0000-0000971F0000}"/>
    <cellStyle name="40% - Accent2 7 2 4" xfId="8094" xr:uid="{00000000-0005-0000-0000-0000981F0000}"/>
    <cellStyle name="40% - Accent2 7 3" xfId="8095" xr:uid="{00000000-0005-0000-0000-0000991F0000}"/>
    <cellStyle name="40% - Accent2 7 3 2" xfId="8096" xr:uid="{00000000-0005-0000-0000-00009A1F0000}"/>
    <cellStyle name="40% - Accent2 7 3 2 2" xfId="8097" xr:uid="{00000000-0005-0000-0000-00009B1F0000}"/>
    <cellStyle name="40% - Accent2 7 3 2 3" xfId="8098" xr:uid="{00000000-0005-0000-0000-00009C1F0000}"/>
    <cellStyle name="40% - Accent2 7 3 3" xfId="8099" xr:uid="{00000000-0005-0000-0000-00009D1F0000}"/>
    <cellStyle name="40% - Accent2 7 3 4" xfId="8100" xr:uid="{00000000-0005-0000-0000-00009E1F0000}"/>
    <cellStyle name="40% - Accent2 7 4" xfId="8101" xr:uid="{00000000-0005-0000-0000-00009F1F0000}"/>
    <cellStyle name="40% - Accent2 7 4 2" xfId="8102" xr:uid="{00000000-0005-0000-0000-0000A01F0000}"/>
    <cellStyle name="40% - Accent2 7 4 2 2" xfId="8103" xr:uid="{00000000-0005-0000-0000-0000A11F0000}"/>
    <cellStyle name="40% - Accent2 7 4 2 3" xfId="8104" xr:uid="{00000000-0005-0000-0000-0000A21F0000}"/>
    <cellStyle name="40% - Accent2 7 4 3" xfId="8105" xr:uid="{00000000-0005-0000-0000-0000A31F0000}"/>
    <cellStyle name="40% - Accent2 7 4 4" xfId="8106" xr:uid="{00000000-0005-0000-0000-0000A41F0000}"/>
    <cellStyle name="40% - Accent2 7 5" xfId="8107" xr:uid="{00000000-0005-0000-0000-0000A51F0000}"/>
    <cellStyle name="40% - Accent2 7 5 2" xfId="8108" xr:uid="{00000000-0005-0000-0000-0000A61F0000}"/>
    <cellStyle name="40% - Accent2 7 5 2 2" xfId="8109" xr:uid="{00000000-0005-0000-0000-0000A71F0000}"/>
    <cellStyle name="40% - Accent2 7 5 2 3" xfId="8110" xr:uid="{00000000-0005-0000-0000-0000A81F0000}"/>
    <cellStyle name="40% - Accent2 7 5 3" xfId="8111" xr:uid="{00000000-0005-0000-0000-0000A91F0000}"/>
    <cellStyle name="40% - Accent2 7 5 4" xfId="8112" xr:uid="{00000000-0005-0000-0000-0000AA1F0000}"/>
    <cellStyle name="40% - Accent2 7 6" xfId="8113" xr:uid="{00000000-0005-0000-0000-0000AB1F0000}"/>
    <cellStyle name="40% - Accent2 7 6 2" xfId="8114" xr:uid="{00000000-0005-0000-0000-0000AC1F0000}"/>
    <cellStyle name="40% - Accent2 7 6 2 2" xfId="8115" xr:uid="{00000000-0005-0000-0000-0000AD1F0000}"/>
    <cellStyle name="40% - Accent2 7 6 2 3" xfId="8116" xr:uid="{00000000-0005-0000-0000-0000AE1F0000}"/>
    <cellStyle name="40% - Accent2 7 6 3" xfId="8117" xr:uid="{00000000-0005-0000-0000-0000AF1F0000}"/>
    <cellStyle name="40% - Accent2 7 6 4" xfId="8118" xr:uid="{00000000-0005-0000-0000-0000B01F0000}"/>
    <cellStyle name="40% - Accent2 7 7" xfId="8119" xr:uid="{00000000-0005-0000-0000-0000B11F0000}"/>
    <cellStyle name="40% - Accent2 7 7 2" xfId="8120" xr:uid="{00000000-0005-0000-0000-0000B21F0000}"/>
    <cellStyle name="40% - Accent2 7 7 2 2" xfId="8121" xr:uid="{00000000-0005-0000-0000-0000B31F0000}"/>
    <cellStyle name="40% - Accent2 7 7 2 3" xfId="8122" xr:uid="{00000000-0005-0000-0000-0000B41F0000}"/>
    <cellStyle name="40% - Accent2 7 7 3" xfId="8123" xr:uid="{00000000-0005-0000-0000-0000B51F0000}"/>
    <cellStyle name="40% - Accent2 7 7 4" xfId="8124" xr:uid="{00000000-0005-0000-0000-0000B61F0000}"/>
    <cellStyle name="40% - Accent2 7 8" xfId="8125" xr:uid="{00000000-0005-0000-0000-0000B71F0000}"/>
    <cellStyle name="40% - Accent2 7 8 2" xfId="8126" xr:uid="{00000000-0005-0000-0000-0000B81F0000}"/>
    <cellStyle name="40% - Accent2 7 8 3" xfId="8127" xr:uid="{00000000-0005-0000-0000-0000B91F0000}"/>
    <cellStyle name="40% - Accent2 7 9" xfId="8128" xr:uid="{00000000-0005-0000-0000-0000BA1F0000}"/>
    <cellStyle name="40% - Accent2 8" xfId="8129" xr:uid="{00000000-0005-0000-0000-0000BB1F0000}"/>
    <cellStyle name="40% - Accent2 8 10" xfId="8130" xr:uid="{00000000-0005-0000-0000-0000BC1F0000}"/>
    <cellStyle name="40% - Accent2 8 2" xfId="8131" xr:uid="{00000000-0005-0000-0000-0000BD1F0000}"/>
    <cellStyle name="40% - Accent2 8 2 2" xfId="8132" xr:uid="{00000000-0005-0000-0000-0000BE1F0000}"/>
    <cellStyle name="40% - Accent2 8 2 2 2" xfId="8133" xr:uid="{00000000-0005-0000-0000-0000BF1F0000}"/>
    <cellStyle name="40% - Accent2 8 2 2 3" xfId="8134" xr:uid="{00000000-0005-0000-0000-0000C01F0000}"/>
    <cellStyle name="40% - Accent2 8 2 3" xfId="8135" xr:uid="{00000000-0005-0000-0000-0000C11F0000}"/>
    <cellStyle name="40% - Accent2 8 2 4" xfId="8136" xr:uid="{00000000-0005-0000-0000-0000C21F0000}"/>
    <cellStyle name="40% - Accent2 8 3" xfId="8137" xr:uid="{00000000-0005-0000-0000-0000C31F0000}"/>
    <cellStyle name="40% - Accent2 8 3 2" xfId="8138" xr:uid="{00000000-0005-0000-0000-0000C41F0000}"/>
    <cellStyle name="40% - Accent2 8 3 2 2" xfId="8139" xr:uid="{00000000-0005-0000-0000-0000C51F0000}"/>
    <cellStyle name="40% - Accent2 8 3 2 3" xfId="8140" xr:uid="{00000000-0005-0000-0000-0000C61F0000}"/>
    <cellStyle name="40% - Accent2 8 3 3" xfId="8141" xr:uid="{00000000-0005-0000-0000-0000C71F0000}"/>
    <cellStyle name="40% - Accent2 8 3 4" xfId="8142" xr:uid="{00000000-0005-0000-0000-0000C81F0000}"/>
    <cellStyle name="40% - Accent2 8 4" xfId="8143" xr:uid="{00000000-0005-0000-0000-0000C91F0000}"/>
    <cellStyle name="40% - Accent2 8 4 2" xfId="8144" xr:uid="{00000000-0005-0000-0000-0000CA1F0000}"/>
    <cellStyle name="40% - Accent2 8 4 2 2" xfId="8145" xr:uid="{00000000-0005-0000-0000-0000CB1F0000}"/>
    <cellStyle name="40% - Accent2 8 4 2 3" xfId="8146" xr:uid="{00000000-0005-0000-0000-0000CC1F0000}"/>
    <cellStyle name="40% - Accent2 8 4 3" xfId="8147" xr:uid="{00000000-0005-0000-0000-0000CD1F0000}"/>
    <cellStyle name="40% - Accent2 8 4 4" xfId="8148" xr:uid="{00000000-0005-0000-0000-0000CE1F0000}"/>
    <cellStyle name="40% - Accent2 8 5" xfId="8149" xr:uid="{00000000-0005-0000-0000-0000CF1F0000}"/>
    <cellStyle name="40% - Accent2 8 5 2" xfId="8150" xr:uid="{00000000-0005-0000-0000-0000D01F0000}"/>
    <cellStyle name="40% - Accent2 8 5 2 2" xfId="8151" xr:uid="{00000000-0005-0000-0000-0000D11F0000}"/>
    <cellStyle name="40% - Accent2 8 5 2 3" xfId="8152" xr:uid="{00000000-0005-0000-0000-0000D21F0000}"/>
    <cellStyle name="40% - Accent2 8 5 3" xfId="8153" xr:uid="{00000000-0005-0000-0000-0000D31F0000}"/>
    <cellStyle name="40% - Accent2 8 5 4" xfId="8154" xr:uid="{00000000-0005-0000-0000-0000D41F0000}"/>
    <cellStyle name="40% - Accent2 8 6" xfId="8155" xr:uid="{00000000-0005-0000-0000-0000D51F0000}"/>
    <cellStyle name="40% - Accent2 8 6 2" xfId="8156" xr:uid="{00000000-0005-0000-0000-0000D61F0000}"/>
    <cellStyle name="40% - Accent2 8 6 2 2" xfId="8157" xr:uid="{00000000-0005-0000-0000-0000D71F0000}"/>
    <cellStyle name="40% - Accent2 8 6 2 3" xfId="8158" xr:uid="{00000000-0005-0000-0000-0000D81F0000}"/>
    <cellStyle name="40% - Accent2 8 6 3" xfId="8159" xr:uid="{00000000-0005-0000-0000-0000D91F0000}"/>
    <cellStyle name="40% - Accent2 8 6 4" xfId="8160" xr:uid="{00000000-0005-0000-0000-0000DA1F0000}"/>
    <cellStyle name="40% - Accent2 8 7" xfId="8161" xr:uid="{00000000-0005-0000-0000-0000DB1F0000}"/>
    <cellStyle name="40% - Accent2 8 7 2" xfId="8162" xr:uid="{00000000-0005-0000-0000-0000DC1F0000}"/>
    <cellStyle name="40% - Accent2 8 7 2 2" xfId="8163" xr:uid="{00000000-0005-0000-0000-0000DD1F0000}"/>
    <cellStyle name="40% - Accent2 8 7 2 3" xfId="8164" xr:uid="{00000000-0005-0000-0000-0000DE1F0000}"/>
    <cellStyle name="40% - Accent2 8 7 3" xfId="8165" xr:uid="{00000000-0005-0000-0000-0000DF1F0000}"/>
    <cellStyle name="40% - Accent2 8 7 4" xfId="8166" xr:uid="{00000000-0005-0000-0000-0000E01F0000}"/>
    <cellStyle name="40% - Accent2 8 8" xfId="8167" xr:uid="{00000000-0005-0000-0000-0000E11F0000}"/>
    <cellStyle name="40% - Accent2 8 8 2" xfId="8168" xr:uid="{00000000-0005-0000-0000-0000E21F0000}"/>
    <cellStyle name="40% - Accent2 8 8 3" xfId="8169" xr:uid="{00000000-0005-0000-0000-0000E31F0000}"/>
    <cellStyle name="40% - Accent2 8 9" xfId="8170" xr:uid="{00000000-0005-0000-0000-0000E41F0000}"/>
    <cellStyle name="40% - Accent2 9" xfId="8171" xr:uid="{00000000-0005-0000-0000-0000E51F0000}"/>
    <cellStyle name="40% - Accent2 9 2" xfId="8172" xr:uid="{00000000-0005-0000-0000-0000E61F0000}"/>
    <cellStyle name="40% - Accent2 9 2 2" xfId="8173" xr:uid="{00000000-0005-0000-0000-0000E71F0000}"/>
    <cellStyle name="40% - Accent2 9 2 3" xfId="8174" xr:uid="{00000000-0005-0000-0000-0000E81F0000}"/>
    <cellStyle name="40% - Accent2 9 3" xfId="8175" xr:uid="{00000000-0005-0000-0000-0000E91F0000}"/>
    <cellStyle name="40% - Accent2 9 4" xfId="8176" xr:uid="{00000000-0005-0000-0000-0000EA1F0000}"/>
    <cellStyle name="40% - Accent3 10" xfId="8177" xr:uid="{00000000-0005-0000-0000-0000EB1F0000}"/>
    <cellStyle name="40% - Accent3 10 2" xfId="8178" xr:uid="{00000000-0005-0000-0000-0000EC1F0000}"/>
    <cellStyle name="40% - Accent3 10 2 2" xfId="8179" xr:uid="{00000000-0005-0000-0000-0000ED1F0000}"/>
    <cellStyle name="40% - Accent3 10 2 3" xfId="8180" xr:uid="{00000000-0005-0000-0000-0000EE1F0000}"/>
    <cellStyle name="40% - Accent3 10 3" xfId="8181" xr:uid="{00000000-0005-0000-0000-0000EF1F0000}"/>
    <cellStyle name="40% - Accent3 10 4" xfId="8182" xr:uid="{00000000-0005-0000-0000-0000F01F0000}"/>
    <cellStyle name="40% - Accent3 11" xfId="8183" xr:uid="{00000000-0005-0000-0000-0000F11F0000}"/>
    <cellStyle name="40% - Accent3 11 2" xfId="8184" xr:uid="{00000000-0005-0000-0000-0000F21F0000}"/>
    <cellStyle name="40% - Accent3 11 2 2" xfId="8185" xr:uid="{00000000-0005-0000-0000-0000F31F0000}"/>
    <cellStyle name="40% - Accent3 11 2 3" xfId="8186" xr:uid="{00000000-0005-0000-0000-0000F41F0000}"/>
    <cellStyle name="40% - Accent3 11 3" xfId="8187" xr:uid="{00000000-0005-0000-0000-0000F51F0000}"/>
    <cellStyle name="40% - Accent3 11 4" xfId="8188" xr:uid="{00000000-0005-0000-0000-0000F61F0000}"/>
    <cellStyle name="40% - Accent3 12" xfId="8189" xr:uid="{00000000-0005-0000-0000-0000F71F0000}"/>
    <cellStyle name="40% - Accent3 12 2" xfId="8190" xr:uid="{00000000-0005-0000-0000-0000F81F0000}"/>
    <cellStyle name="40% - Accent3 12 2 2" xfId="8191" xr:uid="{00000000-0005-0000-0000-0000F91F0000}"/>
    <cellStyle name="40% - Accent3 12 2 3" xfId="8192" xr:uid="{00000000-0005-0000-0000-0000FA1F0000}"/>
    <cellStyle name="40% - Accent3 12 3" xfId="8193" xr:uid="{00000000-0005-0000-0000-0000FB1F0000}"/>
    <cellStyle name="40% - Accent3 12 4" xfId="8194" xr:uid="{00000000-0005-0000-0000-0000FC1F0000}"/>
    <cellStyle name="40% - Accent3 13" xfId="8195" xr:uid="{00000000-0005-0000-0000-0000FD1F0000}"/>
    <cellStyle name="40% - Accent3 13 2" xfId="8196" xr:uid="{00000000-0005-0000-0000-0000FE1F0000}"/>
    <cellStyle name="40% - Accent3 13 2 2" xfId="8197" xr:uid="{00000000-0005-0000-0000-0000FF1F0000}"/>
    <cellStyle name="40% - Accent3 13 2 3" xfId="8198" xr:uid="{00000000-0005-0000-0000-000000200000}"/>
    <cellStyle name="40% - Accent3 13 3" xfId="8199" xr:uid="{00000000-0005-0000-0000-000001200000}"/>
    <cellStyle name="40% - Accent3 13 4" xfId="8200" xr:uid="{00000000-0005-0000-0000-000002200000}"/>
    <cellStyle name="40% - Accent3 14" xfId="8201" xr:uid="{00000000-0005-0000-0000-000003200000}"/>
    <cellStyle name="40% - Accent3 14 2" xfId="8202" xr:uid="{00000000-0005-0000-0000-000004200000}"/>
    <cellStyle name="40% - Accent3 14 2 2" xfId="8203" xr:uid="{00000000-0005-0000-0000-000005200000}"/>
    <cellStyle name="40% - Accent3 14 2 3" xfId="8204" xr:uid="{00000000-0005-0000-0000-000006200000}"/>
    <cellStyle name="40% - Accent3 14 3" xfId="8205" xr:uid="{00000000-0005-0000-0000-000007200000}"/>
    <cellStyle name="40% - Accent3 14 4" xfId="8206" xr:uid="{00000000-0005-0000-0000-000008200000}"/>
    <cellStyle name="40% - Accent3 15" xfId="8207" xr:uid="{00000000-0005-0000-0000-000009200000}"/>
    <cellStyle name="40% - Accent3 15 2" xfId="8208" xr:uid="{00000000-0005-0000-0000-00000A200000}"/>
    <cellStyle name="40% - Accent3 15 2 2" xfId="8209" xr:uid="{00000000-0005-0000-0000-00000B200000}"/>
    <cellStyle name="40% - Accent3 15 2 3" xfId="8210" xr:uid="{00000000-0005-0000-0000-00000C200000}"/>
    <cellStyle name="40% - Accent3 15 3" xfId="8211" xr:uid="{00000000-0005-0000-0000-00000D200000}"/>
    <cellStyle name="40% - Accent3 15 4" xfId="8212" xr:uid="{00000000-0005-0000-0000-00000E200000}"/>
    <cellStyle name="40% - Accent3 16" xfId="8213" xr:uid="{00000000-0005-0000-0000-00000F200000}"/>
    <cellStyle name="40% - Accent3 16 2" xfId="8214" xr:uid="{00000000-0005-0000-0000-000010200000}"/>
    <cellStyle name="40% - Accent3 16 3" xfId="8215" xr:uid="{00000000-0005-0000-0000-000011200000}"/>
    <cellStyle name="40% - Accent3 17" xfId="8216" xr:uid="{00000000-0005-0000-0000-000012200000}"/>
    <cellStyle name="40% - Accent3 18" xfId="8217" xr:uid="{00000000-0005-0000-0000-000013200000}"/>
    <cellStyle name="40% - Accent3 19" xfId="8218" xr:uid="{00000000-0005-0000-0000-000014200000}"/>
    <cellStyle name="40% - Accent3 2" xfId="8219" xr:uid="{00000000-0005-0000-0000-000015200000}"/>
    <cellStyle name="40% - Accent3 2 10" xfId="8220" xr:uid="{00000000-0005-0000-0000-000016200000}"/>
    <cellStyle name="40% - Accent3 2 10 2" xfId="8221" xr:uid="{00000000-0005-0000-0000-000017200000}"/>
    <cellStyle name="40% - Accent3 2 10 2 2" xfId="8222" xr:uid="{00000000-0005-0000-0000-000018200000}"/>
    <cellStyle name="40% - Accent3 2 10 2 3" xfId="8223" xr:uid="{00000000-0005-0000-0000-000019200000}"/>
    <cellStyle name="40% - Accent3 2 10 3" xfId="8224" xr:uid="{00000000-0005-0000-0000-00001A200000}"/>
    <cellStyle name="40% - Accent3 2 10 4" xfId="8225" xr:uid="{00000000-0005-0000-0000-00001B200000}"/>
    <cellStyle name="40% - Accent3 2 11" xfId="8226" xr:uid="{00000000-0005-0000-0000-00001C200000}"/>
    <cellStyle name="40% - Accent3 2 11 2" xfId="8227" xr:uid="{00000000-0005-0000-0000-00001D200000}"/>
    <cellStyle name="40% - Accent3 2 11 2 2" xfId="8228" xr:uid="{00000000-0005-0000-0000-00001E200000}"/>
    <cellStyle name="40% - Accent3 2 11 2 3" xfId="8229" xr:uid="{00000000-0005-0000-0000-00001F200000}"/>
    <cellStyle name="40% - Accent3 2 11 3" xfId="8230" xr:uid="{00000000-0005-0000-0000-000020200000}"/>
    <cellStyle name="40% - Accent3 2 11 4" xfId="8231" xr:uid="{00000000-0005-0000-0000-000021200000}"/>
    <cellStyle name="40% - Accent3 2 12" xfId="8232" xr:uid="{00000000-0005-0000-0000-000022200000}"/>
    <cellStyle name="40% - Accent3 2 12 2" xfId="8233" xr:uid="{00000000-0005-0000-0000-000023200000}"/>
    <cellStyle name="40% - Accent3 2 12 2 2" xfId="8234" xr:uid="{00000000-0005-0000-0000-000024200000}"/>
    <cellStyle name="40% - Accent3 2 12 2 3" xfId="8235" xr:uid="{00000000-0005-0000-0000-000025200000}"/>
    <cellStyle name="40% - Accent3 2 12 3" xfId="8236" xr:uid="{00000000-0005-0000-0000-000026200000}"/>
    <cellStyle name="40% - Accent3 2 12 4" xfId="8237" xr:uid="{00000000-0005-0000-0000-000027200000}"/>
    <cellStyle name="40% - Accent3 2 13" xfId="8238" xr:uid="{00000000-0005-0000-0000-000028200000}"/>
    <cellStyle name="40% - Accent3 2 13 2" xfId="8239" xr:uid="{00000000-0005-0000-0000-000029200000}"/>
    <cellStyle name="40% - Accent3 2 13 2 2" xfId="8240" xr:uid="{00000000-0005-0000-0000-00002A200000}"/>
    <cellStyle name="40% - Accent3 2 13 2 3" xfId="8241" xr:uid="{00000000-0005-0000-0000-00002B200000}"/>
    <cellStyle name="40% - Accent3 2 13 3" xfId="8242" xr:uid="{00000000-0005-0000-0000-00002C200000}"/>
    <cellStyle name="40% - Accent3 2 13 4" xfId="8243" xr:uid="{00000000-0005-0000-0000-00002D200000}"/>
    <cellStyle name="40% - Accent3 2 14" xfId="8244" xr:uid="{00000000-0005-0000-0000-00002E200000}"/>
    <cellStyle name="40% - Accent3 2 14 2" xfId="8245" xr:uid="{00000000-0005-0000-0000-00002F200000}"/>
    <cellStyle name="40% - Accent3 2 14 3" xfId="8246" xr:uid="{00000000-0005-0000-0000-000030200000}"/>
    <cellStyle name="40% - Accent3 2 15" xfId="8247" xr:uid="{00000000-0005-0000-0000-000031200000}"/>
    <cellStyle name="40% - Accent3 2 16" xfId="8248" xr:uid="{00000000-0005-0000-0000-000032200000}"/>
    <cellStyle name="40% - Accent3 2 2" xfId="8249" xr:uid="{00000000-0005-0000-0000-000033200000}"/>
    <cellStyle name="40% - Accent3 2 2 10" xfId="8250" xr:uid="{00000000-0005-0000-0000-000034200000}"/>
    <cellStyle name="40% - Accent3 2 2 10 2" xfId="8251" xr:uid="{00000000-0005-0000-0000-000035200000}"/>
    <cellStyle name="40% - Accent3 2 2 10 3" xfId="8252" xr:uid="{00000000-0005-0000-0000-000036200000}"/>
    <cellStyle name="40% - Accent3 2 2 11" xfId="8253" xr:uid="{00000000-0005-0000-0000-000037200000}"/>
    <cellStyle name="40% - Accent3 2 2 12" xfId="8254" xr:uid="{00000000-0005-0000-0000-000038200000}"/>
    <cellStyle name="40% - Accent3 2 2 2" xfId="8255" xr:uid="{00000000-0005-0000-0000-000039200000}"/>
    <cellStyle name="40% - Accent3 2 2 2 10" xfId="8256" xr:uid="{00000000-0005-0000-0000-00003A200000}"/>
    <cellStyle name="40% - Accent3 2 2 2 2" xfId="8257" xr:uid="{00000000-0005-0000-0000-00003B200000}"/>
    <cellStyle name="40% - Accent3 2 2 2 2 2" xfId="8258" xr:uid="{00000000-0005-0000-0000-00003C200000}"/>
    <cellStyle name="40% - Accent3 2 2 2 2 2 2" xfId="8259" xr:uid="{00000000-0005-0000-0000-00003D200000}"/>
    <cellStyle name="40% - Accent3 2 2 2 2 2 3" xfId="8260" xr:uid="{00000000-0005-0000-0000-00003E200000}"/>
    <cellStyle name="40% - Accent3 2 2 2 2 3" xfId="8261" xr:uid="{00000000-0005-0000-0000-00003F200000}"/>
    <cellStyle name="40% - Accent3 2 2 2 2 4" xfId="8262" xr:uid="{00000000-0005-0000-0000-000040200000}"/>
    <cellStyle name="40% - Accent3 2 2 2 3" xfId="8263" xr:uid="{00000000-0005-0000-0000-000041200000}"/>
    <cellStyle name="40% - Accent3 2 2 2 3 2" xfId="8264" xr:uid="{00000000-0005-0000-0000-000042200000}"/>
    <cellStyle name="40% - Accent3 2 2 2 3 2 2" xfId="8265" xr:uid="{00000000-0005-0000-0000-000043200000}"/>
    <cellStyle name="40% - Accent3 2 2 2 3 2 3" xfId="8266" xr:uid="{00000000-0005-0000-0000-000044200000}"/>
    <cellStyle name="40% - Accent3 2 2 2 3 3" xfId="8267" xr:uid="{00000000-0005-0000-0000-000045200000}"/>
    <cellStyle name="40% - Accent3 2 2 2 3 4" xfId="8268" xr:uid="{00000000-0005-0000-0000-000046200000}"/>
    <cellStyle name="40% - Accent3 2 2 2 4" xfId="8269" xr:uid="{00000000-0005-0000-0000-000047200000}"/>
    <cellStyle name="40% - Accent3 2 2 2 4 2" xfId="8270" xr:uid="{00000000-0005-0000-0000-000048200000}"/>
    <cellStyle name="40% - Accent3 2 2 2 4 2 2" xfId="8271" xr:uid="{00000000-0005-0000-0000-000049200000}"/>
    <cellStyle name="40% - Accent3 2 2 2 4 2 3" xfId="8272" xr:uid="{00000000-0005-0000-0000-00004A200000}"/>
    <cellStyle name="40% - Accent3 2 2 2 4 3" xfId="8273" xr:uid="{00000000-0005-0000-0000-00004B200000}"/>
    <cellStyle name="40% - Accent3 2 2 2 4 4" xfId="8274" xr:uid="{00000000-0005-0000-0000-00004C200000}"/>
    <cellStyle name="40% - Accent3 2 2 2 5" xfId="8275" xr:uid="{00000000-0005-0000-0000-00004D200000}"/>
    <cellStyle name="40% - Accent3 2 2 2 5 2" xfId="8276" xr:uid="{00000000-0005-0000-0000-00004E200000}"/>
    <cellStyle name="40% - Accent3 2 2 2 5 2 2" xfId="8277" xr:uid="{00000000-0005-0000-0000-00004F200000}"/>
    <cellStyle name="40% - Accent3 2 2 2 5 2 3" xfId="8278" xr:uid="{00000000-0005-0000-0000-000050200000}"/>
    <cellStyle name="40% - Accent3 2 2 2 5 3" xfId="8279" xr:uid="{00000000-0005-0000-0000-000051200000}"/>
    <cellStyle name="40% - Accent3 2 2 2 5 4" xfId="8280" xr:uid="{00000000-0005-0000-0000-000052200000}"/>
    <cellStyle name="40% - Accent3 2 2 2 6" xfId="8281" xr:uid="{00000000-0005-0000-0000-000053200000}"/>
    <cellStyle name="40% - Accent3 2 2 2 6 2" xfId="8282" xr:uid="{00000000-0005-0000-0000-000054200000}"/>
    <cellStyle name="40% - Accent3 2 2 2 6 2 2" xfId="8283" xr:uid="{00000000-0005-0000-0000-000055200000}"/>
    <cellStyle name="40% - Accent3 2 2 2 6 2 3" xfId="8284" xr:uid="{00000000-0005-0000-0000-000056200000}"/>
    <cellStyle name="40% - Accent3 2 2 2 6 3" xfId="8285" xr:uid="{00000000-0005-0000-0000-000057200000}"/>
    <cellStyle name="40% - Accent3 2 2 2 6 4" xfId="8286" xr:uid="{00000000-0005-0000-0000-000058200000}"/>
    <cellStyle name="40% - Accent3 2 2 2 7" xfId="8287" xr:uid="{00000000-0005-0000-0000-000059200000}"/>
    <cellStyle name="40% - Accent3 2 2 2 7 2" xfId="8288" xr:uid="{00000000-0005-0000-0000-00005A200000}"/>
    <cellStyle name="40% - Accent3 2 2 2 7 2 2" xfId="8289" xr:uid="{00000000-0005-0000-0000-00005B200000}"/>
    <cellStyle name="40% - Accent3 2 2 2 7 2 3" xfId="8290" xr:uid="{00000000-0005-0000-0000-00005C200000}"/>
    <cellStyle name="40% - Accent3 2 2 2 7 3" xfId="8291" xr:uid="{00000000-0005-0000-0000-00005D200000}"/>
    <cellStyle name="40% - Accent3 2 2 2 7 4" xfId="8292" xr:uid="{00000000-0005-0000-0000-00005E200000}"/>
    <cellStyle name="40% - Accent3 2 2 2 8" xfId="8293" xr:uid="{00000000-0005-0000-0000-00005F200000}"/>
    <cellStyle name="40% - Accent3 2 2 2 8 2" xfId="8294" xr:uid="{00000000-0005-0000-0000-000060200000}"/>
    <cellStyle name="40% - Accent3 2 2 2 8 3" xfId="8295" xr:uid="{00000000-0005-0000-0000-000061200000}"/>
    <cellStyle name="40% - Accent3 2 2 2 9" xfId="8296" xr:uid="{00000000-0005-0000-0000-000062200000}"/>
    <cellStyle name="40% - Accent3 2 2 3" xfId="8297" xr:uid="{00000000-0005-0000-0000-000063200000}"/>
    <cellStyle name="40% - Accent3 2 2 3 10" xfId="8298" xr:uid="{00000000-0005-0000-0000-000064200000}"/>
    <cellStyle name="40% - Accent3 2 2 3 2" xfId="8299" xr:uid="{00000000-0005-0000-0000-000065200000}"/>
    <cellStyle name="40% - Accent3 2 2 3 2 2" xfId="8300" xr:uid="{00000000-0005-0000-0000-000066200000}"/>
    <cellStyle name="40% - Accent3 2 2 3 2 2 2" xfId="8301" xr:uid="{00000000-0005-0000-0000-000067200000}"/>
    <cellStyle name="40% - Accent3 2 2 3 2 2 3" xfId="8302" xr:uid="{00000000-0005-0000-0000-000068200000}"/>
    <cellStyle name="40% - Accent3 2 2 3 2 3" xfId="8303" xr:uid="{00000000-0005-0000-0000-000069200000}"/>
    <cellStyle name="40% - Accent3 2 2 3 2 4" xfId="8304" xr:uid="{00000000-0005-0000-0000-00006A200000}"/>
    <cellStyle name="40% - Accent3 2 2 3 3" xfId="8305" xr:uid="{00000000-0005-0000-0000-00006B200000}"/>
    <cellStyle name="40% - Accent3 2 2 3 3 2" xfId="8306" xr:uid="{00000000-0005-0000-0000-00006C200000}"/>
    <cellStyle name="40% - Accent3 2 2 3 3 2 2" xfId="8307" xr:uid="{00000000-0005-0000-0000-00006D200000}"/>
    <cellStyle name="40% - Accent3 2 2 3 3 2 3" xfId="8308" xr:uid="{00000000-0005-0000-0000-00006E200000}"/>
    <cellStyle name="40% - Accent3 2 2 3 3 3" xfId="8309" xr:uid="{00000000-0005-0000-0000-00006F200000}"/>
    <cellStyle name="40% - Accent3 2 2 3 3 4" xfId="8310" xr:uid="{00000000-0005-0000-0000-000070200000}"/>
    <cellStyle name="40% - Accent3 2 2 3 4" xfId="8311" xr:uid="{00000000-0005-0000-0000-000071200000}"/>
    <cellStyle name="40% - Accent3 2 2 3 4 2" xfId="8312" xr:uid="{00000000-0005-0000-0000-000072200000}"/>
    <cellStyle name="40% - Accent3 2 2 3 4 2 2" xfId="8313" xr:uid="{00000000-0005-0000-0000-000073200000}"/>
    <cellStyle name="40% - Accent3 2 2 3 4 2 3" xfId="8314" xr:uid="{00000000-0005-0000-0000-000074200000}"/>
    <cellStyle name="40% - Accent3 2 2 3 4 3" xfId="8315" xr:uid="{00000000-0005-0000-0000-000075200000}"/>
    <cellStyle name="40% - Accent3 2 2 3 4 4" xfId="8316" xr:uid="{00000000-0005-0000-0000-000076200000}"/>
    <cellStyle name="40% - Accent3 2 2 3 5" xfId="8317" xr:uid="{00000000-0005-0000-0000-000077200000}"/>
    <cellStyle name="40% - Accent3 2 2 3 5 2" xfId="8318" xr:uid="{00000000-0005-0000-0000-000078200000}"/>
    <cellStyle name="40% - Accent3 2 2 3 5 2 2" xfId="8319" xr:uid="{00000000-0005-0000-0000-000079200000}"/>
    <cellStyle name="40% - Accent3 2 2 3 5 2 3" xfId="8320" xr:uid="{00000000-0005-0000-0000-00007A200000}"/>
    <cellStyle name="40% - Accent3 2 2 3 5 3" xfId="8321" xr:uid="{00000000-0005-0000-0000-00007B200000}"/>
    <cellStyle name="40% - Accent3 2 2 3 5 4" xfId="8322" xr:uid="{00000000-0005-0000-0000-00007C200000}"/>
    <cellStyle name="40% - Accent3 2 2 3 6" xfId="8323" xr:uid="{00000000-0005-0000-0000-00007D200000}"/>
    <cellStyle name="40% - Accent3 2 2 3 6 2" xfId="8324" xr:uid="{00000000-0005-0000-0000-00007E200000}"/>
    <cellStyle name="40% - Accent3 2 2 3 6 2 2" xfId="8325" xr:uid="{00000000-0005-0000-0000-00007F200000}"/>
    <cellStyle name="40% - Accent3 2 2 3 6 2 3" xfId="8326" xr:uid="{00000000-0005-0000-0000-000080200000}"/>
    <cellStyle name="40% - Accent3 2 2 3 6 3" xfId="8327" xr:uid="{00000000-0005-0000-0000-000081200000}"/>
    <cellStyle name="40% - Accent3 2 2 3 6 4" xfId="8328" xr:uid="{00000000-0005-0000-0000-000082200000}"/>
    <cellStyle name="40% - Accent3 2 2 3 7" xfId="8329" xr:uid="{00000000-0005-0000-0000-000083200000}"/>
    <cellStyle name="40% - Accent3 2 2 3 7 2" xfId="8330" xr:uid="{00000000-0005-0000-0000-000084200000}"/>
    <cellStyle name="40% - Accent3 2 2 3 7 2 2" xfId="8331" xr:uid="{00000000-0005-0000-0000-000085200000}"/>
    <cellStyle name="40% - Accent3 2 2 3 7 2 3" xfId="8332" xr:uid="{00000000-0005-0000-0000-000086200000}"/>
    <cellStyle name="40% - Accent3 2 2 3 7 3" xfId="8333" xr:uid="{00000000-0005-0000-0000-000087200000}"/>
    <cellStyle name="40% - Accent3 2 2 3 7 4" xfId="8334" xr:uid="{00000000-0005-0000-0000-000088200000}"/>
    <cellStyle name="40% - Accent3 2 2 3 8" xfId="8335" xr:uid="{00000000-0005-0000-0000-000089200000}"/>
    <cellStyle name="40% - Accent3 2 2 3 8 2" xfId="8336" xr:uid="{00000000-0005-0000-0000-00008A200000}"/>
    <cellStyle name="40% - Accent3 2 2 3 8 3" xfId="8337" xr:uid="{00000000-0005-0000-0000-00008B200000}"/>
    <cellStyle name="40% - Accent3 2 2 3 9" xfId="8338" xr:uid="{00000000-0005-0000-0000-00008C200000}"/>
    <cellStyle name="40% - Accent3 2 2 4" xfId="8339" xr:uid="{00000000-0005-0000-0000-00008D200000}"/>
    <cellStyle name="40% - Accent3 2 2 4 2" xfId="8340" xr:uid="{00000000-0005-0000-0000-00008E200000}"/>
    <cellStyle name="40% - Accent3 2 2 4 2 2" xfId="8341" xr:uid="{00000000-0005-0000-0000-00008F200000}"/>
    <cellStyle name="40% - Accent3 2 2 4 2 3" xfId="8342" xr:uid="{00000000-0005-0000-0000-000090200000}"/>
    <cellStyle name="40% - Accent3 2 2 4 3" xfId="8343" xr:uid="{00000000-0005-0000-0000-000091200000}"/>
    <cellStyle name="40% - Accent3 2 2 4 4" xfId="8344" xr:uid="{00000000-0005-0000-0000-000092200000}"/>
    <cellStyle name="40% - Accent3 2 2 5" xfId="8345" xr:uid="{00000000-0005-0000-0000-000093200000}"/>
    <cellStyle name="40% - Accent3 2 2 5 2" xfId="8346" xr:uid="{00000000-0005-0000-0000-000094200000}"/>
    <cellStyle name="40% - Accent3 2 2 5 2 2" xfId="8347" xr:uid="{00000000-0005-0000-0000-000095200000}"/>
    <cellStyle name="40% - Accent3 2 2 5 2 3" xfId="8348" xr:uid="{00000000-0005-0000-0000-000096200000}"/>
    <cellStyle name="40% - Accent3 2 2 5 3" xfId="8349" xr:uid="{00000000-0005-0000-0000-000097200000}"/>
    <cellStyle name="40% - Accent3 2 2 5 4" xfId="8350" xr:uid="{00000000-0005-0000-0000-000098200000}"/>
    <cellStyle name="40% - Accent3 2 2 6" xfId="8351" xr:uid="{00000000-0005-0000-0000-000099200000}"/>
    <cellStyle name="40% - Accent3 2 2 6 2" xfId="8352" xr:uid="{00000000-0005-0000-0000-00009A200000}"/>
    <cellStyle name="40% - Accent3 2 2 6 2 2" xfId="8353" xr:uid="{00000000-0005-0000-0000-00009B200000}"/>
    <cellStyle name="40% - Accent3 2 2 6 2 3" xfId="8354" xr:uid="{00000000-0005-0000-0000-00009C200000}"/>
    <cellStyle name="40% - Accent3 2 2 6 3" xfId="8355" xr:uid="{00000000-0005-0000-0000-00009D200000}"/>
    <cellStyle name="40% - Accent3 2 2 6 4" xfId="8356" xr:uid="{00000000-0005-0000-0000-00009E200000}"/>
    <cellStyle name="40% - Accent3 2 2 7" xfId="8357" xr:uid="{00000000-0005-0000-0000-00009F200000}"/>
    <cellStyle name="40% - Accent3 2 2 7 2" xfId="8358" xr:uid="{00000000-0005-0000-0000-0000A0200000}"/>
    <cellStyle name="40% - Accent3 2 2 7 2 2" xfId="8359" xr:uid="{00000000-0005-0000-0000-0000A1200000}"/>
    <cellStyle name="40% - Accent3 2 2 7 2 3" xfId="8360" xr:uid="{00000000-0005-0000-0000-0000A2200000}"/>
    <cellStyle name="40% - Accent3 2 2 7 3" xfId="8361" xr:uid="{00000000-0005-0000-0000-0000A3200000}"/>
    <cellStyle name="40% - Accent3 2 2 7 4" xfId="8362" xr:uid="{00000000-0005-0000-0000-0000A4200000}"/>
    <cellStyle name="40% - Accent3 2 2 8" xfId="8363" xr:uid="{00000000-0005-0000-0000-0000A5200000}"/>
    <cellStyle name="40% - Accent3 2 2 8 2" xfId="8364" xr:uid="{00000000-0005-0000-0000-0000A6200000}"/>
    <cellStyle name="40% - Accent3 2 2 8 2 2" xfId="8365" xr:uid="{00000000-0005-0000-0000-0000A7200000}"/>
    <cellStyle name="40% - Accent3 2 2 8 2 3" xfId="8366" xr:uid="{00000000-0005-0000-0000-0000A8200000}"/>
    <cellStyle name="40% - Accent3 2 2 8 3" xfId="8367" xr:uid="{00000000-0005-0000-0000-0000A9200000}"/>
    <cellStyle name="40% - Accent3 2 2 8 4" xfId="8368" xr:uid="{00000000-0005-0000-0000-0000AA200000}"/>
    <cellStyle name="40% - Accent3 2 2 9" xfId="8369" xr:uid="{00000000-0005-0000-0000-0000AB200000}"/>
    <cellStyle name="40% - Accent3 2 2 9 2" xfId="8370" xr:uid="{00000000-0005-0000-0000-0000AC200000}"/>
    <cellStyle name="40% - Accent3 2 2 9 2 2" xfId="8371" xr:uid="{00000000-0005-0000-0000-0000AD200000}"/>
    <cellStyle name="40% - Accent3 2 2 9 2 3" xfId="8372" xr:uid="{00000000-0005-0000-0000-0000AE200000}"/>
    <cellStyle name="40% - Accent3 2 2 9 3" xfId="8373" xr:uid="{00000000-0005-0000-0000-0000AF200000}"/>
    <cellStyle name="40% - Accent3 2 2 9 4" xfId="8374" xr:uid="{00000000-0005-0000-0000-0000B0200000}"/>
    <cellStyle name="40% - Accent3 2 3" xfId="8375" xr:uid="{00000000-0005-0000-0000-0000B1200000}"/>
    <cellStyle name="40% - Accent3 2 3 10" xfId="8376" xr:uid="{00000000-0005-0000-0000-0000B2200000}"/>
    <cellStyle name="40% - Accent3 2 3 10 2" xfId="8377" xr:uid="{00000000-0005-0000-0000-0000B3200000}"/>
    <cellStyle name="40% - Accent3 2 3 10 3" xfId="8378" xr:uid="{00000000-0005-0000-0000-0000B4200000}"/>
    <cellStyle name="40% - Accent3 2 3 11" xfId="8379" xr:uid="{00000000-0005-0000-0000-0000B5200000}"/>
    <cellStyle name="40% - Accent3 2 3 12" xfId="8380" xr:uid="{00000000-0005-0000-0000-0000B6200000}"/>
    <cellStyle name="40% - Accent3 2 3 2" xfId="8381" xr:uid="{00000000-0005-0000-0000-0000B7200000}"/>
    <cellStyle name="40% - Accent3 2 3 2 10" xfId="8382" xr:uid="{00000000-0005-0000-0000-0000B8200000}"/>
    <cellStyle name="40% - Accent3 2 3 2 2" xfId="8383" xr:uid="{00000000-0005-0000-0000-0000B9200000}"/>
    <cellStyle name="40% - Accent3 2 3 2 2 2" xfId="8384" xr:uid="{00000000-0005-0000-0000-0000BA200000}"/>
    <cellStyle name="40% - Accent3 2 3 2 2 2 2" xfId="8385" xr:uid="{00000000-0005-0000-0000-0000BB200000}"/>
    <cellStyle name="40% - Accent3 2 3 2 2 2 3" xfId="8386" xr:uid="{00000000-0005-0000-0000-0000BC200000}"/>
    <cellStyle name="40% - Accent3 2 3 2 2 3" xfId="8387" xr:uid="{00000000-0005-0000-0000-0000BD200000}"/>
    <cellStyle name="40% - Accent3 2 3 2 2 4" xfId="8388" xr:uid="{00000000-0005-0000-0000-0000BE200000}"/>
    <cellStyle name="40% - Accent3 2 3 2 3" xfId="8389" xr:uid="{00000000-0005-0000-0000-0000BF200000}"/>
    <cellStyle name="40% - Accent3 2 3 2 3 2" xfId="8390" xr:uid="{00000000-0005-0000-0000-0000C0200000}"/>
    <cellStyle name="40% - Accent3 2 3 2 3 2 2" xfId="8391" xr:uid="{00000000-0005-0000-0000-0000C1200000}"/>
    <cellStyle name="40% - Accent3 2 3 2 3 2 3" xfId="8392" xr:uid="{00000000-0005-0000-0000-0000C2200000}"/>
    <cellStyle name="40% - Accent3 2 3 2 3 3" xfId="8393" xr:uid="{00000000-0005-0000-0000-0000C3200000}"/>
    <cellStyle name="40% - Accent3 2 3 2 3 4" xfId="8394" xr:uid="{00000000-0005-0000-0000-0000C4200000}"/>
    <cellStyle name="40% - Accent3 2 3 2 4" xfId="8395" xr:uid="{00000000-0005-0000-0000-0000C5200000}"/>
    <cellStyle name="40% - Accent3 2 3 2 4 2" xfId="8396" xr:uid="{00000000-0005-0000-0000-0000C6200000}"/>
    <cellStyle name="40% - Accent3 2 3 2 4 2 2" xfId="8397" xr:uid="{00000000-0005-0000-0000-0000C7200000}"/>
    <cellStyle name="40% - Accent3 2 3 2 4 2 3" xfId="8398" xr:uid="{00000000-0005-0000-0000-0000C8200000}"/>
    <cellStyle name="40% - Accent3 2 3 2 4 3" xfId="8399" xr:uid="{00000000-0005-0000-0000-0000C9200000}"/>
    <cellStyle name="40% - Accent3 2 3 2 4 4" xfId="8400" xr:uid="{00000000-0005-0000-0000-0000CA200000}"/>
    <cellStyle name="40% - Accent3 2 3 2 5" xfId="8401" xr:uid="{00000000-0005-0000-0000-0000CB200000}"/>
    <cellStyle name="40% - Accent3 2 3 2 5 2" xfId="8402" xr:uid="{00000000-0005-0000-0000-0000CC200000}"/>
    <cellStyle name="40% - Accent3 2 3 2 5 2 2" xfId="8403" xr:uid="{00000000-0005-0000-0000-0000CD200000}"/>
    <cellStyle name="40% - Accent3 2 3 2 5 2 3" xfId="8404" xr:uid="{00000000-0005-0000-0000-0000CE200000}"/>
    <cellStyle name="40% - Accent3 2 3 2 5 3" xfId="8405" xr:uid="{00000000-0005-0000-0000-0000CF200000}"/>
    <cellStyle name="40% - Accent3 2 3 2 5 4" xfId="8406" xr:uid="{00000000-0005-0000-0000-0000D0200000}"/>
    <cellStyle name="40% - Accent3 2 3 2 6" xfId="8407" xr:uid="{00000000-0005-0000-0000-0000D1200000}"/>
    <cellStyle name="40% - Accent3 2 3 2 6 2" xfId="8408" xr:uid="{00000000-0005-0000-0000-0000D2200000}"/>
    <cellStyle name="40% - Accent3 2 3 2 6 2 2" xfId="8409" xr:uid="{00000000-0005-0000-0000-0000D3200000}"/>
    <cellStyle name="40% - Accent3 2 3 2 6 2 3" xfId="8410" xr:uid="{00000000-0005-0000-0000-0000D4200000}"/>
    <cellStyle name="40% - Accent3 2 3 2 6 3" xfId="8411" xr:uid="{00000000-0005-0000-0000-0000D5200000}"/>
    <cellStyle name="40% - Accent3 2 3 2 6 4" xfId="8412" xr:uid="{00000000-0005-0000-0000-0000D6200000}"/>
    <cellStyle name="40% - Accent3 2 3 2 7" xfId="8413" xr:uid="{00000000-0005-0000-0000-0000D7200000}"/>
    <cellStyle name="40% - Accent3 2 3 2 7 2" xfId="8414" xr:uid="{00000000-0005-0000-0000-0000D8200000}"/>
    <cellStyle name="40% - Accent3 2 3 2 7 2 2" xfId="8415" xr:uid="{00000000-0005-0000-0000-0000D9200000}"/>
    <cellStyle name="40% - Accent3 2 3 2 7 2 3" xfId="8416" xr:uid="{00000000-0005-0000-0000-0000DA200000}"/>
    <cellStyle name="40% - Accent3 2 3 2 7 3" xfId="8417" xr:uid="{00000000-0005-0000-0000-0000DB200000}"/>
    <cellStyle name="40% - Accent3 2 3 2 7 4" xfId="8418" xr:uid="{00000000-0005-0000-0000-0000DC200000}"/>
    <cellStyle name="40% - Accent3 2 3 2 8" xfId="8419" xr:uid="{00000000-0005-0000-0000-0000DD200000}"/>
    <cellStyle name="40% - Accent3 2 3 2 8 2" xfId="8420" xr:uid="{00000000-0005-0000-0000-0000DE200000}"/>
    <cellStyle name="40% - Accent3 2 3 2 8 3" xfId="8421" xr:uid="{00000000-0005-0000-0000-0000DF200000}"/>
    <cellStyle name="40% - Accent3 2 3 2 9" xfId="8422" xr:uid="{00000000-0005-0000-0000-0000E0200000}"/>
    <cellStyle name="40% - Accent3 2 3 3" xfId="8423" xr:uid="{00000000-0005-0000-0000-0000E1200000}"/>
    <cellStyle name="40% - Accent3 2 3 3 10" xfId="8424" xr:uid="{00000000-0005-0000-0000-0000E2200000}"/>
    <cellStyle name="40% - Accent3 2 3 3 2" xfId="8425" xr:uid="{00000000-0005-0000-0000-0000E3200000}"/>
    <cellStyle name="40% - Accent3 2 3 3 2 2" xfId="8426" xr:uid="{00000000-0005-0000-0000-0000E4200000}"/>
    <cellStyle name="40% - Accent3 2 3 3 2 2 2" xfId="8427" xr:uid="{00000000-0005-0000-0000-0000E5200000}"/>
    <cellStyle name="40% - Accent3 2 3 3 2 2 3" xfId="8428" xr:uid="{00000000-0005-0000-0000-0000E6200000}"/>
    <cellStyle name="40% - Accent3 2 3 3 2 3" xfId="8429" xr:uid="{00000000-0005-0000-0000-0000E7200000}"/>
    <cellStyle name="40% - Accent3 2 3 3 2 4" xfId="8430" xr:uid="{00000000-0005-0000-0000-0000E8200000}"/>
    <cellStyle name="40% - Accent3 2 3 3 3" xfId="8431" xr:uid="{00000000-0005-0000-0000-0000E9200000}"/>
    <cellStyle name="40% - Accent3 2 3 3 3 2" xfId="8432" xr:uid="{00000000-0005-0000-0000-0000EA200000}"/>
    <cellStyle name="40% - Accent3 2 3 3 3 2 2" xfId="8433" xr:uid="{00000000-0005-0000-0000-0000EB200000}"/>
    <cellStyle name="40% - Accent3 2 3 3 3 2 3" xfId="8434" xr:uid="{00000000-0005-0000-0000-0000EC200000}"/>
    <cellStyle name="40% - Accent3 2 3 3 3 3" xfId="8435" xr:uid="{00000000-0005-0000-0000-0000ED200000}"/>
    <cellStyle name="40% - Accent3 2 3 3 3 4" xfId="8436" xr:uid="{00000000-0005-0000-0000-0000EE200000}"/>
    <cellStyle name="40% - Accent3 2 3 3 4" xfId="8437" xr:uid="{00000000-0005-0000-0000-0000EF200000}"/>
    <cellStyle name="40% - Accent3 2 3 3 4 2" xfId="8438" xr:uid="{00000000-0005-0000-0000-0000F0200000}"/>
    <cellStyle name="40% - Accent3 2 3 3 4 2 2" xfId="8439" xr:uid="{00000000-0005-0000-0000-0000F1200000}"/>
    <cellStyle name="40% - Accent3 2 3 3 4 2 3" xfId="8440" xr:uid="{00000000-0005-0000-0000-0000F2200000}"/>
    <cellStyle name="40% - Accent3 2 3 3 4 3" xfId="8441" xr:uid="{00000000-0005-0000-0000-0000F3200000}"/>
    <cellStyle name="40% - Accent3 2 3 3 4 4" xfId="8442" xr:uid="{00000000-0005-0000-0000-0000F4200000}"/>
    <cellStyle name="40% - Accent3 2 3 3 5" xfId="8443" xr:uid="{00000000-0005-0000-0000-0000F5200000}"/>
    <cellStyle name="40% - Accent3 2 3 3 5 2" xfId="8444" xr:uid="{00000000-0005-0000-0000-0000F6200000}"/>
    <cellStyle name="40% - Accent3 2 3 3 5 2 2" xfId="8445" xr:uid="{00000000-0005-0000-0000-0000F7200000}"/>
    <cellStyle name="40% - Accent3 2 3 3 5 2 3" xfId="8446" xr:uid="{00000000-0005-0000-0000-0000F8200000}"/>
    <cellStyle name="40% - Accent3 2 3 3 5 3" xfId="8447" xr:uid="{00000000-0005-0000-0000-0000F9200000}"/>
    <cellStyle name="40% - Accent3 2 3 3 5 4" xfId="8448" xr:uid="{00000000-0005-0000-0000-0000FA200000}"/>
    <cellStyle name="40% - Accent3 2 3 3 6" xfId="8449" xr:uid="{00000000-0005-0000-0000-0000FB200000}"/>
    <cellStyle name="40% - Accent3 2 3 3 6 2" xfId="8450" xr:uid="{00000000-0005-0000-0000-0000FC200000}"/>
    <cellStyle name="40% - Accent3 2 3 3 6 2 2" xfId="8451" xr:uid="{00000000-0005-0000-0000-0000FD200000}"/>
    <cellStyle name="40% - Accent3 2 3 3 6 2 3" xfId="8452" xr:uid="{00000000-0005-0000-0000-0000FE200000}"/>
    <cellStyle name="40% - Accent3 2 3 3 6 3" xfId="8453" xr:uid="{00000000-0005-0000-0000-0000FF200000}"/>
    <cellStyle name="40% - Accent3 2 3 3 6 4" xfId="8454" xr:uid="{00000000-0005-0000-0000-000000210000}"/>
    <cellStyle name="40% - Accent3 2 3 3 7" xfId="8455" xr:uid="{00000000-0005-0000-0000-000001210000}"/>
    <cellStyle name="40% - Accent3 2 3 3 7 2" xfId="8456" xr:uid="{00000000-0005-0000-0000-000002210000}"/>
    <cellStyle name="40% - Accent3 2 3 3 7 2 2" xfId="8457" xr:uid="{00000000-0005-0000-0000-000003210000}"/>
    <cellStyle name="40% - Accent3 2 3 3 7 2 3" xfId="8458" xr:uid="{00000000-0005-0000-0000-000004210000}"/>
    <cellStyle name="40% - Accent3 2 3 3 7 3" xfId="8459" xr:uid="{00000000-0005-0000-0000-000005210000}"/>
    <cellStyle name="40% - Accent3 2 3 3 7 4" xfId="8460" xr:uid="{00000000-0005-0000-0000-000006210000}"/>
    <cellStyle name="40% - Accent3 2 3 3 8" xfId="8461" xr:uid="{00000000-0005-0000-0000-000007210000}"/>
    <cellStyle name="40% - Accent3 2 3 3 8 2" xfId="8462" xr:uid="{00000000-0005-0000-0000-000008210000}"/>
    <cellStyle name="40% - Accent3 2 3 3 8 3" xfId="8463" xr:uid="{00000000-0005-0000-0000-000009210000}"/>
    <cellStyle name="40% - Accent3 2 3 3 9" xfId="8464" xr:uid="{00000000-0005-0000-0000-00000A210000}"/>
    <cellStyle name="40% - Accent3 2 3 4" xfId="8465" xr:uid="{00000000-0005-0000-0000-00000B210000}"/>
    <cellStyle name="40% - Accent3 2 3 4 2" xfId="8466" xr:uid="{00000000-0005-0000-0000-00000C210000}"/>
    <cellStyle name="40% - Accent3 2 3 4 2 2" xfId="8467" xr:uid="{00000000-0005-0000-0000-00000D210000}"/>
    <cellStyle name="40% - Accent3 2 3 4 2 3" xfId="8468" xr:uid="{00000000-0005-0000-0000-00000E210000}"/>
    <cellStyle name="40% - Accent3 2 3 4 3" xfId="8469" xr:uid="{00000000-0005-0000-0000-00000F210000}"/>
    <cellStyle name="40% - Accent3 2 3 4 4" xfId="8470" xr:uid="{00000000-0005-0000-0000-000010210000}"/>
    <cellStyle name="40% - Accent3 2 3 5" xfId="8471" xr:uid="{00000000-0005-0000-0000-000011210000}"/>
    <cellStyle name="40% - Accent3 2 3 5 2" xfId="8472" xr:uid="{00000000-0005-0000-0000-000012210000}"/>
    <cellStyle name="40% - Accent3 2 3 5 2 2" xfId="8473" xr:uid="{00000000-0005-0000-0000-000013210000}"/>
    <cellStyle name="40% - Accent3 2 3 5 2 3" xfId="8474" xr:uid="{00000000-0005-0000-0000-000014210000}"/>
    <cellStyle name="40% - Accent3 2 3 5 3" xfId="8475" xr:uid="{00000000-0005-0000-0000-000015210000}"/>
    <cellStyle name="40% - Accent3 2 3 5 4" xfId="8476" xr:uid="{00000000-0005-0000-0000-000016210000}"/>
    <cellStyle name="40% - Accent3 2 3 6" xfId="8477" xr:uid="{00000000-0005-0000-0000-000017210000}"/>
    <cellStyle name="40% - Accent3 2 3 6 2" xfId="8478" xr:uid="{00000000-0005-0000-0000-000018210000}"/>
    <cellStyle name="40% - Accent3 2 3 6 2 2" xfId="8479" xr:uid="{00000000-0005-0000-0000-000019210000}"/>
    <cellStyle name="40% - Accent3 2 3 6 2 3" xfId="8480" xr:uid="{00000000-0005-0000-0000-00001A210000}"/>
    <cellStyle name="40% - Accent3 2 3 6 3" xfId="8481" xr:uid="{00000000-0005-0000-0000-00001B210000}"/>
    <cellStyle name="40% - Accent3 2 3 6 4" xfId="8482" xr:uid="{00000000-0005-0000-0000-00001C210000}"/>
    <cellStyle name="40% - Accent3 2 3 7" xfId="8483" xr:uid="{00000000-0005-0000-0000-00001D210000}"/>
    <cellStyle name="40% - Accent3 2 3 7 2" xfId="8484" xr:uid="{00000000-0005-0000-0000-00001E210000}"/>
    <cellStyle name="40% - Accent3 2 3 7 2 2" xfId="8485" xr:uid="{00000000-0005-0000-0000-00001F210000}"/>
    <cellStyle name="40% - Accent3 2 3 7 2 3" xfId="8486" xr:uid="{00000000-0005-0000-0000-000020210000}"/>
    <cellStyle name="40% - Accent3 2 3 7 3" xfId="8487" xr:uid="{00000000-0005-0000-0000-000021210000}"/>
    <cellStyle name="40% - Accent3 2 3 7 4" xfId="8488" xr:uid="{00000000-0005-0000-0000-000022210000}"/>
    <cellStyle name="40% - Accent3 2 3 8" xfId="8489" xr:uid="{00000000-0005-0000-0000-000023210000}"/>
    <cellStyle name="40% - Accent3 2 3 8 2" xfId="8490" xr:uid="{00000000-0005-0000-0000-000024210000}"/>
    <cellStyle name="40% - Accent3 2 3 8 2 2" xfId="8491" xr:uid="{00000000-0005-0000-0000-000025210000}"/>
    <cellStyle name="40% - Accent3 2 3 8 2 3" xfId="8492" xr:uid="{00000000-0005-0000-0000-000026210000}"/>
    <cellStyle name="40% - Accent3 2 3 8 3" xfId="8493" xr:uid="{00000000-0005-0000-0000-000027210000}"/>
    <cellStyle name="40% - Accent3 2 3 8 4" xfId="8494" xr:uid="{00000000-0005-0000-0000-000028210000}"/>
    <cellStyle name="40% - Accent3 2 3 9" xfId="8495" xr:uid="{00000000-0005-0000-0000-000029210000}"/>
    <cellStyle name="40% - Accent3 2 3 9 2" xfId="8496" xr:uid="{00000000-0005-0000-0000-00002A210000}"/>
    <cellStyle name="40% - Accent3 2 3 9 2 2" xfId="8497" xr:uid="{00000000-0005-0000-0000-00002B210000}"/>
    <cellStyle name="40% - Accent3 2 3 9 2 3" xfId="8498" xr:uid="{00000000-0005-0000-0000-00002C210000}"/>
    <cellStyle name="40% - Accent3 2 3 9 3" xfId="8499" xr:uid="{00000000-0005-0000-0000-00002D210000}"/>
    <cellStyle name="40% - Accent3 2 3 9 4" xfId="8500" xr:uid="{00000000-0005-0000-0000-00002E210000}"/>
    <cellStyle name="40% - Accent3 2 4" xfId="8501" xr:uid="{00000000-0005-0000-0000-00002F210000}"/>
    <cellStyle name="40% - Accent3 2 4 10" xfId="8502" xr:uid="{00000000-0005-0000-0000-000030210000}"/>
    <cellStyle name="40% - Accent3 2 4 10 2" xfId="8503" xr:uid="{00000000-0005-0000-0000-000031210000}"/>
    <cellStyle name="40% - Accent3 2 4 10 3" xfId="8504" xr:uid="{00000000-0005-0000-0000-000032210000}"/>
    <cellStyle name="40% - Accent3 2 4 11" xfId="8505" xr:uid="{00000000-0005-0000-0000-000033210000}"/>
    <cellStyle name="40% - Accent3 2 4 12" xfId="8506" xr:uid="{00000000-0005-0000-0000-000034210000}"/>
    <cellStyle name="40% - Accent3 2 4 2" xfId="8507" xr:uid="{00000000-0005-0000-0000-000035210000}"/>
    <cellStyle name="40% - Accent3 2 4 2 10" xfId="8508" xr:uid="{00000000-0005-0000-0000-000036210000}"/>
    <cellStyle name="40% - Accent3 2 4 2 2" xfId="8509" xr:uid="{00000000-0005-0000-0000-000037210000}"/>
    <cellStyle name="40% - Accent3 2 4 2 2 2" xfId="8510" xr:uid="{00000000-0005-0000-0000-000038210000}"/>
    <cellStyle name="40% - Accent3 2 4 2 2 2 2" xfId="8511" xr:uid="{00000000-0005-0000-0000-000039210000}"/>
    <cellStyle name="40% - Accent3 2 4 2 2 2 3" xfId="8512" xr:uid="{00000000-0005-0000-0000-00003A210000}"/>
    <cellStyle name="40% - Accent3 2 4 2 2 3" xfId="8513" xr:uid="{00000000-0005-0000-0000-00003B210000}"/>
    <cellStyle name="40% - Accent3 2 4 2 2 4" xfId="8514" xr:uid="{00000000-0005-0000-0000-00003C210000}"/>
    <cellStyle name="40% - Accent3 2 4 2 3" xfId="8515" xr:uid="{00000000-0005-0000-0000-00003D210000}"/>
    <cellStyle name="40% - Accent3 2 4 2 3 2" xfId="8516" xr:uid="{00000000-0005-0000-0000-00003E210000}"/>
    <cellStyle name="40% - Accent3 2 4 2 3 2 2" xfId="8517" xr:uid="{00000000-0005-0000-0000-00003F210000}"/>
    <cellStyle name="40% - Accent3 2 4 2 3 2 3" xfId="8518" xr:uid="{00000000-0005-0000-0000-000040210000}"/>
    <cellStyle name="40% - Accent3 2 4 2 3 3" xfId="8519" xr:uid="{00000000-0005-0000-0000-000041210000}"/>
    <cellStyle name="40% - Accent3 2 4 2 3 4" xfId="8520" xr:uid="{00000000-0005-0000-0000-000042210000}"/>
    <cellStyle name="40% - Accent3 2 4 2 4" xfId="8521" xr:uid="{00000000-0005-0000-0000-000043210000}"/>
    <cellStyle name="40% - Accent3 2 4 2 4 2" xfId="8522" xr:uid="{00000000-0005-0000-0000-000044210000}"/>
    <cellStyle name="40% - Accent3 2 4 2 4 2 2" xfId="8523" xr:uid="{00000000-0005-0000-0000-000045210000}"/>
    <cellStyle name="40% - Accent3 2 4 2 4 2 3" xfId="8524" xr:uid="{00000000-0005-0000-0000-000046210000}"/>
    <cellStyle name="40% - Accent3 2 4 2 4 3" xfId="8525" xr:uid="{00000000-0005-0000-0000-000047210000}"/>
    <cellStyle name="40% - Accent3 2 4 2 4 4" xfId="8526" xr:uid="{00000000-0005-0000-0000-000048210000}"/>
    <cellStyle name="40% - Accent3 2 4 2 5" xfId="8527" xr:uid="{00000000-0005-0000-0000-000049210000}"/>
    <cellStyle name="40% - Accent3 2 4 2 5 2" xfId="8528" xr:uid="{00000000-0005-0000-0000-00004A210000}"/>
    <cellStyle name="40% - Accent3 2 4 2 5 2 2" xfId="8529" xr:uid="{00000000-0005-0000-0000-00004B210000}"/>
    <cellStyle name="40% - Accent3 2 4 2 5 2 3" xfId="8530" xr:uid="{00000000-0005-0000-0000-00004C210000}"/>
    <cellStyle name="40% - Accent3 2 4 2 5 3" xfId="8531" xr:uid="{00000000-0005-0000-0000-00004D210000}"/>
    <cellStyle name="40% - Accent3 2 4 2 5 4" xfId="8532" xr:uid="{00000000-0005-0000-0000-00004E210000}"/>
    <cellStyle name="40% - Accent3 2 4 2 6" xfId="8533" xr:uid="{00000000-0005-0000-0000-00004F210000}"/>
    <cellStyle name="40% - Accent3 2 4 2 6 2" xfId="8534" xr:uid="{00000000-0005-0000-0000-000050210000}"/>
    <cellStyle name="40% - Accent3 2 4 2 6 2 2" xfId="8535" xr:uid="{00000000-0005-0000-0000-000051210000}"/>
    <cellStyle name="40% - Accent3 2 4 2 6 2 3" xfId="8536" xr:uid="{00000000-0005-0000-0000-000052210000}"/>
    <cellStyle name="40% - Accent3 2 4 2 6 3" xfId="8537" xr:uid="{00000000-0005-0000-0000-000053210000}"/>
    <cellStyle name="40% - Accent3 2 4 2 6 4" xfId="8538" xr:uid="{00000000-0005-0000-0000-000054210000}"/>
    <cellStyle name="40% - Accent3 2 4 2 7" xfId="8539" xr:uid="{00000000-0005-0000-0000-000055210000}"/>
    <cellStyle name="40% - Accent3 2 4 2 7 2" xfId="8540" xr:uid="{00000000-0005-0000-0000-000056210000}"/>
    <cellStyle name="40% - Accent3 2 4 2 7 2 2" xfId="8541" xr:uid="{00000000-0005-0000-0000-000057210000}"/>
    <cellStyle name="40% - Accent3 2 4 2 7 2 3" xfId="8542" xr:uid="{00000000-0005-0000-0000-000058210000}"/>
    <cellStyle name="40% - Accent3 2 4 2 7 3" xfId="8543" xr:uid="{00000000-0005-0000-0000-000059210000}"/>
    <cellStyle name="40% - Accent3 2 4 2 7 4" xfId="8544" xr:uid="{00000000-0005-0000-0000-00005A210000}"/>
    <cellStyle name="40% - Accent3 2 4 2 8" xfId="8545" xr:uid="{00000000-0005-0000-0000-00005B210000}"/>
    <cellStyle name="40% - Accent3 2 4 2 8 2" xfId="8546" xr:uid="{00000000-0005-0000-0000-00005C210000}"/>
    <cellStyle name="40% - Accent3 2 4 2 8 3" xfId="8547" xr:uid="{00000000-0005-0000-0000-00005D210000}"/>
    <cellStyle name="40% - Accent3 2 4 2 9" xfId="8548" xr:uid="{00000000-0005-0000-0000-00005E210000}"/>
    <cellStyle name="40% - Accent3 2 4 3" xfId="8549" xr:uid="{00000000-0005-0000-0000-00005F210000}"/>
    <cellStyle name="40% - Accent3 2 4 3 10" xfId="8550" xr:uid="{00000000-0005-0000-0000-000060210000}"/>
    <cellStyle name="40% - Accent3 2 4 3 2" xfId="8551" xr:uid="{00000000-0005-0000-0000-000061210000}"/>
    <cellStyle name="40% - Accent3 2 4 3 2 2" xfId="8552" xr:uid="{00000000-0005-0000-0000-000062210000}"/>
    <cellStyle name="40% - Accent3 2 4 3 2 2 2" xfId="8553" xr:uid="{00000000-0005-0000-0000-000063210000}"/>
    <cellStyle name="40% - Accent3 2 4 3 2 2 3" xfId="8554" xr:uid="{00000000-0005-0000-0000-000064210000}"/>
    <cellStyle name="40% - Accent3 2 4 3 2 3" xfId="8555" xr:uid="{00000000-0005-0000-0000-000065210000}"/>
    <cellStyle name="40% - Accent3 2 4 3 2 4" xfId="8556" xr:uid="{00000000-0005-0000-0000-000066210000}"/>
    <cellStyle name="40% - Accent3 2 4 3 3" xfId="8557" xr:uid="{00000000-0005-0000-0000-000067210000}"/>
    <cellStyle name="40% - Accent3 2 4 3 3 2" xfId="8558" xr:uid="{00000000-0005-0000-0000-000068210000}"/>
    <cellStyle name="40% - Accent3 2 4 3 3 2 2" xfId="8559" xr:uid="{00000000-0005-0000-0000-000069210000}"/>
    <cellStyle name="40% - Accent3 2 4 3 3 2 3" xfId="8560" xr:uid="{00000000-0005-0000-0000-00006A210000}"/>
    <cellStyle name="40% - Accent3 2 4 3 3 3" xfId="8561" xr:uid="{00000000-0005-0000-0000-00006B210000}"/>
    <cellStyle name="40% - Accent3 2 4 3 3 4" xfId="8562" xr:uid="{00000000-0005-0000-0000-00006C210000}"/>
    <cellStyle name="40% - Accent3 2 4 3 4" xfId="8563" xr:uid="{00000000-0005-0000-0000-00006D210000}"/>
    <cellStyle name="40% - Accent3 2 4 3 4 2" xfId="8564" xr:uid="{00000000-0005-0000-0000-00006E210000}"/>
    <cellStyle name="40% - Accent3 2 4 3 4 2 2" xfId="8565" xr:uid="{00000000-0005-0000-0000-00006F210000}"/>
    <cellStyle name="40% - Accent3 2 4 3 4 2 3" xfId="8566" xr:uid="{00000000-0005-0000-0000-000070210000}"/>
    <cellStyle name="40% - Accent3 2 4 3 4 3" xfId="8567" xr:uid="{00000000-0005-0000-0000-000071210000}"/>
    <cellStyle name="40% - Accent3 2 4 3 4 4" xfId="8568" xr:uid="{00000000-0005-0000-0000-000072210000}"/>
    <cellStyle name="40% - Accent3 2 4 3 5" xfId="8569" xr:uid="{00000000-0005-0000-0000-000073210000}"/>
    <cellStyle name="40% - Accent3 2 4 3 5 2" xfId="8570" xr:uid="{00000000-0005-0000-0000-000074210000}"/>
    <cellStyle name="40% - Accent3 2 4 3 5 2 2" xfId="8571" xr:uid="{00000000-0005-0000-0000-000075210000}"/>
    <cellStyle name="40% - Accent3 2 4 3 5 2 3" xfId="8572" xr:uid="{00000000-0005-0000-0000-000076210000}"/>
    <cellStyle name="40% - Accent3 2 4 3 5 3" xfId="8573" xr:uid="{00000000-0005-0000-0000-000077210000}"/>
    <cellStyle name="40% - Accent3 2 4 3 5 4" xfId="8574" xr:uid="{00000000-0005-0000-0000-000078210000}"/>
    <cellStyle name="40% - Accent3 2 4 3 6" xfId="8575" xr:uid="{00000000-0005-0000-0000-000079210000}"/>
    <cellStyle name="40% - Accent3 2 4 3 6 2" xfId="8576" xr:uid="{00000000-0005-0000-0000-00007A210000}"/>
    <cellStyle name="40% - Accent3 2 4 3 6 2 2" xfId="8577" xr:uid="{00000000-0005-0000-0000-00007B210000}"/>
    <cellStyle name="40% - Accent3 2 4 3 6 2 3" xfId="8578" xr:uid="{00000000-0005-0000-0000-00007C210000}"/>
    <cellStyle name="40% - Accent3 2 4 3 6 3" xfId="8579" xr:uid="{00000000-0005-0000-0000-00007D210000}"/>
    <cellStyle name="40% - Accent3 2 4 3 6 4" xfId="8580" xr:uid="{00000000-0005-0000-0000-00007E210000}"/>
    <cellStyle name="40% - Accent3 2 4 3 7" xfId="8581" xr:uid="{00000000-0005-0000-0000-00007F210000}"/>
    <cellStyle name="40% - Accent3 2 4 3 7 2" xfId="8582" xr:uid="{00000000-0005-0000-0000-000080210000}"/>
    <cellStyle name="40% - Accent3 2 4 3 7 2 2" xfId="8583" xr:uid="{00000000-0005-0000-0000-000081210000}"/>
    <cellStyle name="40% - Accent3 2 4 3 7 2 3" xfId="8584" xr:uid="{00000000-0005-0000-0000-000082210000}"/>
    <cellStyle name="40% - Accent3 2 4 3 7 3" xfId="8585" xr:uid="{00000000-0005-0000-0000-000083210000}"/>
    <cellStyle name="40% - Accent3 2 4 3 7 4" xfId="8586" xr:uid="{00000000-0005-0000-0000-000084210000}"/>
    <cellStyle name="40% - Accent3 2 4 3 8" xfId="8587" xr:uid="{00000000-0005-0000-0000-000085210000}"/>
    <cellStyle name="40% - Accent3 2 4 3 8 2" xfId="8588" xr:uid="{00000000-0005-0000-0000-000086210000}"/>
    <cellStyle name="40% - Accent3 2 4 3 8 3" xfId="8589" xr:uid="{00000000-0005-0000-0000-000087210000}"/>
    <cellStyle name="40% - Accent3 2 4 3 9" xfId="8590" xr:uid="{00000000-0005-0000-0000-000088210000}"/>
    <cellStyle name="40% - Accent3 2 4 4" xfId="8591" xr:uid="{00000000-0005-0000-0000-000089210000}"/>
    <cellStyle name="40% - Accent3 2 4 4 2" xfId="8592" xr:uid="{00000000-0005-0000-0000-00008A210000}"/>
    <cellStyle name="40% - Accent3 2 4 4 2 2" xfId="8593" xr:uid="{00000000-0005-0000-0000-00008B210000}"/>
    <cellStyle name="40% - Accent3 2 4 4 2 3" xfId="8594" xr:uid="{00000000-0005-0000-0000-00008C210000}"/>
    <cellStyle name="40% - Accent3 2 4 4 3" xfId="8595" xr:uid="{00000000-0005-0000-0000-00008D210000}"/>
    <cellStyle name="40% - Accent3 2 4 4 4" xfId="8596" xr:uid="{00000000-0005-0000-0000-00008E210000}"/>
    <cellStyle name="40% - Accent3 2 4 5" xfId="8597" xr:uid="{00000000-0005-0000-0000-00008F210000}"/>
    <cellStyle name="40% - Accent3 2 4 5 2" xfId="8598" xr:uid="{00000000-0005-0000-0000-000090210000}"/>
    <cellStyle name="40% - Accent3 2 4 5 2 2" xfId="8599" xr:uid="{00000000-0005-0000-0000-000091210000}"/>
    <cellStyle name="40% - Accent3 2 4 5 2 3" xfId="8600" xr:uid="{00000000-0005-0000-0000-000092210000}"/>
    <cellStyle name="40% - Accent3 2 4 5 3" xfId="8601" xr:uid="{00000000-0005-0000-0000-000093210000}"/>
    <cellStyle name="40% - Accent3 2 4 5 4" xfId="8602" xr:uid="{00000000-0005-0000-0000-000094210000}"/>
    <cellStyle name="40% - Accent3 2 4 6" xfId="8603" xr:uid="{00000000-0005-0000-0000-000095210000}"/>
    <cellStyle name="40% - Accent3 2 4 6 2" xfId="8604" xr:uid="{00000000-0005-0000-0000-000096210000}"/>
    <cellStyle name="40% - Accent3 2 4 6 2 2" xfId="8605" xr:uid="{00000000-0005-0000-0000-000097210000}"/>
    <cellStyle name="40% - Accent3 2 4 6 2 3" xfId="8606" xr:uid="{00000000-0005-0000-0000-000098210000}"/>
    <cellStyle name="40% - Accent3 2 4 6 3" xfId="8607" xr:uid="{00000000-0005-0000-0000-000099210000}"/>
    <cellStyle name="40% - Accent3 2 4 6 4" xfId="8608" xr:uid="{00000000-0005-0000-0000-00009A210000}"/>
    <cellStyle name="40% - Accent3 2 4 7" xfId="8609" xr:uid="{00000000-0005-0000-0000-00009B210000}"/>
    <cellStyle name="40% - Accent3 2 4 7 2" xfId="8610" xr:uid="{00000000-0005-0000-0000-00009C210000}"/>
    <cellStyle name="40% - Accent3 2 4 7 2 2" xfId="8611" xr:uid="{00000000-0005-0000-0000-00009D210000}"/>
    <cellStyle name="40% - Accent3 2 4 7 2 3" xfId="8612" xr:uid="{00000000-0005-0000-0000-00009E210000}"/>
    <cellStyle name="40% - Accent3 2 4 7 3" xfId="8613" xr:uid="{00000000-0005-0000-0000-00009F210000}"/>
    <cellStyle name="40% - Accent3 2 4 7 4" xfId="8614" xr:uid="{00000000-0005-0000-0000-0000A0210000}"/>
    <cellStyle name="40% - Accent3 2 4 8" xfId="8615" xr:uid="{00000000-0005-0000-0000-0000A1210000}"/>
    <cellStyle name="40% - Accent3 2 4 8 2" xfId="8616" xr:uid="{00000000-0005-0000-0000-0000A2210000}"/>
    <cellStyle name="40% - Accent3 2 4 8 2 2" xfId="8617" xr:uid="{00000000-0005-0000-0000-0000A3210000}"/>
    <cellStyle name="40% - Accent3 2 4 8 2 3" xfId="8618" xr:uid="{00000000-0005-0000-0000-0000A4210000}"/>
    <cellStyle name="40% - Accent3 2 4 8 3" xfId="8619" xr:uid="{00000000-0005-0000-0000-0000A5210000}"/>
    <cellStyle name="40% - Accent3 2 4 8 4" xfId="8620" xr:uid="{00000000-0005-0000-0000-0000A6210000}"/>
    <cellStyle name="40% - Accent3 2 4 9" xfId="8621" xr:uid="{00000000-0005-0000-0000-0000A7210000}"/>
    <cellStyle name="40% - Accent3 2 4 9 2" xfId="8622" xr:uid="{00000000-0005-0000-0000-0000A8210000}"/>
    <cellStyle name="40% - Accent3 2 4 9 2 2" xfId="8623" xr:uid="{00000000-0005-0000-0000-0000A9210000}"/>
    <cellStyle name="40% - Accent3 2 4 9 2 3" xfId="8624" xr:uid="{00000000-0005-0000-0000-0000AA210000}"/>
    <cellStyle name="40% - Accent3 2 4 9 3" xfId="8625" xr:uid="{00000000-0005-0000-0000-0000AB210000}"/>
    <cellStyle name="40% - Accent3 2 4 9 4" xfId="8626" xr:uid="{00000000-0005-0000-0000-0000AC210000}"/>
    <cellStyle name="40% - Accent3 2 5" xfId="8627" xr:uid="{00000000-0005-0000-0000-0000AD210000}"/>
    <cellStyle name="40% - Accent3 2 5 10" xfId="8628" xr:uid="{00000000-0005-0000-0000-0000AE210000}"/>
    <cellStyle name="40% - Accent3 2 5 2" xfId="8629" xr:uid="{00000000-0005-0000-0000-0000AF210000}"/>
    <cellStyle name="40% - Accent3 2 5 2 2" xfId="8630" xr:uid="{00000000-0005-0000-0000-0000B0210000}"/>
    <cellStyle name="40% - Accent3 2 5 2 2 2" xfId="8631" xr:uid="{00000000-0005-0000-0000-0000B1210000}"/>
    <cellStyle name="40% - Accent3 2 5 2 2 3" xfId="8632" xr:uid="{00000000-0005-0000-0000-0000B2210000}"/>
    <cellStyle name="40% - Accent3 2 5 2 3" xfId="8633" xr:uid="{00000000-0005-0000-0000-0000B3210000}"/>
    <cellStyle name="40% - Accent3 2 5 2 4" xfId="8634" xr:uid="{00000000-0005-0000-0000-0000B4210000}"/>
    <cellStyle name="40% - Accent3 2 5 3" xfId="8635" xr:uid="{00000000-0005-0000-0000-0000B5210000}"/>
    <cellStyle name="40% - Accent3 2 5 3 2" xfId="8636" xr:uid="{00000000-0005-0000-0000-0000B6210000}"/>
    <cellStyle name="40% - Accent3 2 5 3 2 2" xfId="8637" xr:uid="{00000000-0005-0000-0000-0000B7210000}"/>
    <cellStyle name="40% - Accent3 2 5 3 2 3" xfId="8638" xr:uid="{00000000-0005-0000-0000-0000B8210000}"/>
    <cellStyle name="40% - Accent3 2 5 3 3" xfId="8639" xr:uid="{00000000-0005-0000-0000-0000B9210000}"/>
    <cellStyle name="40% - Accent3 2 5 3 4" xfId="8640" xr:uid="{00000000-0005-0000-0000-0000BA210000}"/>
    <cellStyle name="40% - Accent3 2 5 4" xfId="8641" xr:uid="{00000000-0005-0000-0000-0000BB210000}"/>
    <cellStyle name="40% - Accent3 2 5 4 2" xfId="8642" xr:uid="{00000000-0005-0000-0000-0000BC210000}"/>
    <cellStyle name="40% - Accent3 2 5 4 2 2" xfId="8643" xr:uid="{00000000-0005-0000-0000-0000BD210000}"/>
    <cellStyle name="40% - Accent3 2 5 4 2 3" xfId="8644" xr:uid="{00000000-0005-0000-0000-0000BE210000}"/>
    <cellStyle name="40% - Accent3 2 5 4 3" xfId="8645" xr:uid="{00000000-0005-0000-0000-0000BF210000}"/>
    <cellStyle name="40% - Accent3 2 5 4 4" xfId="8646" xr:uid="{00000000-0005-0000-0000-0000C0210000}"/>
    <cellStyle name="40% - Accent3 2 5 5" xfId="8647" xr:uid="{00000000-0005-0000-0000-0000C1210000}"/>
    <cellStyle name="40% - Accent3 2 5 5 2" xfId="8648" xr:uid="{00000000-0005-0000-0000-0000C2210000}"/>
    <cellStyle name="40% - Accent3 2 5 5 2 2" xfId="8649" xr:uid="{00000000-0005-0000-0000-0000C3210000}"/>
    <cellStyle name="40% - Accent3 2 5 5 2 3" xfId="8650" xr:uid="{00000000-0005-0000-0000-0000C4210000}"/>
    <cellStyle name="40% - Accent3 2 5 5 3" xfId="8651" xr:uid="{00000000-0005-0000-0000-0000C5210000}"/>
    <cellStyle name="40% - Accent3 2 5 5 4" xfId="8652" xr:uid="{00000000-0005-0000-0000-0000C6210000}"/>
    <cellStyle name="40% - Accent3 2 5 6" xfId="8653" xr:uid="{00000000-0005-0000-0000-0000C7210000}"/>
    <cellStyle name="40% - Accent3 2 5 6 2" xfId="8654" xr:uid="{00000000-0005-0000-0000-0000C8210000}"/>
    <cellStyle name="40% - Accent3 2 5 6 2 2" xfId="8655" xr:uid="{00000000-0005-0000-0000-0000C9210000}"/>
    <cellStyle name="40% - Accent3 2 5 6 2 3" xfId="8656" xr:uid="{00000000-0005-0000-0000-0000CA210000}"/>
    <cellStyle name="40% - Accent3 2 5 6 3" xfId="8657" xr:uid="{00000000-0005-0000-0000-0000CB210000}"/>
    <cellStyle name="40% - Accent3 2 5 6 4" xfId="8658" xr:uid="{00000000-0005-0000-0000-0000CC210000}"/>
    <cellStyle name="40% - Accent3 2 5 7" xfId="8659" xr:uid="{00000000-0005-0000-0000-0000CD210000}"/>
    <cellStyle name="40% - Accent3 2 5 7 2" xfId="8660" xr:uid="{00000000-0005-0000-0000-0000CE210000}"/>
    <cellStyle name="40% - Accent3 2 5 7 2 2" xfId="8661" xr:uid="{00000000-0005-0000-0000-0000CF210000}"/>
    <cellStyle name="40% - Accent3 2 5 7 2 3" xfId="8662" xr:uid="{00000000-0005-0000-0000-0000D0210000}"/>
    <cellStyle name="40% - Accent3 2 5 7 3" xfId="8663" xr:uid="{00000000-0005-0000-0000-0000D1210000}"/>
    <cellStyle name="40% - Accent3 2 5 7 4" xfId="8664" xr:uid="{00000000-0005-0000-0000-0000D2210000}"/>
    <cellStyle name="40% - Accent3 2 5 8" xfId="8665" xr:uid="{00000000-0005-0000-0000-0000D3210000}"/>
    <cellStyle name="40% - Accent3 2 5 8 2" xfId="8666" xr:uid="{00000000-0005-0000-0000-0000D4210000}"/>
    <cellStyle name="40% - Accent3 2 5 8 3" xfId="8667" xr:uid="{00000000-0005-0000-0000-0000D5210000}"/>
    <cellStyle name="40% - Accent3 2 5 9" xfId="8668" xr:uid="{00000000-0005-0000-0000-0000D6210000}"/>
    <cellStyle name="40% - Accent3 2 6" xfId="8669" xr:uid="{00000000-0005-0000-0000-0000D7210000}"/>
    <cellStyle name="40% - Accent3 2 6 10" xfId="8670" xr:uid="{00000000-0005-0000-0000-0000D8210000}"/>
    <cellStyle name="40% - Accent3 2 6 2" xfId="8671" xr:uid="{00000000-0005-0000-0000-0000D9210000}"/>
    <cellStyle name="40% - Accent3 2 6 2 2" xfId="8672" xr:uid="{00000000-0005-0000-0000-0000DA210000}"/>
    <cellStyle name="40% - Accent3 2 6 2 2 2" xfId="8673" xr:uid="{00000000-0005-0000-0000-0000DB210000}"/>
    <cellStyle name="40% - Accent3 2 6 2 2 3" xfId="8674" xr:uid="{00000000-0005-0000-0000-0000DC210000}"/>
    <cellStyle name="40% - Accent3 2 6 2 3" xfId="8675" xr:uid="{00000000-0005-0000-0000-0000DD210000}"/>
    <cellStyle name="40% - Accent3 2 6 2 4" xfId="8676" xr:uid="{00000000-0005-0000-0000-0000DE210000}"/>
    <cellStyle name="40% - Accent3 2 6 3" xfId="8677" xr:uid="{00000000-0005-0000-0000-0000DF210000}"/>
    <cellStyle name="40% - Accent3 2 6 3 2" xfId="8678" xr:uid="{00000000-0005-0000-0000-0000E0210000}"/>
    <cellStyle name="40% - Accent3 2 6 3 2 2" xfId="8679" xr:uid="{00000000-0005-0000-0000-0000E1210000}"/>
    <cellStyle name="40% - Accent3 2 6 3 2 3" xfId="8680" xr:uid="{00000000-0005-0000-0000-0000E2210000}"/>
    <cellStyle name="40% - Accent3 2 6 3 3" xfId="8681" xr:uid="{00000000-0005-0000-0000-0000E3210000}"/>
    <cellStyle name="40% - Accent3 2 6 3 4" xfId="8682" xr:uid="{00000000-0005-0000-0000-0000E4210000}"/>
    <cellStyle name="40% - Accent3 2 6 4" xfId="8683" xr:uid="{00000000-0005-0000-0000-0000E5210000}"/>
    <cellStyle name="40% - Accent3 2 6 4 2" xfId="8684" xr:uid="{00000000-0005-0000-0000-0000E6210000}"/>
    <cellStyle name="40% - Accent3 2 6 4 2 2" xfId="8685" xr:uid="{00000000-0005-0000-0000-0000E7210000}"/>
    <cellStyle name="40% - Accent3 2 6 4 2 3" xfId="8686" xr:uid="{00000000-0005-0000-0000-0000E8210000}"/>
    <cellStyle name="40% - Accent3 2 6 4 3" xfId="8687" xr:uid="{00000000-0005-0000-0000-0000E9210000}"/>
    <cellStyle name="40% - Accent3 2 6 4 4" xfId="8688" xr:uid="{00000000-0005-0000-0000-0000EA210000}"/>
    <cellStyle name="40% - Accent3 2 6 5" xfId="8689" xr:uid="{00000000-0005-0000-0000-0000EB210000}"/>
    <cellStyle name="40% - Accent3 2 6 5 2" xfId="8690" xr:uid="{00000000-0005-0000-0000-0000EC210000}"/>
    <cellStyle name="40% - Accent3 2 6 5 2 2" xfId="8691" xr:uid="{00000000-0005-0000-0000-0000ED210000}"/>
    <cellStyle name="40% - Accent3 2 6 5 2 3" xfId="8692" xr:uid="{00000000-0005-0000-0000-0000EE210000}"/>
    <cellStyle name="40% - Accent3 2 6 5 3" xfId="8693" xr:uid="{00000000-0005-0000-0000-0000EF210000}"/>
    <cellStyle name="40% - Accent3 2 6 5 4" xfId="8694" xr:uid="{00000000-0005-0000-0000-0000F0210000}"/>
    <cellStyle name="40% - Accent3 2 6 6" xfId="8695" xr:uid="{00000000-0005-0000-0000-0000F1210000}"/>
    <cellStyle name="40% - Accent3 2 6 6 2" xfId="8696" xr:uid="{00000000-0005-0000-0000-0000F2210000}"/>
    <cellStyle name="40% - Accent3 2 6 6 2 2" xfId="8697" xr:uid="{00000000-0005-0000-0000-0000F3210000}"/>
    <cellStyle name="40% - Accent3 2 6 6 2 3" xfId="8698" xr:uid="{00000000-0005-0000-0000-0000F4210000}"/>
    <cellStyle name="40% - Accent3 2 6 6 3" xfId="8699" xr:uid="{00000000-0005-0000-0000-0000F5210000}"/>
    <cellStyle name="40% - Accent3 2 6 6 4" xfId="8700" xr:uid="{00000000-0005-0000-0000-0000F6210000}"/>
    <cellStyle name="40% - Accent3 2 6 7" xfId="8701" xr:uid="{00000000-0005-0000-0000-0000F7210000}"/>
    <cellStyle name="40% - Accent3 2 6 7 2" xfId="8702" xr:uid="{00000000-0005-0000-0000-0000F8210000}"/>
    <cellStyle name="40% - Accent3 2 6 7 2 2" xfId="8703" xr:uid="{00000000-0005-0000-0000-0000F9210000}"/>
    <cellStyle name="40% - Accent3 2 6 7 2 3" xfId="8704" xr:uid="{00000000-0005-0000-0000-0000FA210000}"/>
    <cellStyle name="40% - Accent3 2 6 7 3" xfId="8705" xr:uid="{00000000-0005-0000-0000-0000FB210000}"/>
    <cellStyle name="40% - Accent3 2 6 7 4" xfId="8706" xr:uid="{00000000-0005-0000-0000-0000FC210000}"/>
    <cellStyle name="40% - Accent3 2 6 8" xfId="8707" xr:uid="{00000000-0005-0000-0000-0000FD210000}"/>
    <cellStyle name="40% - Accent3 2 6 8 2" xfId="8708" xr:uid="{00000000-0005-0000-0000-0000FE210000}"/>
    <cellStyle name="40% - Accent3 2 6 8 3" xfId="8709" xr:uid="{00000000-0005-0000-0000-0000FF210000}"/>
    <cellStyle name="40% - Accent3 2 6 9" xfId="8710" xr:uid="{00000000-0005-0000-0000-000000220000}"/>
    <cellStyle name="40% - Accent3 2 7" xfId="8711" xr:uid="{00000000-0005-0000-0000-000001220000}"/>
    <cellStyle name="40% - Accent3 2 7 2" xfId="8712" xr:uid="{00000000-0005-0000-0000-000002220000}"/>
    <cellStyle name="40% - Accent3 2 7 2 2" xfId="8713" xr:uid="{00000000-0005-0000-0000-000003220000}"/>
    <cellStyle name="40% - Accent3 2 7 2 3" xfId="8714" xr:uid="{00000000-0005-0000-0000-000004220000}"/>
    <cellStyle name="40% - Accent3 2 7 3" xfId="8715" xr:uid="{00000000-0005-0000-0000-000005220000}"/>
    <cellStyle name="40% - Accent3 2 7 4" xfId="8716" xr:uid="{00000000-0005-0000-0000-000006220000}"/>
    <cellStyle name="40% - Accent3 2 8" xfId="8717" xr:uid="{00000000-0005-0000-0000-000007220000}"/>
    <cellStyle name="40% - Accent3 2 8 2" xfId="8718" xr:uid="{00000000-0005-0000-0000-000008220000}"/>
    <cellStyle name="40% - Accent3 2 8 2 2" xfId="8719" xr:uid="{00000000-0005-0000-0000-000009220000}"/>
    <cellStyle name="40% - Accent3 2 8 2 3" xfId="8720" xr:uid="{00000000-0005-0000-0000-00000A220000}"/>
    <cellStyle name="40% - Accent3 2 8 3" xfId="8721" xr:uid="{00000000-0005-0000-0000-00000B220000}"/>
    <cellStyle name="40% - Accent3 2 8 4" xfId="8722" xr:uid="{00000000-0005-0000-0000-00000C220000}"/>
    <cellStyle name="40% - Accent3 2 9" xfId="8723" xr:uid="{00000000-0005-0000-0000-00000D220000}"/>
    <cellStyle name="40% - Accent3 2 9 2" xfId="8724" xr:uid="{00000000-0005-0000-0000-00000E220000}"/>
    <cellStyle name="40% - Accent3 2 9 2 2" xfId="8725" xr:uid="{00000000-0005-0000-0000-00000F220000}"/>
    <cellStyle name="40% - Accent3 2 9 2 3" xfId="8726" xr:uid="{00000000-0005-0000-0000-000010220000}"/>
    <cellStyle name="40% - Accent3 2 9 3" xfId="8727" xr:uid="{00000000-0005-0000-0000-000011220000}"/>
    <cellStyle name="40% - Accent3 2 9 4" xfId="8728" xr:uid="{00000000-0005-0000-0000-000012220000}"/>
    <cellStyle name="40% - Accent3 3" xfId="8729" xr:uid="{00000000-0005-0000-0000-000013220000}"/>
    <cellStyle name="40% - Accent3 4" xfId="8730" xr:uid="{00000000-0005-0000-0000-000014220000}"/>
    <cellStyle name="40% - Accent3 4 10" xfId="8731" xr:uid="{00000000-0005-0000-0000-000015220000}"/>
    <cellStyle name="40% - Accent3 4 10 2" xfId="8732" xr:uid="{00000000-0005-0000-0000-000016220000}"/>
    <cellStyle name="40% - Accent3 4 10 3" xfId="8733" xr:uid="{00000000-0005-0000-0000-000017220000}"/>
    <cellStyle name="40% - Accent3 4 11" xfId="8734" xr:uid="{00000000-0005-0000-0000-000018220000}"/>
    <cellStyle name="40% - Accent3 4 12" xfId="8735" xr:uid="{00000000-0005-0000-0000-000019220000}"/>
    <cellStyle name="40% - Accent3 4 2" xfId="8736" xr:uid="{00000000-0005-0000-0000-00001A220000}"/>
    <cellStyle name="40% - Accent3 4 2 10" xfId="8737" xr:uid="{00000000-0005-0000-0000-00001B220000}"/>
    <cellStyle name="40% - Accent3 4 2 2" xfId="8738" xr:uid="{00000000-0005-0000-0000-00001C220000}"/>
    <cellStyle name="40% - Accent3 4 2 2 2" xfId="8739" xr:uid="{00000000-0005-0000-0000-00001D220000}"/>
    <cellStyle name="40% - Accent3 4 2 2 2 2" xfId="8740" xr:uid="{00000000-0005-0000-0000-00001E220000}"/>
    <cellStyle name="40% - Accent3 4 2 2 2 3" xfId="8741" xr:uid="{00000000-0005-0000-0000-00001F220000}"/>
    <cellStyle name="40% - Accent3 4 2 2 3" xfId="8742" xr:uid="{00000000-0005-0000-0000-000020220000}"/>
    <cellStyle name="40% - Accent3 4 2 2 4" xfId="8743" xr:uid="{00000000-0005-0000-0000-000021220000}"/>
    <cellStyle name="40% - Accent3 4 2 3" xfId="8744" xr:uid="{00000000-0005-0000-0000-000022220000}"/>
    <cellStyle name="40% - Accent3 4 2 3 2" xfId="8745" xr:uid="{00000000-0005-0000-0000-000023220000}"/>
    <cellStyle name="40% - Accent3 4 2 3 2 2" xfId="8746" xr:uid="{00000000-0005-0000-0000-000024220000}"/>
    <cellStyle name="40% - Accent3 4 2 3 2 3" xfId="8747" xr:uid="{00000000-0005-0000-0000-000025220000}"/>
    <cellStyle name="40% - Accent3 4 2 3 3" xfId="8748" xr:uid="{00000000-0005-0000-0000-000026220000}"/>
    <cellStyle name="40% - Accent3 4 2 3 4" xfId="8749" xr:uid="{00000000-0005-0000-0000-000027220000}"/>
    <cellStyle name="40% - Accent3 4 2 4" xfId="8750" xr:uid="{00000000-0005-0000-0000-000028220000}"/>
    <cellStyle name="40% - Accent3 4 2 4 2" xfId="8751" xr:uid="{00000000-0005-0000-0000-000029220000}"/>
    <cellStyle name="40% - Accent3 4 2 4 2 2" xfId="8752" xr:uid="{00000000-0005-0000-0000-00002A220000}"/>
    <cellStyle name="40% - Accent3 4 2 4 2 3" xfId="8753" xr:uid="{00000000-0005-0000-0000-00002B220000}"/>
    <cellStyle name="40% - Accent3 4 2 4 3" xfId="8754" xr:uid="{00000000-0005-0000-0000-00002C220000}"/>
    <cellStyle name="40% - Accent3 4 2 4 4" xfId="8755" xr:uid="{00000000-0005-0000-0000-00002D220000}"/>
    <cellStyle name="40% - Accent3 4 2 5" xfId="8756" xr:uid="{00000000-0005-0000-0000-00002E220000}"/>
    <cellStyle name="40% - Accent3 4 2 5 2" xfId="8757" xr:uid="{00000000-0005-0000-0000-00002F220000}"/>
    <cellStyle name="40% - Accent3 4 2 5 2 2" xfId="8758" xr:uid="{00000000-0005-0000-0000-000030220000}"/>
    <cellStyle name="40% - Accent3 4 2 5 2 3" xfId="8759" xr:uid="{00000000-0005-0000-0000-000031220000}"/>
    <cellStyle name="40% - Accent3 4 2 5 3" xfId="8760" xr:uid="{00000000-0005-0000-0000-000032220000}"/>
    <cellStyle name="40% - Accent3 4 2 5 4" xfId="8761" xr:uid="{00000000-0005-0000-0000-000033220000}"/>
    <cellStyle name="40% - Accent3 4 2 6" xfId="8762" xr:uid="{00000000-0005-0000-0000-000034220000}"/>
    <cellStyle name="40% - Accent3 4 2 6 2" xfId="8763" xr:uid="{00000000-0005-0000-0000-000035220000}"/>
    <cellStyle name="40% - Accent3 4 2 6 2 2" xfId="8764" xr:uid="{00000000-0005-0000-0000-000036220000}"/>
    <cellStyle name="40% - Accent3 4 2 6 2 3" xfId="8765" xr:uid="{00000000-0005-0000-0000-000037220000}"/>
    <cellStyle name="40% - Accent3 4 2 6 3" xfId="8766" xr:uid="{00000000-0005-0000-0000-000038220000}"/>
    <cellStyle name="40% - Accent3 4 2 6 4" xfId="8767" xr:uid="{00000000-0005-0000-0000-000039220000}"/>
    <cellStyle name="40% - Accent3 4 2 7" xfId="8768" xr:uid="{00000000-0005-0000-0000-00003A220000}"/>
    <cellStyle name="40% - Accent3 4 2 7 2" xfId="8769" xr:uid="{00000000-0005-0000-0000-00003B220000}"/>
    <cellStyle name="40% - Accent3 4 2 7 2 2" xfId="8770" xr:uid="{00000000-0005-0000-0000-00003C220000}"/>
    <cellStyle name="40% - Accent3 4 2 7 2 3" xfId="8771" xr:uid="{00000000-0005-0000-0000-00003D220000}"/>
    <cellStyle name="40% - Accent3 4 2 7 3" xfId="8772" xr:uid="{00000000-0005-0000-0000-00003E220000}"/>
    <cellStyle name="40% - Accent3 4 2 7 4" xfId="8773" xr:uid="{00000000-0005-0000-0000-00003F220000}"/>
    <cellStyle name="40% - Accent3 4 2 8" xfId="8774" xr:uid="{00000000-0005-0000-0000-000040220000}"/>
    <cellStyle name="40% - Accent3 4 2 8 2" xfId="8775" xr:uid="{00000000-0005-0000-0000-000041220000}"/>
    <cellStyle name="40% - Accent3 4 2 8 3" xfId="8776" xr:uid="{00000000-0005-0000-0000-000042220000}"/>
    <cellStyle name="40% - Accent3 4 2 9" xfId="8777" xr:uid="{00000000-0005-0000-0000-000043220000}"/>
    <cellStyle name="40% - Accent3 4 3" xfId="8778" xr:uid="{00000000-0005-0000-0000-000044220000}"/>
    <cellStyle name="40% - Accent3 4 3 10" xfId="8779" xr:uid="{00000000-0005-0000-0000-000045220000}"/>
    <cellStyle name="40% - Accent3 4 3 2" xfId="8780" xr:uid="{00000000-0005-0000-0000-000046220000}"/>
    <cellStyle name="40% - Accent3 4 3 2 2" xfId="8781" xr:uid="{00000000-0005-0000-0000-000047220000}"/>
    <cellStyle name="40% - Accent3 4 3 2 2 2" xfId="8782" xr:uid="{00000000-0005-0000-0000-000048220000}"/>
    <cellStyle name="40% - Accent3 4 3 2 2 3" xfId="8783" xr:uid="{00000000-0005-0000-0000-000049220000}"/>
    <cellStyle name="40% - Accent3 4 3 2 3" xfId="8784" xr:uid="{00000000-0005-0000-0000-00004A220000}"/>
    <cellStyle name="40% - Accent3 4 3 2 4" xfId="8785" xr:uid="{00000000-0005-0000-0000-00004B220000}"/>
    <cellStyle name="40% - Accent3 4 3 3" xfId="8786" xr:uid="{00000000-0005-0000-0000-00004C220000}"/>
    <cellStyle name="40% - Accent3 4 3 3 2" xfId="8787" xr:uid="{00000000-0005-0000-0000-00004D220000}"/>
    <cellStyle name="40% - Accent3 4 3 3 2 2" xfId="8788" xr:uid="{00000000-0005-0000-0000-00004E220000}"/>
    <cellStyle name="40% - Accent3 4 3 3 2 3" xfId="8789" xr:uid="{00000000-0005-0000-0000-00004F220000}"/>
    <cellStyle name="40% - Accent3 4 3 3 3" xfId="8790" xr:uid="{00000000-0005-0000-0000-000050220000}"/>
    <cellStyle name="40% - Accent3 4 3 3 4" xfId="8791" xr:uid="{00000000-0005-0000-0000-000051220000}"/>
    <cellStyle name="40% - Accent3 4 3 4" xfId="8792" xr:uid="{00000000-0005-0000-0000-000052220000}"/>
    <cellStyle name="40% - Accent3 4 3 4 2" xfId="8793" xr:uid="{00000000-0005-0000-0000-000053220000}"/>
    <cellStyle name="40% - Accent3 4 3 4 2 2" xfId="8794" xr:uid="{00000000-0005-0000-0000-000054220000}"/>
    <cellStyle name="40% - Accent3 4 3 4 2 3" xfId="8795" xr:uid="{00000000-0005-0000-0000-000055220000}"/>
    <cellStyle name="40% - Accent3 4 3 4 3" xfId="8796" xr:uid="{00000000-0005-0000-0000-000056220000}"/>
    <cellStyle name="40% - Accent3 4 3 4 4" xfId="8797" xr:uid="{00000000-0005-0000-0000-000057220000}"/>
    <cellStyle name="40% - Accent3 4 3 5" xfId="8798" xr:uid="{00000000-0005-0000-0000-000058220000}"/>
    <cellStyle name="40% - Accent3 4 3 5 2" xfId="8799" xr:uid="{00000000-0005-0000-0000-000059220000}"/>
    <cellStyle name="40% - Accent3 4 3 5 2 2" xfId="8800" xr:uid="{00000000-0005-0000-0000-00005A220000}"/>
    <cellStyle name="40% - Accent3 4 3 5 2 3" xfId="8801" xr:uid="{00000000-0005-0000-0000-00005B220000}"/>
    <cellStyle name="40% - Accent3 4 3 5 3" xfId="8802" xr:uid="{00000000-0005-0000-0000-00005C220000}"/>
    <cellStyle name="40% - Accent3 4 3 5 4" xfId="8803" xr:uid="{00000000-0005-0000-0000-00005D220000}"/>
    <cellStyle name="40% - Accent3 4 3 6" xfId="8804" xr:uid="{00000000-0005-0000-0000-00005E220000}"/>
    <cellStyle name="40% - Accent3 4 3 6 2" xfId="8805" xr:uid="{00000000-0005-0000-0000-00005F220000}"/>
    <cellStyle name="40% - Accent3 4 3 6 2 2" xfId="8806" xr:uid="{00000000-0005-0000-0000-000060220000}"/>
    <cellStyle name="40% - Accent3 4 3 6 2 3" xfId="8807" xr:uid="{00000000-0005-0000-0000-000061220000}"/>
    <cellStyle name="40% - Accent3 4 3 6 3" xfId="8808" xr:uid="{00000000-0005-0000-0000-000062220000}"/>
    <cellStyle name="40% - Accent3 4 3 6 4" xfId="8809" xr:uid="{00000000-0005-0000-0000-000063220000}"/>
    <cellStyle name="40% - Accent3 4 3 7" xfId="8810" xr:uid="{00000000-0005-0000-0000-000064220000}"/>
    <cellStyle name="40% - Accent3 4 3 7 2" xfId="8811" xr:uid="{00000000-0005-0000-0000-000065220000}"/>
    <cellStyle name="40% - Accent3 4 3 7 2 2" xfId="8812" xr:uid="{00000000-0005-0000-0000-000066220000}"/>
    <cellStyle name="40% - Accent3 4 3 7 2 3" xfId="8813" xr:uid="{00000000-0005-0000-0000-000067220000}"/>
    <cellStyle name="40% - Accent3 4 3 7 3" xfId="8814" xr:uid="{00000000-0005-0000-0000-000068220000}"/>
    <cellStyle name="40% - Accent3 4 3 7 4" xfId="8815" xr:uid="{00000000-0005-0000-0000-000069220000}"/>
    <cellStyle name="40% - Accent3 4 3 8" xfId="8816" xr:uid="{00000000-0005-0000-0000-00006A220000}"/>
    <cellStyle name="40% - Accent3 4 3 8 2" xfId="8817" xr:uid="{00000000-0005-0000-0000-00006B220000}"/>
    <cellStyle name="40% - Accent3 4 3 8 3" xfId="8818" xr:uid="{00000000-0005-0000-0000-00006C220000}"/>
    <cellStyle name="40% - Accent3 4 3 9" xfId="8819" xr:uid="{00000000-0005-0000-0000-00006D220000}"/>
    <cellStyle name="40% - Accent3 4 4" xfId="8820" xr:uid="{00000000-0005-0000-0000-00006E220000}"/>
    <cellStyle name="40% - Accent3 4 4 2" xfId="8821" xr:uid="{00000000-0005-0000-0000-00006F220000}"/>
    <cellStyle name="40% - Accent3 4 4 2 2" xfId="8822" xr:uid="{00000000-0005-0000-0000-000070220000}"/>
    <cellStyle name="40% - Accent3 4 4 2 3" xfId="8823" xr:uid="{00000000-0005-0000-0000-000071220000}"/>
    <cellStyle name="40% - Accent3 4 4 3" xfId="8824" xr:uid="{00000000-0005-0000-0000-000072220000}"/>
    <cellStyle name="40% - Accent3 4 4 4" xfId="8825" xr:uid="{00000000-0005-0000-0000-000073220000}"/>
    <cellStyle name="40% - Accent3 4 5" xfId="8826" xr:uid="{00000000-0005-0000-0000-000074220000}"/>
    <cellStyle name="40% - Accent3 4 5 2" xfId="8827" xr:uid="{00000000-0005-0000-0000-000075220000}"/>
    <cellStyle name="40% - Accent3 4 5 2 2" xfId="8828" xr:uid="{00000000-0005-0000-0000-000076220000}"/>
    <cellStyle name="40% - Accent3 4 5 2 3" xfId="8829" xr:uid="{00000000-0005-0000-0000-000077220000}"/>
    <cellStyle name="40% - Accent3 4 5 3" xfId="8830" xr:uid="{00000000-0005-0000-0000-000078220000}"/>
    <cellStyle name="40% - Accent3 4 5 4" xfId="8831" xr:uid="{00000000-0005-0000-0000-000079220000}"/>
    <cellStyle name="40% - Accent3 4 6" xfId="8832" xr:uid="{00000000-0005-0000-0000-00007A220000}"/>
    <cellStyle name="40% - Accent3 4 6 2" xfId="8833" xr:uid="{00000000-0005-0000-0000-00007B220000}"/>
    <cellStyle name="40% - Accent3 4 6 2 2" xfId="8834" xr:uid="{00000000-0005-0000-0000-00007C220000}"/>
    <cellStyle name="40% - Accent3 4 6 2 3" xfId="8835" xr:uid="{00000000-0005-0000-0000-00007D220000}"/>
    <cellStyle name="40% - Accent3 4 6 3" xfId="8836" xr:uid="{00000000-0005-0000-0000-00007E220000}"/>
    <cellStyle name="40% - Accent3 4 6 4" xfId="8837" xr:uid="{00000000-0005-0000-0000-00007F220000}"/>
    <cellStyle name="40% - Accent3 4 7" xfId="8838" xr:uid="{00000000-0005-0000-0000-000080220000}"/>
    <cellStyle name="40% - Accent3 4 7 2" xfId="8839" xr:uid="{00000000-0005-0000-0000-000081220000}"/>
    <cellStyle name="40% - Accent3 4 7 2 2" xfId="8840" xr:uid="{00000000-0005-0000-0000-000082220000}"/>
    <cellStyle name="40% - Accent3 4 7 2 3" xfId="8841" xr:uid="{00000000-0005-0000-0000-000083220000}"/>
    <cellStyle name="40% - Accent3 4 7 3" xfId="8842" xr:uid="{00000000-0005-0000-0000-000084220000}"/>
    <cellStyle name="40% - Accent3 4 7 4" xfId="8843" xr:uid="{00000000-0005-0000-0000-000085220000}"/>
    <cellStyle name="40% - Accent3 4 8" xfId="8844" xr:uid="{00000000-0005-0000-0000-000086220000}"/>
    <cellStyle name="40% - Accent3 4 8 2" xfId="8845" xr:uid="{00000000-0005-0000-0000-000087220000}"/>
    <cellStyle name="40% - Accent3 4 8 2 2" xfId="8846" xr:uid="{00000000-0005-0000-0000-000088220000}"/>
    <cellStyle name="40% - Accent3 4 8 2 3" xfId="8847" xr:uid="{00000000-0005-0000-0000-000089220000}"/>
    <cellStyle name="40% - Accent3 4 8 3" xfId="8848" xr:uid="{00000000-0005-0000-0000-00008A220000}"/>
    <cellStyle name="40% - Accent3 4 8 4" xfId="8849" xr:uid="{00000000-0005-0000-0000-00008B220000}"/>
    <cellStyle name="40% - Accent3 4 9" xfId="8850" xr:uid="{00000000-0005-0000-0000-00008C220000}"/>
    <cellStyle name="40% - Accent3 4 9 2" xfId="8851" xr:uid="{00000000-0005-0000-0000-00008D220000}"/>
    <cellStyle name="40% - Accent3 4 9 2 2" xfId="8852" xr:uid="{00000000-0005-0000-0000-00008E220000}"/>
    <cellStyle name="40% - Accent3 4 9 2 3" xfId="8853" xr:uid="{00000000-0005-0000-0000-00008F220000}"/>
    <cellStyle name="40% - Accent3 4 9 3" xfId="8854" xr:uid="{00000000-0005-0000-0000-000090220000}"/>
    <cellStyle name="40% - Accent3 4 9 4" xfId="8855" xr:uid="{00000000-0005-0000-0000-000091220000}"/>
    <cellStyle name="40% - Accent3 5" xfId="8856" xr:uid="{00000000-0005-0000-0000-000092220000}"/>
    <cellStyle name="40% - Accent3 5 10" xfId="8857" xr:uid="{00000000-0005-0000-0000-000093220000}"/>
    <cellStyle name="40% - Accent3 5 10 2" xfId="8858" xr:uid="{00000000-0005-0000-0000-000094220000}"/>
    <cellStyle name="40% - Accent3 5 10 3" xfId="8859" xr:uid="{00000000-0005-0000-0000-000095220000}"/>
    <cellStyle name="40% - Accent3 5 11" xfId="8860" xr:uid="{00000000-0005-0000-0000-000096220000}"/>
    <cellStyle name="40% - Accent3 5 12" xfId="8861" xr:uid="{00000000-0005-0000-0000-000097220000}"/>
    <cellStyle name="40% - Accent3 5 2" xfId="8862" xr:uid="{00000000-0005-0000-0000-000098220000}"/>
    <cellStyle name="40% - Accent3 5 2 10" xfId="8863" xr:uid="{00000000-0005-0000-0000-000099220000}"/>
    <cellStyle name="40% - Accent3 5 2 2" xfId="8864" xr:uid="{00000000-0005-0000-0000-00009A220000}"/>
    <cellStyle name="40% - Accent3 5 2 2 2" xfId="8865" xr:uid="{00000000-0005-0000-0000-00009B220000}"/>
    <cellStyle name="40% - Accent3 5 2 2 2 2" xfId="8866" xr:uid="{00000000-0005-0000-0000-00009C220000}"/>
    <cellStyle name="40% - Accent3 5 2 2 2 3" xfId="8867" xr:uid="{00000000-0005-0000-0000-00009D220000}"/>
    <cellStyle name="40% - Accent3 5 2 2 3" xfId="8868" xr:uid="{00000000-0005-0000-0000-00009E220000}"/>
    <cellStyle name="40% - Accent3 5 2 2 4" xfId="8869" xr:uid="{00000000-0005-0000-0000-00009F220000}"/>
    <cellStyle name="40% - Accent3 5 2 3" xfId="8870" xr:uid="{00000000-0005-0000-0000-0000A0220000}"/>
    <cellStyle name="40% - Accent3 5 2 3 2" xfId="8871" xr:uid="{00000000-0005-0000-0000-0000A1220000}"/>
    <cellStyle name="40% - Accent3 5 2 3 2 2" xfId="8872" xr:uid="{00000000-0005-0000-0000-0000A2220000}"/>
    <cellStyle name="40% - Accent3 5 2 3 2 3" xfId="8873" xr:uid="{00000000-0005-0000-0000-0000A3220000}"/>
    <cellStyle name="40% - Accent3 5 2 3 3" xfId="8874" xr:uid="{00000000-0005-0000-0000-0000A4220000}"/>
    <cellStyle name="40% - Accent3 5 2 3 4" xfId="8875" xr:uid="{00000000-0005-0000-0000-0000A5220000}"/>
    <cellStyle name="40% - Accent3 5 2 4" xfId="8876" xr:uid="{00000000-0005-0000-0000-0000A6220000}"/>
    <cellStyle name="40% - Accent3 5 2 4 2" xfId="8877" xr:uid="{00000000-0005-0000-0000-0000A7220000}"/>
    <cellStyle name="40% - Accent3 5 2 4 2 2" xfId="8878" xr:uid="{00000000-0005-0000-0000-0000A8220000}"/>
    <cellStyle name="40% - Accent3 5 2 4 2 3" xfId="8879" xr:uid="{00000000-0005-0000-0000-0000A9220000}"/>
    <cellStyle name="40% - Accent3 5 2 4 3" xfId="8880" xr:uid="{00000000-0005-0000-0000-0000AA220000}"/>
    <cellStyle name="40% - Accent3 5 2 4 4" xfId="8881" xr:uid="{00000000-0005-0000-0000-0000AB220000}"/>
    <cellStyle name="40% - Accent3 5 2 5" xfId="8882" xr:uid="{00000000-0005-0000-0000-0000AC220000}"/>
    <cellStyle name="40% - Accent3 5 2 5 2" xfId="8883" xr:uid="{00000000-0005-0000-0000-0000AD220000}"/>
    <cellStyle name="40% - Accent3 5 2 5 2 2" xfId="8884" xr:uid="{00000000-0005-0000-0000-0000AE220000}"/>
    <cellStyle name="40% - Accent3 5 2 5 2 3" xfId="8885" xr:uid="{00000000-0005-0000-0000-0000AF220000}"/>
    <cellStyle name="40% - Accent3 5 2 5 3" xfId="8886" xr:uid="{00000000-0005-0000-0000-0000B0220000}"/>
    <cellStyle name="40% - Accent3 5 2 5 4" xfId="8887" xr:uid="{00000000-0005-0000-0000-0000B1220000}"/>
    <cellStyle name="40% - Accent3 5 2 6" xfId="8888" xr:uid="{00000000-0005-0000-0000-0000B2220000}"/>
    <cellStyle name="40% - Accent3 5 2 6 2" xfId="8889" xr:uid="{00000000-0005-0000-0000-0000B3220000}"/>
    <cellStyle name="40% - Accent3 5 2 6 2 2" xfId="8890" xr:uid="{00000000-0005-0000-0000-0000B4220000}"/>
    <cellStyle name="40% - Accent3 5 2 6 2 3" xfId="8891" xr:uid="{00000000-0005-0000-0000-0000B5220000}"/>
    <cellStyle name="40% - Accent3 5 2 6 3" xfId="8892" xr:uid="{00000000-0005-0000-0000-0000B6220000}"/>
    <cellStyle name="40% - Accent3 5 2 6 4" xfId="8893" xr:uid="{00000000-0005-0000-0000-0000B7220000}"/>
    <cellStyle name="40% - Accent3 5 2 7" xfId="8894" xr:uid="{00000000-0005-0000-0000-0000B8220000}"/>
    <cellStyle name="40% - Accent3 5 2 7 2" xfId="8895" xr:uid="{00000000-0005-0000-0000-0000B9220000}"/>
    <cellStyle name="40% - Accent3 5 2 7 2 2" xfId="8896" xr:uid="{00000000-0005-0000-0000-0000BA220000}"/>
    <cellStyle name="40% - Accent3 5 2 7 2 3" xfId="8897" xr:uid="{00000000-0005-0000-0000-0000BB220000}"/>
    <cellStyle name="40% - Accent3 5 2 7 3" xfId="8898" xr:uid="{00000000-0005-0000-0000-0000BC220000}"/>
    <cellStyle name="40% - Accent3 5 2 7 4" xfId="8899" xr:uid="{00000000-0005-0000-0000-0000BD220000}"/>
    <cellStyle name="40% - Accent3 5 2 8" xfId="8900" xr:uid="{00000000-0005-0000-0000-0000BE220000}"/>
    <cellStyle name="40% - Accent3 5 2 8 2" xfId="8901" xr:uid="{00000000-0005-0000-0000-0000BF220000}"/>
    <cellStyle name="40% - Accent3 5 2 8 3" xfId="8902" xr:uid="{00000000-0005-0000-0000-0000C0220000}"/>
    <cellStyle name="40% - Accent3 5 2 9" xfId="8903" xr:uid="{00000000-0005-0000-0000-0000C1220000}"/>
    <cellStyle name="40% - Accent3 5 3" xfId="8904" xr:uid="{00000000-0005-0000-0000-0000C2220000}"/>
    <cellStyle name="40% - Accent3 5 3 10" xfId="8905" xr:uid="{00000000-0005-0000-0000-0000C3220000}"/>
    <cellStyle name="40% - Accent3 5 3 2" xfId="8906" xr:uid="{00000000-0005-0000-0000-0000C4220000}"/>
    <cellStyle name="40% - Accent3 5 3 2 2" xfId="8907" xr:uid="{00000000-0005-0000-0000-0000C5220000}"/>
    <cellStyle name="40% - Accent3 5 3 2 2 2" xfId="8908" xr:uid="{00000000-0005-0000-0000-0000C6220000}"/>
    <cellStyle name="40% - Accent3 5 3 2 2 3" xfId="8909" xr:uid="{00000000-0005-0000-0000-0000C7220000}"/>
    <cellStyle name="40% - Accent3 5 3 2 3" xfId="8910" xr:uid="{00000000-0005-0000-0000-0000C8220000}"/>
    <cellStyle name="40% - Accent3 5 3 2 4" xfId="8911" xr:uid="{00000000-0005-0000-0000-0000C9220000}"/>
    <cellStyle name="40% - Accent3 5 3 3" xfId="8912" xr:uid="{00000000-0005-0000-0000-0000CA220000}"/>
    <cellStyle name="40% - Accent3 5 3 3 2" xfId="8913" xr:uid="{00000000-0005-0000-0000-0000CB220000}"/>
    <cellStyle name="40% - Accent3 5 3 3 2 2" xfId="8914" xr:uid="{00000000-0005-0000-0000-0000CC220000}"/>
    <cellStyle name="40% - Accent3 5 3 3 2 3" xfId="8915" xr:uid="{00000000-0005-0000-0000-0000CD220000}"/>
    <cellStyle name="40% - Accent3 5 3 3 3" xfId="8916" xr:uid="{00000000-0005-0000-0000-0000CE220000}"/>
    <cellStyle name="40% - Accent3 5 3 3 4" xfId="8917" xr:uid="{00000000-0005-0000-0000-0000CF220000}"/>
    <cellStyle name="40% - Accent3 5 3 4" xfId="8918" xr:uid="{00000000-0005-0000-0000-0000D0220000}"/>
    <cellStyle name="40% - Accent3 5 3 4 2" xfId="8919" xr:uid="{00000000-0005-0000-0000-0000D1220000}"/>
    <cellStyle name="40% - Accent3 5 3 4 2 2" xfId="8920" xr:uid="{00000000-0005-0000-0000-0000D2220000}"/>
    <cellStyle name="40% - Accent3 5 3 4 2 3" xfId="8921" xr:uid="{00000000-0005-0000-0000-0000D3220000}"/>
    <cellStyle name="40% - Accent3 5 3 4 3" xfId="8922" xr:uid="{00000000-0005-0000-0000-0000D4220000}"/>
    <cellStyle name="40% - Accent3 5 3 4 4" xfId="8923" xr:uid="{00000000-0005-0000-0000-0000D5220000}"/>
    <cellStyle name="40% - Accent3 5 3 5" xfId="8924" xr:uid="{00000000-0005-0000-0000-0000D6220000}"/>
    <cellStyle name="40% - Accent3 5 3 5 2" xfId="8925" xr:uid="{00000000-0005-0000-0000-0000D7220000}"/>
    <cellStyle name="40% - Accent3 5 3 5 2 2" xfId="8926" xr:uid="{00000000-0005-0000-0000-0000D8220000}"/>
    <cellStyle name="40% - Accent3 5 3 5 2 3" xfId="8927" xr:uid="{00000000-0005-0000-0000-0000D9220000}"/>
    <cellStyle name="40% - Accent3 5 3 5 3" xfId="8928" xr:uid="{00000000-0005-0000-0000-0000DA220000}"/>
    <cellStyle name="40% - Accent3 5 3 5 4" xfId="8929" xr:uid="{00000000-0005-0000-0000-0000DB220000}"/>
    <cellStyle name="40% - Accent3 5 3 6" xfId="8930" xr:uid="{00000000-0005-0000-0000-0000DC220000}"/>
    <cellStyle name="40% - Accent3 5 3 6 2" xfId="8931" xr:uid="{00000000-0005-0000-0000-0000DD220000}"/>
    <cellStyle name="40% - Accent3 5 3 6 2 2" xfId="8932" xr:uid="{00000000-0005-0000-0000-0000DE220000}"/>
    <cellStyle name="40% - Accent3 5 3 6 2 3" xfId="8933" xr:uid="{00000000-0005-0000-0000-0000DF220000}"/>
    <cellStyle name="40% - Accent3 5 3 6 3" xfId="8934" xr:uid="{00000000-0005-0000-0000-0000E0220000}"/>
    <cellStyle name="40% - Accent3 5 3 6 4" xfId="8935" xr:uid="{00000000-0005-0000-0000-0000E1220000}"/>
    <cellStyle name="40% - Accent3 5 3 7" xfId="8936" xr:uid="{00000000-0005-0000-0000-0000E2220000}"/>
    <cellStyle name="40% - Accent3 5 3 7 2" xfId="8937" xr:uid="{00000000-0005-0000-0000-0000E3220000}"/>
    <cellStyle name="40% - Accent3 5 3 7 2 2" xfId="8938" xr:uid="{00000000-0005-0000-0000-0000E4220000}"/>
    <cellStyle name="40% - Accent3 5 3 7 2 3" xfId="8939" xr:uid="{00000000-0005-0000-0000-0000E5220000}"/>
    <cellStyle name="40% - Accent3 5 3 7 3" xfId="8940" xr:uid="{00000000-0005-0000-0000-0000E6220000}"/>
    <cellStyle name="40% - Accent3 5 3 7 4" xfId="8941" xr:uid="{00000000-0005-0000-0000-0000E7220000}"/>
    <cellStyle name="40% - Accent3 5 3 8" xfId="8942" xr:uid="{00000000-0005-0000-0000-0000E8220000}"/>
    <cellStyle name="40% - Accent3 5 3 8 2" xfId="8943" xr:uid="{00000000-0005-0000-0000-0000E9220000}"/>
    <cellStyle name="40% - Accent3 5 3 8 3" xfId="8944" xr:uid="{00000000-0005-0000-0000-0000EA220000}"/>
    <cellStyle name="40% - Accent3 5 3 9" xfId="8945" xr:uid="{00000000-0005-0000-0000-0000EB220000}"/>
    <cellStyle name="40% - Accent3 5 4" xfId="8946" xr:uid="{00000000-0005-0000-0000-0000EC220000}"/>
    <cellStyle name="40% - Accent3 5 4 2" xfId="8947" xr:uid="{00000000-0005-0000-0000-0000ED220000}"/>
    <cellStyle name="40% - Accent3 5 4 2 2" xfId="8948" xr:uid="{00000000-0005-0000-0000-0000EE220000}"/>
    <cellStyle name="40% - Accent3 5 4 2 3" xfId="8949" xr:uid="{00000000-0005-0000-0000-0000EF220000}"/>
    <cellStyle name="40% - Accent3 5 4 3" xfId="8950" xr:uid="{00000000-0005-0000-0000-0000F0220000}"/>
    <cellStyle name="40% - Accent3 5 4 4" xfId="8951" xr:uid="{00000000-0005-0000-0000-0000F1220000}"/>
    <cellStyle name="40% - Accent3 5 5" xfId="8952" xr:uid="{00000000-0005-0000-0000-0000F2220000}"/>
    <cellStyle name="40% - Accent3 5 5 2" xfId="8953" xr:uid="{00000000-0005-0000-0000-0000F3220000}"/>
    <cellStyle name="40% - Accent3 5 5 2 2" xfId="8954" xr:uid="{00000000-0005-0000-0000-0000F4220000}"/>
    <cellStyle name="40% - Accent3 5 5 2 3" xfId="8955" xr:uid="{00000000-0005-0000-0000-0000F5220000}"/>
    <cellStyle name="40% - Accent3 5 5 3" xfId="8956" xr:uid="{00000000-0005-0000-0000-0000F6220000}"/>
    <cellStyle name="40% - Accent3 5 5 4" xfId="8957" xr:uid="{00000000-0005-0000-0000-0000F7220000}"/>
    <cellStyle name="40% - Accent3 5 6" xfId="8958" xr:uid="{00000000-0005-0000-0000-0000F8220000}"/>
    <cellStyle name="40% - Accent3 5 6 2" xfId="8959" xr:uid="{00000000-0005-0000-0000-0000F9220000}"/>
    <cellStyle name="40% - Accent3 5 6 2 2" xfId="8960" xr:uid="{00000000-0005-0000-0000-0000FA220000}"/>
    <cellStyle name="40% - Accent3 5 6 2 3" xfId="8961" xr:uid="{00000000-0005-0000-0000-0000FB220000}"/>
    <cellStyle name="40% - Accent3 5 6 3" xfId="8962" xr:uid="{00000000-0005-0000-0000-0000FC220000}"/>
    <cellStyle name="40% - Accent3 5 6 4" xfId="8963" xr:uid="{00000000-0005-0000-0000-0000FD220000}"/>
    <cellStyle name="40% - Accent3 5 7" xfId="8964" xr:uid="{00000000-0005-0000-0000-0000FE220000}"/>
    <cellStyle name="40% - Accent3 5 7 2" xfId="8965" xr:uid="{00000000-0005-0000-0000-0000FF220000}"/>
    <cellStyle name="40% - Accent3 5 7 2 2" xfId="8966" xr:uid="{00000000-0005-0000-0000-000000230000}"/>
    <cellStyle name="40% - Accent3 5 7 2 3" xfId="8967" xr:uid="{00000000-0005-0000-0000-000001230000}"/>
    <cellStyle name="40% - Accent3 5 7 3" xfId="8968" xr:uid="{00000000-0005-0000-0000-000002230000}"/>
    <cellStyle name="40% - Accent3 5 7 4" xfId="8969" xr:uid="{00000000-0005-0000-0000-000003230000}"/>
    <cellStyle name="40% - Accent3 5 8" xfId="8970" xr:uid="{00000000-0005-0000-0000-000004230000}"/>
    <cellStyle name="40% - Accent3 5 8 2" xfId="8971" xr:uid="{00000000-0005-0000-0000-000005230000}"/>
    <cellStyle name="40% - Accent3 5 8 2 2" xfId="8972" xr:uid="{00000000-0005-0000-0000-000006230000}"/>
    <cellStyle name="40% - Accent3 5 8 2 3" xfId="8973" xr:uid="{00000000-0005-0000-0000-000007230000}"/>
    <cellStyle name="40% - Accent3 5 8 3" xfId="8974" xr:uid="{00000000-0005-0000-0000-000008230000}"/>
    <cellStyle name="40% - Accent3 5 8 4" xfId="8975" xr:uid="{00000000-0005-0000-0000-000009230000}"/>
    <cellStyle name="40% - Accent3 5 9" xfId="8976" xr:uid="{00000000-0005-0000-0000-00000A230000}"/>
    <cellStyle name="40% - Accent3 5 9 2" xfId="8977" xr:uid="{00000000-0005-0000-0000-00000B230000}"/>
    <cellStyle name="40% - Accent3 5 9 2 2" xfId="8978" xr:uid="{00000000-0005-0000-0000-00000C230000}"/>
    <cellStyle name="40% - Accent3 5 9 2 3" xfId="8979" xr:uid="{00000000-0005-0000-0000-00000D230000}"/>
    <cellStyle name="40% - Accent3 5 9 3" xfId="8980" xr:uid="{00000000-0005-0000-0000-00000E230000}"/>
    <cellStyle name="40% - Accent3 5 9 4" xfId="8981" xr:uid="{00000000-0005-0000-0000-00000F230000}"/>
    <cellStyle name="40% - Accent3 6" xfId="8982" xr:uid="{00000000-0005-0000-0000-000010230000}"/>
    <cellStyle name="40% - Accent3 6 10" xfId="8983" xr:uid="{00000000-0005-0000-0000-000011230000}"/>
    <cellStyle name="40% - Accent3 6 10 2" xfId="8984" xr:uid="{00000000-0005-0000-0000-000012230000}"/>
    <cellStyle name="40% - Accent3 6 10 3" xfId="8985" xr:uid="{00000000-0005-0000-0000-000013230000}"/>
    <cellStyle name="40% - Accent3 6 11" xfId="8986" xr:uid="{00000000-0005-0000-0000-000014230000}"/>
    <cellStyle name="40% - Accent3 6 12" xfId="8987" xr:uid="{00000000-0005-0000-0000-000015230000}"/>
    <cellStyle name="40% - Accent3 6 2" xfId="8988" xr:uid="{00000000-0005-0000-0000-000016230000}"/>
    <cellStyle name="40% - Accent3 6 2 10" xfId="8989" xr:uid="{00000000-0005-0000-0000-000017230000}"/>
    <cellStyle name="40% - Accent3 6 2 2" xfId="8990" xr:uid="{00000000-0005-0000-0000-000018230000}"/>
    <cellStyle name="40% - Accent3 6 2 2 2" xfId="8991" xr:uid="{00000000-0005-0000-0000-000019230000}"/>
    <cellStyle name="40% - Accent3 6 2 2 2 2" xfId="8992" xr:uid="{00000000-0005-0000-0000-00001A230000}"/>
    <cellStyle name="40% - Accent3 6 2 2 2 3" xfId="8993" xr:uid="{00000000-0005-0000-0000-00001B230000}"/>
    <cellStyle name="40% - Accent3 6 2 2 3" xfId="8994" xr:uid="{00000000-0005-0000-0000-00001C230000}"/>
    <cellStyle name="40% - Accent3 6 2 2 4" xfId="8995" xr:uid="{00000000-0005-0000-0000-00001D230000}"/>
    <cellStyle name="40% - Accent3 6 2 3" xfId="8996" xr:uid="{00000000-0005-0000-0000-00001E230000}"/>
    <cellStyle name="40% - Accent3 6 2 3 2" xfId="8997" xr:uid="{00000000-0005-0000-0000-00001F230000}"/>
    <cellStyle name="40% - Accent3 6 2 3 2 2" xfId="8998" xr:uid="{00000000-0005-0000-0000-000020230000}"/>
    <cellStyle name="40% - Accent3 6 2 3 2 3" xfId="8999" xr:uid="{00000000-0005-0000-0000-000021230000}"/>
    <cellStyle name="40% - Accent3 6 2 3 3" xfId="9000" xr:uid="{00000000-0005-0000-0000-000022230000}"/>
    <cellStyle name="40% - Accent3 6 2 3 4" xfId="9001" xr:uid="{00000000-0005-0000-0000-000023230000}"/>
    <cellStyle name="40% - Accent3 6 2 4" xfId="9002" xr:uid="{00000000-0005-0000-0000-000024230000}"/>
    <cellStyle name="40% - Accent3 6 2 4 2" xfId="9003" xr:uid="{00000000-0005-0000-0000-000025230000}"/>
    <cellStyle name="40% - Accent3 6 2 4 2 2" xfId="9004" xr:uid="{00000000-0005-0000-0000-000026230000}"/>
    <cellStyle name="40% - Accent3 6 2 4 2 3" xfId="9005" xr:uid="{00000000-0005-0000-0000-000027230000}"/>
    <cellStyle name="40% - Accent3 6 2 4 3" xfId="9006" xr:uid="{00000000-0005-0000-0000-000028230000}"/>
    <cellStyle name="40% - Accent3 6 2 4 4" xfId="9007" xr:uid="{00000000-0005-0000-0000-000029230000}"/>
    <cellStyle name="40% - Accent3 6 2 5" xfId="9008" xr:uid="{00000000-0005-0000-0000-00002A230000}"/>
    <cellStyle name="40% - Accent3 6 2 5 2" xfId="9009" xr:uid="{00000000-0005-0000-0000-00002B230000}"/>
    <cellStyle name="40% - Accent3 6 2 5 2 2" xfId="9010" xr:uid="{00000000-0005-0000-0000-00002C230000}"/>
    <cellStyle name="40% - Accent3 6 2 5 2 3" xfId="9011" xr:uid="{00000000-0005-0000-0000-00002D230000}"/>
    <cellStyle name="40% - Accent3 6 2 5 3" xfId="9012" xr:uid="{00000000-0005-0000-0000-00002E230000}"/>
    <cellStyle name="40% - Accent3 6 2 5 4" xfId="9013" xr:uid="{00000000-0005-0000-0000-00002F230000}"/>
    <cellStyle name="40% - Accent3 6 2 6" xfId="9014" xr:uid="{00000000-0005-0000-0000-000030230000}"/>
    <cellStyle name="40% - Accent3 6 2 6 2" xfId="9015" xr:uid="{00000000-0005-0000-0000-000031230000}"/>
    <cellStyle name="40% - Accent3 6 2 6 2 2" xfId="9016" xr:uid="{00000000-0005-0000-0000-000032230000}"/>
    <cellStyle name="40% - Accent3 6 2 6 2 3" xfId="9017" xr:uid="{00000000-0005-0000-0000-000033230000}"/>
    <cellStyle name="40% - Accent3 6 2 6 3" xfId="9018" xr:uid="{00000000-0005-0000-0000-000034230000}"/>
    <cellStyle name="40% - Accent3 6 2 6 4" xfId="9019" xr:uid="{00000000-0005-0000-0000-000035230000}"/>
    <cellStyle name="40% - Accent3 6 2 7" xfId="9020" xr:uid="{00000000-0005-0000-0000-000036230000}"/>
    <cellStyle name="40% - Accent3 6 2 7 2" xfId="9021" xr:uid="{00000000-0005-0000-0000-000037230000}"/>
    <cellStyle name="40% - Accent3 6 2 7 2 2" xfId="9022" xr:uid="{00000000-0005-0000-0000-000038230000}"/>
    <cellStyle name="40% - Accent3 6 2 7 2 3" xfId="9023" xr:uid="{00000000-0005-0000-0000-000039230000}"/>
    <cellStyle name="40% - Accent3 6 2 7 3" xfId="9024" xr:uid="{00000000-0005-0000-0000-00003A230000}"/>
    <cellStyle name="40% - Accent3 6 2 7 4" xfId="9025" xr:uid="{00000000-0005-0000-0000-00003B230000}"/>
    <cellStyle name="40% - Accent3 6 2 8" xfId="9026" xr:uid="{00000000-0005-0000-0000-00003C230000}"/>
    <cellStyle name="40% - Accent3 6 2 8 2" xfId="9027" xr:uid="{00000000-0005-0000-0000-00003D230000}"/>
    <cellStyle name="40% - Accent3 6 2 8 3" xfId="9028" xr:uid="{00000000-0005-0000-0000-00003E230000}"/>
    <cellStyle name="40% - Accent3 6 2 9" xfId="9029" xr:uid="{00000000-0005-0000-0000-00003F230000}"/>
    <cellStyle name="40% - Accent3 6 3" xfId="9030" xr:uid="{00000000-0005-0000-0000-000040230000}"/>
    <cellStyle name="40% - Accent3 6 3 10" xfId="9031" xr:uid="{00000000-0005-0000-0000-000041230000}"/>
    <cellStyle name="40% - Accent3 6 3 2" xfId="9032" xr:uid="{00000000-0005-0000-0000-000042230000}"/>
    <cellStyle name="40% - Accent3 6 3 2 2" xfId="9033" xr:uid="{00000000-0005-0000-0000-000043230000}"/>
    <cellStyle name="40% - Accent3 6 3 2 2 2" xfId="9034" xr:uid="{00000000-0005-0000-0000-000044230000}"/>
    <cellStyle name="40% - Accent3 6 3 2 2 3" xfId="9035" xr:uid="{00000000-0005-0000-0000-000045230000}"/>
    <cellStyle name="40% - Accent3 6 3 2 3" xfId="9036" xr:uid="{00000000-0005-0000-0000-000046230000}"/>
    <cellStyle name="40% - Accent3 6 3 2 4" xfId="9037" xr:uid="{00000000-0005-0000-0000-000047230000}"/>
    <cellStyle name="40% - Accent3 6 3 3" xfId="9038" xr:uid="{00000000-0005-0000-0000-000048230000}"/>
    <cellStyle name="40% - Accent3 6 3 3 2" xfId="9039" xr:uid="{00000000-0005-0000-0000-000049230000}"/>
    <cellStyle name="40% - Accent3 6 3 3 2 2" xfId="9040" xr:uid="{00000000-0005-0000-0000-00004A230000}"/>
    <cellStyle name="40% - Accent3 6 3 3 2 3" xfId="9041" xr:uid="{00000000-0005-0000-0000-00004B230000}"/>
    <cellStyle name="40% - Accent3 6 3 3 3" xfId="9042" xr:uid="{00000000-0005-0000-0000-00004C230000}"/>
    <cellStyle name="40% - Accent3 6 3 3 4" xfId="9043" xr:uid="{00000000-0005-0000-0000-00004D230000}"/>
    <cellStyle name="40% - Accent3 6 3 4" xfId="9044" xr:uid="{00000000-0005-0000-0000-00004E230000}"/>
    <cellStyle name="40% - Accent3 6 3 4 2" xfId="9045" xr:uid="{00000000-0005-0000-0000-00004F230000}"/>
    <cellStyle name="40% - Accent3 6 3 4 2 2" xfId="9046" xr:uid="{00000000-0005-0000-0000-000050230000}"/>
    <cellStyle name="40% - Accent3 6 3 4 2 3" xfId="9047" xr:uid="{00000000-0005-0000-0000-000051230000}"/>
    <cellStyle name="40% - Accent3 6 3 4 3" xfId="9048" xr:uid="{00000000-0005-0000-0000-000052230000}"/>
    <cellStyle name="40% - Accent3 6 3 4 4" xfId="9049" xr:uid="{00000000-0005-0000-0000-000053230000}"/>
    <cellStyle name="40% - Accent3 6 3 5" xfId="9050" xr:uid="{00000000-0005-0000-0000-000054230000}"/>
    <cellStyle name="40% - Accent3 6 3 5 2" xfId="9051" xr:uid="{00000000-0005-0000-0000-000055230000}"/>
    <cellStyle name="40% - Accent3 6 3 5 2 2" xfId="9052" xr:uid="{00000000-0005-0000-0000-000056230000}"/>
    <cellStyle name="40% - Accent3 6 3 5 2 3" xfId="9053" xr:uid="{00000000-0005-0000-0000-000057230000}"/>
    <cellStyle name="40% - Accent3 6 3 5 3" xfId="9054" xr:uid="{00000000-0005-0000-0000-000058230000}"/>
    <cellStyle name="40% - Accent3 6 3 5 4" xfId="9055" xr:uid="{00000000-0005-0000-0000-000059230000}"/>
    <cellStyle name="40% - Accent3 6 3 6" xfId="9056" xr:uid="{00000000-0005-0000-0000-00005A230000}"/>
    <cellStyle name="40% - Accent3 6 3 6 2" xfId="9057" xr:uid="{00000000-0005-0000-0000-00005B230000}"/>
    <cellStyle name="40% - Accent3 6 3 6 2 2" xfId="9058" xr:uid="{00000000-0005-0000-0000-00005C230000}"/>
    <cellStyle name="40% - Accent3 6 3 6 2 3" xfId="9059" xr:uid="{00000000-0005-0000-0000-00005D230000}"/>
    <cellStyle name="40% - Accent3 6 3 6 3" xfId="9060" xr:uid="{00000000-0005-0000-0000-00005E230000}"/>
    <cellStyle name="40% - Accent3 6 3 6 4" xfId="9061" xr:uid="{00000000-0005-0000-0000-00005F230000}"/>
    <cellStyle name="40% - Accent3 6 3 7" xfId="9062" xr:uid="{00000000-0005-0000-0000-000060230000}"/>
    <cellStyle name="40% - Accent3 6 3 7 2" xfId="9063" xr:uid="{00000000-0005-0000-0000-000061230000}"/>
    <cellStyle name="40% - Accent3 6 3 7 2 2" xfId="9064" xr:uid="{00000000-0005-0000-0000-000062230000}"/>
    <cellStyle name="40% - Accent3 6 3 7 2 3" xfId="9065" xr:uid="{00000000-0005-0000-0000-000063230000}"/>
    <cellStyle name="40% - Accent3 6 3 7 3" xfId="9066" xr:uid="{00000000-0005-0000-0000-000064230000}"/>
    <cellStyle name="40% - Accent3 6 3 7 4" xfId="9067" xr:uid="{00000000-0005-0000-0000-000065230000}"/>
    <cellStyle name="40% - Accent3 6 3 8" xfId="9068" xr:uid="{00000000-0005-0000-0000-000066230000}"/>
    <cellStyle name="40% - Accent3 6 3 8 2" xfId="9069" xr:uid="{00000000-0005-0000-0000-000067230000}"/>
    <cellStyle name="40% - Accent3 6 3 8 3" xfId="9070" xr:uid="{00000000-0005-0000-0000-000068230000}"/>
    <cellStyle name="40% - Accent3 6 3 9" xfId="9071" xr:uid="{00000000-0005-0000-0000-000069230000}"/>
    <cellStyle name="40% - Accent3 6 4" xfId="9072" xr:uid="{00000000-0005-0000-0000-00006A230000}"/>
    <cellStyle name="40% - Accent3 6 4 2" xfId="9073" xr:uid="{00000000-0005-0000-0000-00006B230000}"/>
    <cellStyle name="40% - Accent3 6 4 2 2" xfId="9074" xr:uid="{00000000-0005-0000-0000-00006C230000}"/>
    <cellStyle name="40% - Accent3 6 4 2 3" xfId="9075" xr:uid="{00000000-0005-0000-0000-00006D230000}"/>
    <cellStyle name="40% - Accent3 6 4 3" xfId="9076" xr:uid="{00000000-0005-0000-0000-00006E230000}"/>
    <cellStyle name="40% - Accent3 6 4 4" xfId="9077" xr:uid="{00000000-0005-0000-0000-00006F230000}"/>
    <cellStyle name="40% - Accent3 6 5" xfId="9078" xr:uid="{00000000-0005-0000-0000-000070230000}"/>
    <cellStyle name="40% - Accent3 6 5 2" xfId="9079" xr:uid="{00000000-0005-0000-0000-000071230000}"/>
    <cellStyle name="40% - Accent3 6 5 2 2" xfId="9080" xr:uid="{00000000-0005-0000-0000-000072230000}"/>
    <cellStyle name="40% - Accent3 6 5 2 3" xfId="9081" xr:uid="{00000000-0005-0000-0000-000073230000}"/>
    <cellStyle name="40% - Accent3 6 5 3" xfId="9082" xr:uid="{00000000-0005-0000-0000-000074230000}"/>
    <cellStyle name="40% - Accent3 6 5 4" xfId="9083" xr:uid="{00000000-0005-0000-0000-000075230000}"/>
    <cellStyle name="40% - Accent3 6 6" xfId="9084" xr:uid="{00000000-0005-0000-0000-000076230000}"/>
    <cellStyle name="40% - Accent3 6 6 2" xfId="9085" xr:uid="{00000000-0005-0000-0000-000077230000}"/>
    <cellStyle name="40% - Accent3 6 6 2 2" xfId="9086" xr:uid="{00000000-0005-0000-0000-000078230000}"/>
    <cellStyle name="40% - Accent3 6 6 2 3" xfId="9087" xr:uid="{00000000-0005-0000-0000-000079230000}"/>
    <cellStyle name="40% - Accent3 6 6 3" xfId="9088" xr:uid="{00000000-0005-0000-0000-00007A230000}"/>
    <cellStyle name="40% - Accent3 6 6 4" xfId="9089" xr:uid="{00000000-0005-0000-0000-00007B230000}"/>
    <cellStyle name="40% - Accent3 6 7" xfId="9090" xr:uid="{00000000-0005-0000-0000-00007C230000}"/>
    <cellStyle name="40% - Accent3 6 7 2" xfId="9091" xr:uid="{00000000-0005-0000-0000-00007D230000}"/>
    <cellStyle name="40% - Accent3 6 7 2 2" xfId="9092" xr:uid="{00000000-0005-0000-0000-00007E230000}"/>
    <cellStyle name="40% - Accent3 6 7 2 3" xfId="9093" xr:uid="{00000000-0005-0000-0000-00007F230000}"/>
    <cellStyle name="40% - Accent3 6 7 3" xfId="9094" xr:uid="{00000000-0005-0000-0000-000080230000}"/>
    <cellStyle name="40% - Accent3 6 7 4" xfId="9095" xr:uid="{00000000-0005-0000-0000-000081230000}"/>
    <cellStyle name="40% - Accent3 6 8" xfId="9096" xr:uid="{00000000-0005-0000-0000-000082230000}"/>
    <cellStyle name="40% - Accent3 6 8 2" xfId="9097" xr:uid="{00000000-0005-0000-0000-000083230000}"/>
    <cellStyle name="40% - Accent3 6 8 2 2" xfId="9098" xr:uid="{00000000-0005-0000-0000-000084230000}"/>
    <cellStyle name="40% - Accent3 6 8 2 3" xfId="9099" xr:uid="{00000000-0005-0000-0000-000085230000}"/>
    <cellStyle name="40% - Accent3 6 8 3" xfId="9100" xr:uid="{00000000-0005-0000-0000-000086230000}"/>
    <cellStyle name="40% - Accent3 6 8 4" xfId="9101" xr:uid="{00000000-0005-0000-0000-000087230000}"/>
    <cellStyle name="40% - Accent3 6 9" xfId="9102" xr:uid="{00000000-0005-0000-0000-000088230000}"/>
    <cellStyle name="40% - Accent3 6 9 2" xfId="9103" xr:uid="{00000000-0005-0000-0000-000089230000}"/>
    <cellStyle name="40% - Accent3 6 9 2 2" xfId="9104" xr:uid="{00000000-0005-0000-0000-00008A230000}"/>
    <cellStyle name="40% - Accent3 6 9 2 3" xfId="9105" xr:uid="{00000000-0005-0000-0000-00008B230000}"/>
    <cellStyle name="40% - Accent3 6 9 3" xfId="9106" xr:uid="{00000000-0005-0000-0000-00008C230000}"/>
    <cellStyle name="40% - Accent3 6 9 4" xfId="9107" xr:uid="{00000000-0005-0000-0000-00008D230000}"/>
    <cellStyle name="40% - Accent3 7" xfId="9108" xr:uid="{00000000-0005-0000-0000-00008E230000}"/>
    <cellStyle name="40% - Accent3 7 10" xfId="9109" xr:uid="{00000000-0005-0000-0000-00008F230000}"/>
    <cellStyle name="40% - Accent3 7 2" xfId="9110" xr:uid="{00000000-0005-0000-0000-000090230000}"/>
    <cellStyle name="40% - Accent3 7 2 2" xfId="9111" xr:uid="{00000000-0005-0000-0000-000091230000}"/>
    <cellStyle name="40% - Accent3 7 2 2 2" xfId="9112" xr:uid="{00000000-0005-0000-0000-000092230000}"/>
    <cellStyle name="40% - Accent3 7 2 2 3" xfId="9113" xr:uid="{00000000-0005-0000-0000-000093230000}"/>
    <cellStyle name="40% - Accent3 7 2 3" xfId="9114" xr:uid="{00000000-0005-0000-0000-000094230000}"/>
    <cellStyle name="40% - Accent3 7 2 4" xfId="9115" xr:uid="{00000000-0005-0000-0000-000095230000}"/>
    <cellStyle name="40% - Accent3 7 3" xfId="9116" xr:uid="{00000000-0005-0000-0000-000096230000}"/>
    <cellStyle name="40% - Accent3 7 3 2" xfId="9117" xr:uid="{00000000-0005-0000-0000-000097230000}"/>
    <cellStyle name="40% - Accent3 7 3 2 2" xfId="9118" xr:uid="{00000000-0005-0000-0000-000098230000}"/>
    <cellStyle name="40% - Accent3 7 3 2 3" xfId="9119" xr:uid="{00000000-0005-0000-0000-000099230000}"/>
    <cellStyle name="40% - Accent3 7 3 3" xfId="9120" xr:uid="{00000000-0005-0000-0000-00009A230000}"/>
    <cellStyle name="40% - Accent3 7 3 4" xfId="9121" xr:uid="{00000000-0005-0000-0000-00009B230000}"/>
    <cellStyle name="40% - Accent3 7 4" xfId="9122" xr:uid="{00000000-0005-0000-0000-00009C230000}"/>
    <cellStyle name="40% - Accent3 7 4 2" xfId="9123" xr:uid="{00000000-0005-0000-0000-00009D230000}"/>
    <cellStyle name="40% - Accent3 7 4 2 2" xfId="9124" xr:uid="{00000000-0005-0000-0000-00009E230000}"/>
    <cellStyle name="40% - Accent3 7 4 2 3" xfId="9125" xr:uid="{00000000-0005-0000-0000-00009F230000}"/>
    <cellStyle name="40% - Accent3 7 4 3" xfId="9126" xr:uid="{00000000-0005-0000-0000-0000A0230000}"/>
    <cellStyle name="40% - Accent3 7 4 4" xfId="9127" xr:uid="{00000000-0005-0000-0000-0000A1230000}"/>
    <cellStyle name="40% - Accent3 7 5" xfId="9128" xr:uid="{00000000-0005-0000-0000-0000A2230000}"/>
    <cellStyle name="40% - Accent3 7 5 2" xfId="9129" xr:uid="{00000000-0005-0000-0000-0000A3230000}"/>
    <cellStyle name="40% - Accent3 7 5 2 2" xfId="9130" xr:uid="{00000000-0005-0000-0000-0000A4230000}"/>
    <cellStyle name="40% - Accent3 7 5 2 3" xfId="9131" xr:uid="{00000000-0005-0000-0000-0000A5230000}"/>
    <cellStyle name="40% - Accent3 7 5 3" xfId="9132" xr:uid="{00000000-0005-0000-0000-0000A6230000}"/>
    <cellStyle name="40% - Accent3 7 5 4" xfId="9133" xr:uid="{00000000-0005-0000-0000-0000A7230000}"/>
    <cellStyle name="40% - Accent3 7 6" xfId="9134" xr:uid="{00000000-0005-0000-0000-0000A8230000}"/>
    <cellStyle name="40% - Accent3 7 6 2" xfId="9135" xr:uid="{00000000-0005-0000-0000-0000A9230000}"/>
    <cellStyle name="40% - Accent3 7 6 2 2" xfId="9136" xr:uid="{00000000-0005-0000-0000-0000AA230000}"/>
    <cellStyle name="40% - Accent3 7 6 2 3" xfId="9137" xr:uid="{00000000-0005-0000-0000-0000AB230000}"/>
    <cellStyle name="40% - Accent3 7 6 3" xfId="9138" xr:uid="{00000000-0005-0000-0000-0000AC230000}"/>
    <cellStyle name="40% - Accent3 7 6 4" xfId="9139" xr:uid="{00000000-0005-0000-0000-0000AD230000}"/>
    <cellStyle name="40% - Accent3 7 7" xfId="9140" xr:uid="{00000000-0005-0000-0000-0000AE230000}"/>
    <cellStyle name="40% - Accent3 7 7 2" xfId="9141" xr:uid="{00000000-0005-0000-0000-0000AF230000}"/>
    <cellStyle name="40% - Accent3 7 7 2 2" xfId="9142" xr:uid="{00000000-0005-0000-0000-0000B0230000}"/>
    <cellStyle name="40% - Accent3 7 7 2 3" xfId="9143" xr:uid="{00000000-0005-0000-0000-0000B1230000}"/>
    <cellStyle name="40% - Accent3 7 7 3" xfId="9144" xr:uid="{00000000-0005-0000-0000-0000B2230000}"/>
    <cellStyle name="40% - Accent3 7 7 4" xfId="9145" xr:uid="{00000000-0005-0000-0000-0000B3230000}"/>
    <cellStyle name="40% - Accent3 7 8" xfId="9146" xr:uid="{00000000-0005-0000-0000-0000B4230000}"/>
    <cellStyle name="40% - Accent3 7 8 2" xfId="9147" xr:uid="{00000000-0005-0000-0000-0000B5230000}"/>
    <cellStyle name="40% - Accent3 7 8 3" xfId="9148" xr:uid="{00000000-0005-0000-0000-0000B6230000}"/>
    <cellStyle name="40% - Accent3 7 9" xfId="9149" xr:uid="{00000000-0005-0000-0000-0000B7230000}"/>
    <cellStyle name="40% - Accent3 8" xfId="9150" xr:uid="{00000000-0005-0000-0000-0000B8230000}"/>
    <cellStyle name="40% - Accent3 8 10" xfId="9151" xr:uid="{00000000-0005-0000-0000-0000B9230000}"/>
    <cellStyle name="40% - Accent3 8 2" xfId="9152" xr:uid="{00000000-0005-0000-0000-0000BA230000}"/>
    <cellStyle name="40% - Accent3 8 2 2" xfId="9153" xr:uid="{00000000-0005-0000-0000-0000BB230000}"/>
    <cellStyle name="40% - Accent3 8 2 2 2" xfId="9154" xr:uid="{00000000-0005-0000-0000-0000BC230000}"/>
    <cellStyle name="40% - Accent3 8 2 2 3" xfId="9155" xr:uid="{00000000-0005-0000-0000-0000BD230000}"/>
    <cellStyle name="40% - Accent3 8 2 3" xfId="9156" xr:uid="{00000000-0005-0000-0000-0000BE230000}"/>
    <cellStyle name="40% - Accent3 8 2 4" xfId="9157" xr:uid="{00000000-0005-0000-0000-0000BF230000}"/>
    <cellStyle name="40% - Accent3 8 3" xfId="9158" xr:uid="{00000000-0005-0000-0000-0000C0230000}"/>
    <cellStyle name="40% - Accent3 8 3 2" xfId="9159" xr:uid="{00000000-0005-0000-0000-0000C1230000}"/>
    <cellStyle name="40% - Accent3 8 3 2 2" xfId="9160" xr:uid="{00000000-0005-0000-0000-0000C2230000}"/>
    <cellStyle name="40% - Accent3 8 3 2 3" xfId="9161" xr:uid="{00000000-0005-0000-0000-0000C3230000}"/>
    <cellStyle name="40% - Accent3 8 3 3" xfId="9162" xr:uid="{00000000-0005-0000-0000-0000C4230000}"/>
    <cellStyle name="40% - Accent3 8 3 4" xfId="9163" xr:uid="{00000000-0005-0000-0000-0000C5230000}"/>
    <cellStyle name="40% - Accent3 8 4" xfId="9164" xr:uid="{00000000-0005-0000-0000-0000C6230000}"/>
    <cellStyle name="40% - Accent3 8 4 2" xfId="9165" xr:uid="{00000000-0005-0000-0000-0000C7230000}"/>
    <cellStyle name="40% - Accent3 8 4 2 2" xfId="9166" xr:uid="{00000000-0005-0000-0000-0000C8230000}"/>
    <cellStyle name="40% - Accent3 8 4 2 3" xfId="9167" xr:uid="{00000000-0005-0000-0000-0000C9230000}"/>
    <cellStyle name="40% - Accent3 8 4 3" xfId="9168" xr:uid="{00000000-0005-0000-0000-0000CA230000}"/>
    <cellStyle name="40% - Accent3 8 4 4" xfId="9169" xr:uid="{00000000-0005-0000-0000-0000CB230000}"/>
    <cellStyle name="40% - Accent3 8 5" xfId="9170" xr:uid="{00000000-0005-0000-0000-0000CC230000}"/>
    <cellStyle name="40% - Accent3 8 5 2" xfId="9171" xr:uid="{00000000-0005-0000-0000-0000CD230000}"/>
    <cellStyle name="40% - Accent3 8 5 2 2" xfId="9172" xr:uid="{00000000-0005-0000-0000-0000CE230000}"/>
    <cellStyle name="40% - Accent3 8 5 2 3" xfId="9173" xr:uid="{00000000-0005-0000-0000-0000CF230000}"/>
    <cellStyle name="40% - Accent3 8 5 3" xfId="9174" xr:uid="{00000000-0005-0000-0000-0000D0230000}"/>
    <cellStyle name="40% - Accent3 8 5 4" xfId="9175" xr:uid="{00000000-0005-0000-0000-0000D1230000}"/>
    <cellStyle name="40% - Accent3 8 6" xfId="9176" xr:uid="{00000000-0005-0000-0000-0000D2230000}"/>
    <cellStyle name="40% - Accent3 8 6 2" xfId="9177" xr:uid="{00000000-0005-0000-0000-0000D3230000}"/>
    <cellStyle name="40% - Accent3 8 6 2 2" xfId="9178" xr:uid="{00000000-0005-0000-0000-0000D4230000}"/>
    <cellStyle name="40% - Accent3 8 6 2 3" xfId="9179" xr:uid="{00000000-0005-0000-0000-0000D5230000}"/>
    <cellStyle name="40% - Accent3 8 6 3" xfId="9180" xr:uid="{00000000-0005-0000-0000-0000D6230000}"/>
    <cellStyle name="40% - Accent3 8 6 4" xfId="9181" xr:uid="{00000000-0005-0000-0000-0000D7230000}"/>
    <cellStyle name="40% - Accent3 8 7" xfId="9182" xr:uid="{00000000-0005-0000-0000-0000D8230000}"/>
    <cellStyle name="40% - Accent3 8 7 2" xfId="9183" xr:uid="{00000000-0005-0000-0000-0000D9230000}"/>
    <cellStyle name="40% - Accent3 8 7 2 2" xfId="9184" xr:uid="{00000000-0005-0000-0000-0000DA230000}"/>
    <cellStyle name="40% - Accent3 8 7 2 3" xfId="9185" xr:uid="{00000000-0005-0000-0000-0000DB230000}"/>
    <cellStyle name="40% - Accent3 8 7 3" xfId="9186" xr:uid="{00000000-0005-0000-0000-0000DC230000}"/>
    <cellStyle name="40% - Accent3 8 7 4" xfId="9187" xr:uid="{00000000-0005-0000-0000-0000DD230000}"/>
    <cellStyle name="40% - Accent3 8 8" xfId="9188" xr:uid="{00000000-0005-0000-0000-0000DE230000}"/>
    <cellStyle name="40% - Accent3 8 8 2" xfId="9189" xr:uid="{00000000-0005-0000-0000-0000DF230000}"/>
    <cellStyle name="40% - Accent3 8 8 3" xfId="9190" xr:uid="{00000000-0005-0000-0000-0000E0230000}"/>
    <cellStyle name="40% - Accent3 8 9" xfId="9191" xr:uid="{00000000-0005-0000-0000-0000E1230000}"/>
    <cellStyle name="40% - Accent3 9" xfId="9192" xr:uid="{00000000-0005-0000-0000-0000E2230000}"/>
    <cellStyle name="40% - Accent3 9 2" xfId="9193" xr:uid="{00000000-0005-0000-0000-0000E3230000}"/>
    <cellStyle name="40% - Accent3 9 2 2" xfId="9194" xr:uid="{00000000-0005-0000-0000-0000E4230000}"/>
    <cellStyle name="40% - Accent3 9 2 3" xfId="9195" xr:uid="{00000000-0005-0000-0000-0000E5230000}"/>
    <cellStyle name="40% - Accent3 9 3" xfId="9196" xr:uid="{00000000-0005-0000-0000-0000E6230000}"/>
    <cellStyle name="40% - Accent3 9 4" xfId="9197" xr:uid="{00000000-0005-0000-0000-0000E7230000}"/>
    <cellStyle name="40% - Accent4 10" xfId="9198" xr:uid="{00000000-0005-0000-0000-0000E8230000}"/>
    <cellStyle name="40% - Accent4 10 2" xfId="9199" xr:uid="{00000000-0005-0000-0000-0000E9230000}"/>
    <cellStyle name="40% - Accent4 10 2 2" xfId="9200" xr:uid="{00000000-0005-0000-0000-0000EA230000}"/>
    <cellStyle name="40% - Accent4 10 2 3" xfId="9201" xr:uid="{00000000-0005-0000-0000-0000EB230000}"/>
    <cellStyle name="40% - Accent4 10 3" xfId="9202" xr:uid="{00000000-0005-0000-0000-0000EC230000}"/>
    <cellStyle name="40% - Accent4 10 4" xfId="9203" xr:uid="{00000000-0005-0000-0000-0000ED230000}"/>
    <cellStyle name="40% - Accent4 11" xfId="9204" xr:uid="{00000000-0005-0000-0000-0000EE230000}"/>
    <cellStyle name="40% - Accent4 11 2" xfId="9205" xr:uid="{00000000-0005-0000-0000-0000EF230000}"/>
    <cellStyle name="40% - Accent4 11 2 2" xfId="9206" xr:uid="{00000000-0005-0000-0000-0000F0230000}"/>
    <cellStyle name="40% - Accent4 11 2 3" xfId="9207" xr:uid="{00000000-0005-0000-0000-0000F1230000}"/>
    <cellStyle name="40% - Accent4 11 3" xfId="9208" xr:uid="{00000000-0005-0000-0000-0000F2230000}"/>
    <cellStyle name="40% - Accent4 11 4" xfId="9209" xr:uid="{00000000-0005-0000-0000-0000F3230000}"/>
    <cellStyle name="40% - Accent4 12" xfId="9210" xr:uid="{00000000-0005-0000-0000-0000F4230000}"/>
    <cellStyle name="40% - Accent4 12 2" xfId="9211" xr:uid="{00000000-0005-0000-0000-0000F5230000}"/>
    <cellStyle name="40% - Accent4 12 2 2" xfId="9212" xr:uid="{00000000-0005-0000-0000-0000F6230000}"/>
    <cellStyle name="40% - Accent4 12 2 3" xfId="9213" xr:uid="{00000000-0005-0000-0000-0000F7230000}"/>
    <cellStyle name="40% - Accent4 12 3" xfId="9214" xr:uid="{00000000-0005-0000-0000-0000F8230000}"/>
    <cellStyle name="40% - Accent4 12 4" xfId="9215" xr:uid="{00000000-0005-0000-0000-0000F9230000}"/>
    <cellStyle name="40% - Accent4 13" xfId="9216" xr:uid="{00000000-0005-0000-0000-0000FA230000}"/>
    <cellStyle name="40% - Accent4 13 2" xfId="9217" xr:uid="{00000000-0005-0000-0000-0000FB230000}"/>
    <cellStyle name="40% - Accent4 13 2 2" xfId="9218" xr:uid="{00000000-0005-0000-0000-0000FC230000}"/>
    <cellStyle name="40% - Accent4 13 2 3" xfId="9219" xr:uid="{00000000-0005-0000-0000-0000FD230000}"/>
    <cellStyle name="40% - Accent4 13 3" xfId="9220" xr:uid="{00000000-0005-0000-0000-0000FE230000}"/>
    <cellStyle name="40% - Accent4 13 4" xfId="9221" xr:uid="{00000000-0005-0000-0000-0000FF230000}"/>
    <cellStyle name="40% - Accent4 14" xfId="9222" xr:uid="{00000000-0005-0000-0000-000000240000}"/>
    <cellStyle name="40% - Accent4 14 2" xfId="9223" xr:uid="{00000000-0005-0000-0000-000001240000}"/>
    <cellStyle name="40% - Accent4 14 2 2" xfId="9224" xr:uid="{00000000-0005-0000-0000-000002240000}"/>
    <cellStyle name="40% - Accent4 14 2 3" xfId="9225" xr:uid="{00000000-0005-0000-0000-000003240000}"/>
    <cellStyle name="40% - Accent4 14 3" xfId="9226" xr:uid="{00000000-0005-0000-0000-000004240000}"/>
    <cellStyle name="40% - Accent4 14 4" xfId="9227" xr:uid="{00000000-0005-0000-0000-000005240000}"/>
    <cellStyle name="40% - Accent4 15" xfId="9228" xr:uid="{00000000-0005-0000-0000-000006240000}"/>
    <cellStyle name="40% - Accent4 15 2" xfId="9229" xr:uid="{00000000-0005-0000-0000-000007240000}"/>
    <cellStyle name="40% - Accent4 15 2 2" xfId="9230" xr:uid="{00000000-0005-0000-0000-000008240000}"/>
    <cellStyle name="40% - Accent4 15 2 3" xfId="9231" xr:uid="{00000000-0005-0000-0000-000009240000}"/>
    <cellStyle name="40% - Accent4 15 3" xfId="9232" xr:uid="{00000000-0005-0000-0000-00000A240000}"/>
    <cellStyle name="40% - Accent4 15 4" xfId="9233" xr:uid="{00000000-0005-0000-0000-00000B240000}"/>
    <cellStyle name="40% - Accent4 16" xfId="9234" xr:uid="{00000000-0005-0000-0000-00000C240000}"/>
    <cellStyle name="40% - Accent4 16 2" xfId="9235" xr:uid="{00000000-0005-0000-0000-00000D240000}"/>
    <cellStyle name="40% - Accent4 16 3" xfId="9236" xr:uid="{00000000-0005-0000-0000-00000E240000}"/>
    <cellStyle name="40% - Accent4 17" xfId="9237" xr:uid="{00000000-0005-0000-0000-00000F240000}"/>
    <cellStyle name="40% - Accent4 18" xfId="9238" xr:uid="{00000000-0005-0000-0000-000010240000}"/>
    <cellStyle name="40% - Accent4 19" xfId="9239" xr:uid="{00000000-0005-0000-0000-000011240000}"/>
    <cellStyle name="40% - Accent4 2" xfId="9240" xr:uid="{00000000-0005-0000-0000-000012240000}"/>
    <cellStyle name="40% - Accent4 2 10" xfId="9241" xr:uid="{00000000-0005-0000-0000-000013240000}"/>
    <cellStyle name="40% - Accent4 2 10 2" xfId="9242" xr:uid="{00000000-0005-0000-0000-000014240000}"/>
    <cellStyle name="40% - Accent4 2 10 2 2" xfId="9243" xr:uid="{00000000-0005-0000-0000-000015240000}"/>
    <cellStyle name="40% - Accent4 2 10 2 3" xfId="9244" xr:uid="{00000000-0005-0000-0000-000016240000}"/>
    <cellStyle name="40% - Accent4 2 10 3" xfId="9245" xr:uid="{00000000-0005-0000-0000-000017240000}"/>
    <cellStyle name="40% - Accent4 2 10 4" xfId="9246" xr:uid="{00000000-0005-0000-0000-000018240000}"/>
    <cellStyle name="40% - Accent4 2 11" xfId="9247" xr:uid="{00000000-0005-0000-0000-000019240000}"/>
    <cellStyle name="40% - Accent4 2 11 2" xfId="9248" xr:uid="{00000000-0005-0000-0000-00001A240000}"/>
    <cellStyle name="40% - Accent4 2 11 2 2" xfId="9249" xr:uid="{00000000-0005-0000-0000-00001B240000}"/>
    <cellStyle name="40% - Accent4 2 11 2 3" xfId="9250" xr:uid="{00000000-0005-0000-0000-00001C240000}"/>
    <cellStyle name="40% - Accent4 2 11 3" xfId="9251" xr:uid="{00000000-0005-0000-0000-00001D240000}"/>
    <cellStyle name="40% - Accent4 2 11 4" xfId="9252" xr:uid="{00000000-0005-0000-0000-00001E240000}"/>
    <cellStyle name="40% - Accent4 2 12" xfId="9253" xr:uid="{00000000-0005-0000-0000-00001F240000}"/>
    <cellStyle name="40% - Accent4 2 12 2" xfId="9254" xr:uid="{00000000-0005-0000-0000-000020240000}"/>
    <cellStyle name="40% - Accent4 2 12 2 2" xfId="9255" xr:uid="{00000000-0005-0000-0000-000021240000}"/>
    <cellStyle name="40% - Accent4 2 12 2 3" xfId="9256" xr:uid="{00000000-0005-0000-0000-000022240000}"/>
    <cellStyle name="40% - Accent4 2 12 3" xfId="9257" xr:uid="{00000000-0005-0000-0000-000023240000}"/>
    <cellStyle name="40% - Accent4 2 12 4" xfId="9258" xr:uid="{00000000-0005-0000-0000-000024240000}"/>
    <cellStyle name="40% - Accent4 2 13" xfId="9259" xr:uid="{00000000-0005-0000-0000-000025240000}"/>
    <cellStyle name="40% - Accent4 2 13 2" xfId="9260" xr:uid="{00000000-0005-0000-0000-000026240000}"/>
    <cellStyle name="40% - Accent4 2 13 2 2" xfId="9261" xr:uid="{00000000-0005-0000-0000-000027240000}"/>
    <cellStyle name="40% - Accent4 2 13 2 3" xfId="9262" xr:uid="{00000000-0005-0000-0000-000028240000}"/>
    <cellStyle name="40% - Accent4 2 13 3" xfId="9263" xr:uid="{00000000-0005-0000-0000-000029240000}"/>
    <cellStyle name="40% - Accent4 2 13 4" xfId="9264" xr:uid="{00000000-0005-0000-0000-00002A240000}"/>
    <cellStyle name="40% - Accent4 2 14" xfId="9265" xr:uid="{00000000-0005-0000-0000-00002B240000}"/>
    <cellStyle name="40% - Accent4 2 14 2" xfId="9266" xr:uid="{00000000-0005-0000-0000-00002C240000}"/>
    <cellStyle name="40% - Accent4 2 14 3" xfId="9267" xr:uid="{00000000-0005-0000-0000-00002D240000}"/>
    <cellStyle name="40% - Accent4 2 15" xfId="9268" xr:uid="{00000000-0005-0000-0000-00002E240000}"/>
    <cellStyle name="40% - Accent4 2 16" xfId="9269" xr:uid="{00000000-0005-0000-0000-00002F240000}"/>
    <cellStyle name="40% - Accent4 2 2" xfId="9270" xr:uid="{00000000-0005-0000-0000-000030240000}"/>
    <cellStyle name="40% - Accent4 2 2 10" xfId="9271" xr:uid="{00000000-0005-0000-0000-000031240000}"/>
    <cellStyle name="40% - Accent4 2 2 10 2" xfId="9272" xr:uid="{00000000-0005-0000-0000-000032240000}"/>
    <cellStyle name="40% - Accent4 2 2 10 3" xfId="9273" xr:uid="{00000000-0005-0000-0000-000033240000}"/>
    <cellStyle name="40% - Accent4 2 2 11" xfId="9274" xr:uid="{00000000-0005-0000-0000-000034240000}"/>
    <cellStyle name="40% - Accent4 2 2 12" xfId="9275" xr:uid="{00000000-0005-0000-0000-000035240000}"/>
    <cellStyle name="40% - Accent4 2 2 2" xfId="9276" xr:uid="{00000000-0005-0000-0000-000036240000}"/>
    <cellStyle name="40% - Accent4 2 2 2 10" xfId="9277" xr:uid="{00000000-0005-0000-0000-000037240000}"/>
    <cellStyle name="40% - Accent4 2 2 2 2" xfId="9278" xr:uid="{00000000-0005-0000-0000-000038240000}"/>
    <cellStyle name="40% - Accent4 2 2 2 2 2" xfId="9279" xr:uid="{00000000-0005-0000-0000-000039240000}"/>
    <cellStyle name="40% - Accent4 2 2 2 2 2 2" xfId="9280" xr:uid="{00000000-0005-0000-0000-00003A240000}"/>
    <cellStyle name="40% - Accent4 2 2 2 2 2 3" xfId="9281" xr:uid="{00000000-0005-0000-0000-00003B240000}"/>
    <cellStyle name="40% - Accent4 2 2 2 2 3" xfId="9282" xr:uid="{00000000-0005-0000-0000-00003C240000}"/>
    <cellStyle name="40% - Accent4 2 2 2 2 4" xfId="9283" xr:uid="{00000000-0005-0000-0000-00003D240000}"/>
    <cellStyle name="40% - Accent4 2 2 2 3" xfId="9284" xr:uid="{00000000-0005-0000-0000-00003E240000}"/>
    <cellStyle name="40% - Accent4 2 2 2 3 2" xfId="9285" xr:uid="{00000000-0005-0000-0000-00003F240000}"/>
    <cellStyle name="40% - Accent4 2 2 2 3 2 2" xfId="9286" xr:uid="{00000000-0005-0000-0000-000040240000}"/>
    <cellStyle name="40% - Accent4 2 2 2 3 2 3" xfId="9287" xr:uid="{00000000-0005-0000-0000-000041240000}"/>
    <cellStyle name="40% - Accent4 2 2 2 3 3" xfId="9288" xr:uid="{00000000-0005-0000-0000-000042240000}"/>
    <cellStyle name="40% - Accent4 2 2 2 3 4" xfId="9289" xr:uid="{00000000-0005-0000-0000-000043240000}"/>
    <cellStyle name="40% - Accent4 2 2 2 4" xfId="9290" xr:uid="{00000000-0005-0000-0000-000044240000}"/>
    <cellStyle name="40% - Accent4 2 2 2 4 2" xfId="9291" xr:uid="{00000000-0005-0000-0000-000045240000}"/>
    <cellStyle name="40% - Accent4 2 2 2 4 2 2" xfId="9292" xr:uid="{00000000-0005-0000-0000-000046240000}"/>
    <cellStyle name="40% - Accent4 2 2 2 4 2 3" xfId="9293" xr:uid="{00000000-0005-0000-0000-000047240000}"/>
    <cellStyle name="40% - Accent4 2 2 2 4 3" xfId="9294" xr:uid="{00000000-0005-0000-0000-000048240000}"/>
    <cellStyle name="40% - Accent4 2 2 2 4 4" xfId="9295" xr:uid="{00000000-0005-0000-0000-000049240000}"/>
    <cellStyle name="40% - Accent4 2 2 2 5" xfId="9296" xr:uid="{00000000-0005-0000-0000-00004A240000}"/>
    <cellStyle name="40% - Accent4 2 2 2 5 2" xfId="9297" xr:uid="{00000000-0005-0000-0000-00004B240000}"/>
    <cellStyle name="40% - Accent4 2 2 2 5 2 2" xfId="9298" xr:uid="{00000000-0005-0000-0000-00004C240000}"/>
    <cellStyle name="40% - Accent4 2 2 2 5 2 3" xfId="9299" xr:uid="{00000000-0005-0000-0000-00004D240000}"/>
    <cellStyle name="40% - Accent4 2 2 2 5 3" xfId="9300" xr:uid="{00000000-0005-0000-0000-00004E240000}"/>
    <cellStyle name="40% - Accent4 2 2 2 5 4" xfId="9301" xr:uid="{00000000-0005-0000-0000-00004F240000}"/>
    <cellStyle name="40% - Accent4 2 2 2 6" xfId="9302" xr:uid="{00000000-0005-0000-0000-000050240000}"/>
    <cellStyle name="40% - Accent4 2 2 2 6 2" xfId="9303" xr:uid="{00000000-0005-0000-0000-000051240000}"/>
    <cellStyle name="40% - Accent4 2 2 2 6 2 2" xfId="9304" xr:uid="{00000000-0005-0000-0000-000052240000}"/>
    <cellStyle name="40% - Accent4 2 2 2 6 2 3" xfId="9305" xr:uid="{00000000-0005-0000-0000-000053240000}"/>
    <cellStyle name="40% - Accent4 2 2 2 6 3" xfId="9306" xr:uid="{00000000-0005-0000-0000-000054240000}"/>
    <cellStyle name="40% - Accent4 2 2 2 6 4" xfId="9307" xr:uid="{00000000-0005-0000-0000-000055240000}"/>
    <cellStyle name="40% - Accent4 2 2 2 7" xfId="9308" xr:uid="{00000000-0005-0000-0000-000056240000}"/>
    <cellStyle name="40% - Accent4 2 2 2 7 2" xfId="9309" xr:uid="{00000000-0005-0000-0000-000057240000}"/>
    <cellStyle name="40% - Accent4 2 2 2 7 2 2" xfId="9310" xr:uid="{00000000-0005-0000-0000-000058240000}"/>
    <cellStyle name="40% - Accent4 2 2 2 7 2 3" xfId="9311" xr:uid="{00000000-0005-0000-0000-000059240000}"/>
    <cellStyle name="40% - Accent4 2 2 2 7 3" xfId="9312" xr:uid="{00000000-0005-0000-0000-00005A240000}"/>
    <cellStyle name="40% - Accent4 2 2 2 7 4" xfId="9313" xr:uid="{00000000-0005-0000-0000-00005B240000}"/>
    <cellStyle name="40% - Accent4 2 2 2 8" xfId="9314" xr:uid="{00000000-0005-0000-0000-00005C240000}"/>
    <cellStyle name="40% - Accent4 2 2 2 8 2" xfId="9315" xr:uid="{00000000-0005-0000-0000-00005D240000}"/>
    <cellStyle name="40% - Accent4 2 2 2 8 3" xfId="9316" xr:uid="{00000000-0005-0000-0000-00005E240000}"/>
    <cellStyle name="40% - Accent4 2 2 2 9" xfId="9317" xr:uid="{00000000-0005-0000-0000-00005F240000}"/>
    <cellStyle name="40% - Accent4 2 2 3" xfId="9318" xr:uid="{00000000-0005-0000-0000-000060240000}"/>
    <cellStyle name="40% - Accent4 2 2 3 10" xfId="9319" xr:uid="{00000000-0005-0000-0000-000061240000}"/>
    <cellStyle name="40% - Accent4 2 2 3 2" xfId="9320" xr:uid="{00000000-0005-0000-0000-000062240000}"/>
    <cellStyle name="40% - Accent4 2 2 3 2 2" xfId="9321" xr:uid="{00000000-0005-0000-0000-000063240000}"/>
    <cellStyle name="40% - Accent4 2 2 3 2 2 2" xfId="9322" xr:uid="{00000000-0005-0000-0000-000064240000}"/>
    <cellStyle name="40% - Accent4 2 2 3 2 2 3" xfId="9323" xr:uid="{00000000-0005-0000-0000-000065240000}"/>
    <cellStyle name="40% - Accent4 2 2 3 2 3" xfId="9324" xr:uid="{00000000-0005-0000-0000-000066240000}"/>
    <cellStyle name="40% - Accent4 2 2 3 2 4" xfId="9325" xr:uid="{00000000-0005-0000-0000-000067240000}"/>
    <cellStyle name="40% - Accent4 2 2 3 3" xfId="9326" xr:uid="{00000000-0005-0000-0000-000068240000}"/>
    <cellStyle name="40% - Accent4 2 2 3 3 2" xfId="9327" xr:uid="{00000000-0005-0000-0000-000069240000}"/>
    <cellStyle name="40% - Accent4 2 2 3 3 2 2" xfId="9328" xr:uid="{00000000-0005-0000-0000-00006A240000}"/>
    <cellStyle name="40% - Accent4 2 2 3 3 2 3" xfId="9329" xr:uid="{00000000-0005-0000-0000-00006B240000}"/>
    <cellStyle name="40% - Accent4 2 2 3 3 3" xfId="9330" xr:uid="{00000000-0005-0000-0000-00006C240000}"/>
    <cellStyle name="40% - Accent4 2 2 3 3 4" xfId="9331" xr:uid="{00000000-0005-0000-0000-00006D240000}"/>
    <cellStyle name="40% - Accent4 2 2 3 4" xfId="9332" xr:uid="{00000000-0005-0000-0000-00006E240000}"/>
    <cellStyle name="40% - Accent4 2 2 3 4 2" xfId="9333" xr:uid="{00000000-0005-0000-0000-00006F240000}"/>
    <cellStyle name="40% - Accent4 2 2 3 4 2 2" xfId="9334" xr:uid="{00000000-0005-0000-0000-000070240000}"/>
    <cellStyle name="40% - Accent4 2 2 3 4 2 3" xfId="9335" xr:uid="{00000000-0005-0000-0000-000071240000}"/>
    <cellStyle name="40% - Accent4 2 2 3 4 3" xfId="9336" xr:uid="{00000000-0005-0000-0000-000072240000}"/>
    <cellStyle name="40% - Accent4 2 2 3 4 4" xfId="9337" xr:uid="{00000000-0005-0000-0000-000073240000}"/>
    <cellStyle name="40% - Accent4 2 2 3 5" xfId="9338" xr:uid="{00000000-0005-0000-0000-000074240000}"/>
    <cellStyle name="40% - Accent4 2 2 3 5 2" xfId="9339" xr:uid="{00000000-0005-0000-0000-000075240000}"/>
    <cellStyle name="40% - Accent4 2 2 3 5 2 2" xfId="9340" xr:uid="{00000000-0005-0000-0000-000076240000}"/>
    <cellStyle name="40% - Accent4 2 2 3 5 2 3" xfId="9341" xr:uid="{00000000-0005-0000-0000-000077240000}"/>
    <cellStyle name="40% - Accent4 2 2 3 5 3" xfId="9342" xr:uid="{00000000-0005-0000-0000-000078240000}"/>
    <cellStyle name="40% - Accent4 2 2 3 5 4" xfId="9343" xr:uid="{00000000-0005-0000-0000-000079240000}"/>
    <cellStyle name="40% - Accent4 2 2 3 6" xfId="9344" xr:uid="{00000000-0005-0000-0000-00007A240000}"/>
    <cellStyle name="40% - Accent4 2 2 3 6 2" xfId="9345" xr:uid="{00000000-0005-0000-0000-00007B240000}"/>
    <cellStyle name="40% - Accent4 2 2 3 6 2 2" xfId="9346" xr:uid="{00000000-0005-0000-0000-00007C240000}"/>
    <cellStyle name="40% - Accent4 2 2 3 6 2 3" xfId="9347" xr:uid="{00000000-0005-0000-0000-00007D240000}"/>
    <cellStyle name="40% - Accent4 2 2 3 6 3" xfId="9348" xr:uid="{00000000-0005-0000-0000-00007E240000}"/>
    <cellStyle name="40% - Accent4 2 2 3 6 4" xfId="9349" xr:uid="{00000000-0005-0000-0000-00007F240000}"/>
    <cellStyle name="40% - Accent4 2 2 3 7" xfId="9350" xr:uid="{00000000-0005-0000-0000-000080240000}"/>
    <cellStyle name="40% - Accent4 2 2 3 7 2" xfId="9351" xr:uid="{00000000-0005-0000-0000-000081240000}"/>
    <cellStyle name="40% - Accent4 2 2 3 7 2 2" xfId="9352" xr:uid="{00000000-0005-0000-0000-000082240000}"/>
    <cellStyle name="40% - Accent4 2 2 3 7 2 3" xfId="9353" xr:uid="{00000000-0005-0000-0000-000083240000}"/>
    <cellStyle name="40% - Accent4 2 2 3 7 3" xfId="9354" xr:uid="{00000000-0005-0000-0000-000084240000}"/>
    <cellStyle name="40% - Accent4 2 2 3 7 4" xfId="9355" xr:uid="{00000000-0005-0000-0000-000085240000}"/>
    <cellStyle name="40% - Accent4 2 2 3 8" xfId="9356" xr:uid="{00000000-0005-0000-0000-000086240000}"/>
    <cellStyle name="40% - Accent4 2 2 3 8 2" xfId="9357" xr:uid="{00000000-0005-0000-0000-000087240000}"/>
    <cellStyle name="40% - Accent4 2 2 3 8 3" xfId="9358" xr:uid="{00000000-0005-0000-0000-000088240000}"/>
    <cellStyle name="40% - Accent4 2 2 3 9" xfId="9359" xr:uid="{00000000-0005-0000-0000-000089240000}"/>
    <cellStyle name="40% - Accent4 2 2 4" xfId="9360" xr:uid="{00000000-0005-0000-0000-00008A240000}"/>
    <cellStyle name="40% - Accent4 2 2 4 2" xfId="9361" xr:uid="{00000000-0005-0000-0000-00008B240000}"/>
    <cellStyle name="40% - Accent4 2 2 4 2 2" xfId="9362" xr:uid="{00000000-0005-0000-0000-00008C240000}"/>
    <cellStyle name="40% - Accent4 2 2 4 2 3" xfId="9363" xr:uid="{00000000-0005-0000-0000-00008D240000}"/>
    <cellStyle name="40% - Accent4 2 2 4 3" xfId="9364" xr:uid="{00000000-0005-0000-0000-00008E240000}"/>
    <cellStyle name="40% - Accent4 2 2 4 4" xfId="9365" xr:uid="{00000000-0005-0000-0000-00008F240000}"/>
    <cellStyle name="40% - Accent4 2 2 5" xfId="9366" xr:uid="{00000000-0005-0000-0000-000090240000}"/>
    <cellStyle name="40% - Accent4 2 2 5 2" xfId="9367" xr:uid="{00000000-0005-0000-0000-000091240000}"/>
    <cellStyle name="40% - Accent4 2 2 5 2 2" xfId="9368" xr:uid="{00000000-0005-0000-0000-000092240000}"/>
    <cellStyle name="40% - Accent4 2 2 5 2 3" xfId="9369" xr:uid="{00000000-0005-0000-0000-000093240000}"/>
    <cellStyle name="40% - Accent4 2 2 5 3" xfId="9370" xr:uid="{00000000-0005-0000-0000-000094240000}"/>
    <cellStyle name="40% - Accent4 2 2 5 4" xfId="9371" xr:uid="{00000000-0005-0000-0000-000095240000}"/>
    <cellStyle name="40% - Accent4 2 2 6" xfId="9372" xr:uid="{00000000-0005-0000-0000-000096240000}"/>
    <cellStyle name="40% - Accent4 2 2 6 2" xfId="9373" xr:uid="{00000000-0005-0000-0000-000097240000}"/>
    <cellStyle name="40% - Accent4 2 2 6 2 2" xfId="9374" xr:uid="{00000000-0005-0000-0000-000098240000}"/>
    <cellStyle name="40% - Accent4 2 2 6 2 3" xfId="9375" xr:uid="{00000000-0005-0000-0000-000099240000}"/>
    <cellStyle name="40% - Accent4 2 2 6 3" xfId="9376" xr:uid="{00000000-0005-0000-0000-00009A240000}"/>
    <cellStyle name="40% - Accent4 2 2 6 4" xfId="9377" xr:uid="{00000000-0005-0000-0000-00009B240000}"/>
    <cellStyle name="40% - Accent4 2 2 7" xfId="9378" xr:uid="{00000000-0005-0000-0000-00009C240000}"/>
    <cellStyle name="40% - Accent4 2 2 7 2" xfId="9379" xr:uid="{00000000-0005-0000-0000-00009D240000}"/>
    <cellStyle name="40% - Accent4 2 2 7 2 2" xfId="9380" xr:uid="{00000000-0005-0000-0000-00009E240000}"/>
    <cellStyle name="40% - Accent4 2 2 7 2 3" xfId="9381" xr:uid="{00000000-0005-0000-0000-00009F240000}"/>
    <cellStyle name="40% - Accent4 2 2 7 3" xfId="9382" xr:uid="{00000000-0005-0000-0000-0000A0240000}"/>
    <cellStyle name="40% - Accent4 2 2 7 4" xfId="9383" xr:uid="{00000000-0005-0000-0000-0000A1240000}"/>
    <cellStyle name="40% - Accent4 2 2 8" xfId="9384" xr:uid="{00000000-0005-0000-0000-0000A2240000}"/>
    <cellStyle name="40% - Accent4 2 2 8 2" xfId="9385" xr:uid="{00000000-0005-0000-0000-0000A3240000}"/>
    <cellStyle name="40% - Accent4 2 2 8 2 2" xfId="9386" xr:uid="{00000000-0005-0000-0000-0000A4240000}"/>
    <cellStyle name="40% - Accent4 2 2 8 2 3" xfId="9387" xr:uid="{00000000-0005-0000-0000-0000A5240000}"/>
    <cellStyle name="40% - Accent4 2 2 8 3" xfId="9388" xr:uid="{00000000-0005-0000-0000-0000A6240000}"/>
    <cellStyle name="40% - Accent4 2 2 8 4" xfId="9389" xr:uid="{00000000-0005-0000-0000-0000A7240000}"/>
    <cellStyle name="40% - Accent4 2 2 9" xfId="9390" xr:uid="{00000000-0005-0000-0000-0000A8240000}"/>
    <cellStyle name="40% - Accent4 2 2 9 2" xfId="9391" xr:uid="{00000000-0005-0000-0000-0000A9240000}"/>
    <cellStyle name="40% - Accent4 2 2 9 2 2" xfId="9392" xr:uid="{00000000-0005-0000-0000-0000AA240000}"/>
    <cellStyle name="40% - Accent4 2 2 9 2 3" xfId="9393" xr:uid="{00000000-0005-0000-0000-0000AB240000}"/>
    <cellStyle name="40% - Accent4 2 2 9 3" xfId="9394" xr:uid="{00000000-0005-0000-0000-0000AC240000}"/>
    <cellStyle name="40% - Accent4 2 2 9 4" xfId="9395" xr:uid="{00000000-0005-0000-0000-0000AD240000}"/>
    <cellStyle name="40% - Accent4 2 3" xfId="9396" xr:uid="{00000000-0005-0000-0000-0000AE240000}"/>
    <cellStyle name="40% - Accent4 2 3 10" xfId="9397" xr:uid="{00000000-0005-0000-0000-0000AF240000}"/>
    <cellStyle name="40% - Accent4 2 3 10 2" xfId="9398" xr:uid="{00000000-0005-0000-0000-0000B0240000}"/>
    <cellStyle name="40% - Accent4 2 3 10 3" xfId="9399" xr:uid="{00000000-0005-0000-0000-0000B1240000}"/>
    <cellStyle name="40% - Accent4 2 3 11" xfId="9400" xr:uid="{00000000-0005-0000-0000-0000B2240000}"/>
    <cellStyle name="40% - Accent4 2 3 12" xfId="9401" xr:uid="{00000000-0005-0000-0000-0000B3240000}"/>
    <cellStyle name="40% - Accent4 2 3 2" xfId="9402" xr:uid="{00000000-0005-0000-0000-0000B4240000}"/>
    <cellStyle name="40% - Accent4 2 3 2 10" xfId="9403" xr:uid="{00000000-0005-0000-0000-0000B5240000}"/>
    <cellStyle name="40% - Accent4 2 3 2 2" xfId="9404" xr:uid="{00000000-0005-0000-0000-0000B6240000}"/>
    <cellStyle name="40% - Accent4 2 3 2 2 2" xfId="9405" xr:uid="{00000000-0005-0000-0000-0000B7240000}"/>
    <cellStyle name="40% - Accent4 2 3 2 2 2 2" xfId="9406" xr:uid="{00000000-0005-0000-0000-0000B8240000}"/>
    <cellStyle name="40% - Accent4 2 3 2 2 2 3" xfId="9407" xr:uid="{00000000-0005-0000-0000-0000B9240000}"/>
    <cellStyle name="40% - Accent4 2 3 2 2 3" xfId="9408" xr:uid="{00000000-0005-0000-0000-0000BA240000}"/>
    <cellStyle name="40% - Accent4 2 3 2 2 4" xfId="9409" xr:uid="{00000000-0005-0000-0000-0000BB240000}"/>
    <cellStyle name="40% - Accent4 2 3 2 3" xfId="9410" xr:uid="{00000000-0005-0000-0000-0000BC240000}"/>
    <cellStyle name="40% - Accent4 2 3 2 3 2" xfId="9411" xr:uid="{00000000-0005-0000-0000-0000BD240000}"/>
    <cellStyle name="40% - Accent4 2 3 2 3 2 2" xfId="9412" xr:uid="{00000000-0005-0000-0000-0000BE240000}"/>
    <cellStyle name="40% - Accent4 2 3 2 3 2 3" xfId="9413" xr:uid="{00000000-0005-0000-0000-0000BF240000}"/>
    <cellStyle name="40% - Accent4 2 3 2 3 3" xfId="9414" xr:uid="{00000000-0005-0000-0000-0000C0240000}"/>
    <cellStyle name="40% - Accent4 2 3 2 3 4" xfId="9415" xr:uid="{00000000-0005-0000-0000-0000C1240000}"/>
    <cellStyle name="40% - Accent4 2 3 2 4" xfId="9416" xr:uid="{00000000-0005-0000-0000-0000C2240000}"/>
    <cellStyle name="40% - Accent4 2 3 2 4 2" xfId="9417" xr:uid="{00000000-0005-0000-0000-0000C3240000}"/>
    <cellStyle name="40% - Accent4 2 3 2 4 2 2" xfId="9418" xr:uid="{00000000-0005-0000-0000-0000C4240000}"/>
    <cellStyle name="40% - Accent4 2 3 2 4 2 3" xfId="9419" xr:uid="{00000000-0005-0000-0000-0000C5240000}"/>
    <cellStyle name="40% - Accent4 2 3 2 4 3" xfId="9420" xr:uid="{00000000-0005-0000-0000-0000C6240000}"/>
    <cellStyle name="40% - Accent4 2 3 2 4 4" xfId="9421" xr:uid="{00000000-0005-0000-0000-0000C7240000}"/>
    <cellStyle name="40% - Accent4 2 3 2 5" xfId="9422" xr:uid="{00000000-0005-0000-0000-0000C8240000}"/>
    <cellStyle name="40% - Accent4 2 3 2 5 2" xfId="9423" xr:uid="{00000000-0005-0000-0000-0000C9240000}"/>
    <cellStyle name="40% - Accent4 2 3 2 5 2 2" xfId="9424" xr:uid="{00000000-0005-0000-0000-0000CA240000}"/>
    <cellStyle name="40% - Accent4 2 3 2 5 2 3" xfId="9425" xr:uid="{00000000-0005-0000-0000-0000CB240000}"/>
    <cellStyle name="40% - Accent4 2 3 2 5 3" xfId="9426" xr:uid="{00000000-0005-0000-0000-0000CC240000}"/>
    <cellStyle name="40% - Accent4 2 3 2 5 4" xfId="9427" xr:uid="{00000000-0005-0000-0000-0000CD240000}"/>
    <cellStyle name="40% - Accent4 2 3 2 6" xfId="9428" xr:uid="{00000000-0005-0000-0000-0000CE240000}"/>
    <cellStyle name="40% - Accent4 2 3 2 6 2" xfId="9429" xr:uid="{00000000-0005-0000-0000-0000CF240000}"/>
    <cellStyle name="40% - Accent4 2 3 2 6 2 2" xfId="9430" xr:uid="{00000000-0005-0000-0000-0000D0240000}"/>
    <cellStyle name="40% - Accent4 2 3 2 6 2 3" xfId="9431" xr:uid="{00000000-0005-0000-0000-0000D1240000}"/>
    <cellStyle name="40% - Accent4 2 3 2 6 3" xfId="9432" xr:uid="{00000000-0005-0000-0000-0000D2240000}"/>
    <cellStyle name="40% - Accent4 2 3 2 6 4" xfId="9433" xr:uid="{00000000-0005-0000-0000-0000D3240000}"/>
    <cellStyle name="40% - Accent4 2 3 2 7" xfId="9434" xr:uid="{00000000-0005-0000-0000-0000D4240000}"/>
    <cellStyle name="40% - Accent4 2 3 2 7 2" xfId="9435" xr:uid="{00000000-0005-0000-0000-0000D5240000}"/>
    <cellStyle name="40% - Accent4 2 3 2 7 2 2" xfId="9436" xr:uid="{00000000-0005-0000-0000-0000D6240000}"/>
    <cellStyle name="40% - Accent4 2 3 2 7 2 3" xfId="9437" xr:uid="{00000000-0005-0000-0000-0000D7240000}"/>
    <cellStyle name="40% - Accent4 2 3 2 7 3" xfId="9438" xr:uid="{00000000-0005-0000-0000-0000D8240000}"/>
    <cellStyle name="40% - Accent4 2 3 2 7 4" xfId="9439" xr:uid="{00000000-0005-0000-0000-0000D9240000}"/>
    <cellStyle name="40% - Accent4 2 3 2 8" xfId="9440" xr:uid="{00000000-0005-0000-0000-0000DA240000}"/>
    <cellStyle name="40% - Accent4 2 3 2 8 2" xfId="9441" xr:uid="{00000000-0005-0000-0000-0000DB240000}"/>
    <cellStyle name="40% - Accent4 2 3 2 8 3" xfId="9442" xr:uid="{00000000-0005-0000-0000-0000DC240000}"/>
    <cellStyle name="40% - Accent4 2 3 2 9" xfId="9443" xr:uid="{00000000-0005-0000-0000-0000DD240000}"/>
    <cellStyle name="40% - Accent4 2 3 3" xfId="9444" xr:uid="{00000000-0005-0000-0000-0000DE240000}"/>
    <cellStyle name="40% - Accent4 2 3 3 10" xfId="9445" xr:uid="{00000000-0005-0000-0000-0000DF240000}"/>
    <cellStyle name="40% - Accent4 2 3 3 2" xfId="9446" xr:uid="{00000000-0005-0000-0000-0000E0240000}"/>
    <cellStyle name="40% - Accent4 2 3 3 2 2" xfId="9447" xr:uid="{00000000-0005-0000-0000-0000E1240000}"/>
    <cellStyle name="40% - Accent4 2 3 3 2 2 2" xfId="9448" xr:uid="{00000000-0005-0000-0000-0000E2240000}"/>
    <cellStyle name="40% - Accent4 2 3 3 2 2 3" xfId="9449" xr:uid="{00000000-0005-0000-0000-0000E3240000}"/>
    <cellStyle name="40% - Accent4 2 3 3 2 3" xfId="9450" xr:uid="{00000000-0005-0000-0000-0000E4240000}"/>
    <cellStyle name="40% - Accent4 2 3 3 2 4" xfId="9451" xr:uid="{00000000-0005-0000-0000-0000E5240000}"/>
    <cellStyle name="40% - Accent4 2 3 3 3" xfId="9452" xr:uid="{00000000-0005-0000-0000-0000E6240000}"/>
    <cellStyle name="40% - Accent4 2 3 3 3 2" xfId="9453" xr:uid="{00000000-0005-0000-0000-0000E7240000}"/>
    <cellStyle name="40% - Accent4 2 3 3 3 2 2" xfId="9454" xr:uid="{00000000-0005-0000-0000-0000E8240000}"/>
    <cellStyle name="40% - Accent4 2 3 3 3 2 3" xfId="9455" xr:uid="{00000000-0005-0000-0000-0000E9240000}"/>
    <cellStyle name="40% - Accent4 2 3 3 3 3" xfId="9456" xr:uid="{00000000-0005-0000-0000-0000EA240000}"/>
    <cellStyle name="40% - Accent4 2 3 3 3 4" xfId="9457" xr:uid="{00000000-0005-0000-0000-0000EB240000}"/>
    <cellStyle name="40% - Accent4 2 3 3 4" xfId="9458" xr:uid="{00000000-0005-0000-0000-0000EC240000}"/>
    <cellStyle name="40% - Accent4 2 3 3 4 2" xfId="9459" xr:uid="{00000000-0005-0000-0000-0000ED240000}"/>
    <cellStyle name="40% - Accent4 2 3 3 4 2 2" xfId="9460" xr:uid="{00000000-0005-0000-0000-0000EE240000}"/>
    <cellStyle name="40% - Accent4 2 3 3 4 2 3" xfId="9461" xr:uid="{00000000-0005-0000-0000-0000EF240000}"/>
    <cellStyle name="40% - Accent4 2 3 3 4 3" xfId="9462" xr:uid="{00000000-0005-0000-0000-0000F0240000}"/>
    <cellStyle name="40% - Accent4 2 3 3 4 4" xfId="9463" xr:uid="{00000000-0005-0000-0000-0000F1240000}"/>
    <cellStyle name="40% - Accent4 2 3 3 5" xfId="9464" xr:uid="{00000000-0005-0000-0000-0000F2240000}"/>
    <cellStyle name="40% - Accent4 2 3 3 5 2" xfId="9465" xr:uid="{00000000-0005-0000-0000-0000F3240000}"/>
    <cellStyle name="40% - Accent4 2 3 3 5 2 2" xfId="9466" xr:uid="{00000000-0005-0000-0000-0000F4240000}"/>
    <cellStyle name="40% - Accent4 2 3 3 5 2 3" xfId="9467" xr:uid="{00000000-0005-0000-0000-0000F5240000}"/>
    <cellStyle name="40% - Accent4 2 3 3 5 3" xfId="9468" xr:uid="{00000000-0005-0000-0000-0000F6240000}"/>
    <cellStyle name="40% - Accent4 2 3 3 5 4" xfId="9469" xr:uid="{00000000-0005-0000-0000-0000F7240000}"/>
    <cellStyle name="40% - Accent4 2 3 3 6" xfId="9470" xr:uid="{00000000-0005-0000-0000-0000F8240000}"/>
    <cellStyle name="40% - Accent4 2 3 3 6 2" xfId="9471" xr:uid="{00000000-0005-0000-0000-0000F9240000}"/>
    <cellStyle name="40% - Accent4 2 3 3 6 2 2" xfId="9472" xr:uid="{00000000-0005-0000-0000-0000FA240000}"/>
    <cellStyle name="40% - Accent4 2 3 3 6 2 3" xfId="9473" xr:uid="{00000000-0005-0000-0000-0000FB240000}"/>
    <cellStyle name="40% - Accent4 2 3 3 6 3" xfId="9474" xr:uid="{00000000-0005-0000-0000-0000FC240000}"/>
    <cellStyle name="40% - Accent4 2 3 3 6 4" xfId="9475" xr:uid="{00000000-0005-0000-0000-0000FD240000}"/>
    <cellStyle name="40% - Accent4 2 3 3 7" xfId="9476" xr:uid="{00000000-0005-0000-0000-0000FE240000}"/>
    <cellStyle name="40% - Accent4 2 3 3 7 2" xfId="9477" xr:uid="{00000000-0005-0000-0000-0000FF240000}"/>
    <cellStyle name="40% - Accent4 2 3 3 7 2 2" xfId="9478" xr:uid="{00000000-0005-0000-0000-000000250000}"/>
    <cellStyle name="40% - Accent4 2 3 3 7 2 3" xfId="9479" xr:uid="{00000000-0005-0000-0000-000001250000}"/>
    <cellStyle name="40% - Accent4 2 3 3 7 3" xfId="9480" xr:uid="{00000000-0005-0000-0000-000002250000}"/>
    <cellStyle name="40% - Accent4 2 3 3 7 4" xfId="9481" xr:uid="{00000000-0005-0000-0000-000003250000}"/>
    <cellStyle name="40% - Accent4 2 3 3 8" xfId="9482" xr:uid="{00000000-0005-0000-0000-000004250000}"/>
    <cellStyle name="40% - Accent4 2 3 3 8 2" xfId="9483" xr:uid="{00000000-0005-0000-0000-000005250000}"/>
    <cellStyle name="40% - Accent4 2 3 3 8 3" xfId="9484" xr:uid="{00000000-0005-0000-0000-000006250000}"/>
    <cellStyle name="40% - Accent4 2 3 3 9" xfId="9485" xr:uid="{00000000-0005-0000-0000-000007250000}"/>
    <cellStyle name="40% - Accent4 2 3 4" xfId="9486" xr:uid="{00000000-0005-0000-0000-000008250000}"/>
    <cellStyle name="40% - Accent4 2 3 4 2" xfId="9487" xr:uid="{00000000-0005-0000-0000-000009250000}"/>
    <cellStyle name="40% - Accent4 2 3 4 2 2" xfId="9488" xr:uid="{00000000-0005-0000-0000-00000A250000}"/>
    <cellStyle name="40% - Accent4 2 3 4 2 3" xfId="9489" xr:uid="{00000000-0005-0000-0000-00000B250000}"/>
    <cellStyle name="40% - Accent4 2 3 4 3" xfId="9490" xr:uid="{00000000-0005-0000-0000-00000C250000}"/>
    <cellStyle name="40% - Accent4 2 3 4 4" xfId="9491" xr:uid="{00000000-0005-0000-0000-00000D250000}"/>
    <cellStyle name="40% - Accent4 2 3 5" xfId="9492" xr:uid="{00000000-0005-0000-0000-00000E250000}"/>
    <cellStyle name="40% - Accent4 2 3 5 2" xfId="9493" xr:uid="{00000000-0005-0000-0000-00000F250000}"/>
    <cellStyle name="40% - Accent4 2 3 5 2 2" xfId="9494" xr:uid="{00000000-0005-0000-0000-000010250000}"/>
    <cellStyle name="40% - Accent4 2 3 5 2 3" xfId="9495" xr:uid="{00000000-0005-0000-0000-000011250000}"/>
    <cellStyle name="40% - Accent4 2 3 5 3" xfId="9496" xr:uid="{00000000-0005-0000-0000-000012250000}"/>
    <cellStyle name="40% - Accent4 2 3 5 4" xfId="9497" xr:uid="{00000000-0005-0000-0000-000013250000}"/>
    <cellStyle name="40% - Accent4 2 3 6" xfId="9498" xr:uid="{00000000-0005-0000-0000-000014250000}"/>
    <cellStyle name="40% - Accent4 2 3 6 2" xfId="9499" xr:uid="{00000000-0005-0000-0000-000015250000}"/>
    <cellStyle name="40% - Accent4 2 3 6 2 2" xfId="9500" xr:uid="{00000000-0005-0000-0000-000016250000}"/>
    <cellStyle name="40% - Accent4 2 3 6 2 3" xfId="9501" xr:uid="{00000000-0005-0000-0000-000017250000}"/>
    <cellStyle name="40% - Accent4 2 3 6 3" xfId="9502" xr:uid="{00000000-0005-0000-0000-000018250000}"/>
    <cellStyle name="40% - Accent4 2 3 6 4" xfId="9503" xr:uid="{00000000-0005-0000-0000-000019250000}"/>
    <cellStyle name="40% - Accent4 2 3 7" xfId="9504" xr:uid="{00000000-0005-0000-0000-00001A250000}"/>
    <cellStyle name="40% - Accent4 2 3 7 2" xfId="9505" xr:uid="{00000000-0005-0000-0000-00001B250000}"/>
    <cellStyle name="40% - Accent4 2 3 7 2 2" xfId="9506" xr:uid="{00000000-0005-0000-0000-00001C250000}"/>
    <cellStyle name="40% - Accent4 2 3 7 2 3" xfId="9507" xr:uid="{00000000-0005-0000-0000-00001D250000}"/>
    <cellStyle name="40% - Accent4 2 3 7 3" xfId="9508" xr:uid="{00000000-0005-0000-0000-00001E250000}"/>
    <cellStyle name="40% - Accent4 2 3 7 4" xfId="9509" xr:uid="{00000000-0005-0000-0000-00001F250000}"/>
    <cellStyle name="40% - Accent4 2 3 8" xfId="9510" xr:uid="{00000000-0005-0000-0000-000020250000}"/>
    <cellStyle name="40% - Accent4 2 3 8 2" xfId="9511" xr:uid="{00000000-0005-0000-0000-000021250000}"/>
    <cellStyle name="40% - Accent4 2 3 8 2 2" xfId="9512" xr:uid="{00000000-0005-0000-0000-000022250000}"/>
    <cellStyle name="40% - Accent4 2 3 8 2 3" xfId="9513" xr:uid="{00000000-0005-0000-0000-000023250000}"/>
    <cellStyle name="40% - Accent4 2 3 8 3" xfId="9514" xr:uid="{00000000-0005-0000-0000-000024250000}"/>
    <cellStyle name="40% - Accent4 2 3 8 4" xfId="9515" xr:uid="{00000000-0005-0000-0000-000025250000}"/>
    <cellStyle name="40% - Accent4 2 3 9" xfId="9516" xr:uid="{00000000-0005-0000-0000-000026250000}"/>
    <cellStyle name="40% - Accent4 2 3 9 2" xfId="9517" xr:uid="{00000000-0005-0000-0000-000027250000}"/>
    <cellStyle name="40% - Accent4 2 3 9 2 2" xfId="9518" xr:uid="{00000000-0005-0000-0000-000028250000}"/>
    <cellStyle name="40% - Accent4 2 3 9 2 3" xfId="9519" xr:uid="{00000000-0005-0000-0000-000029250000}"/>
    <cellStyle name="40% - Accent4 2 3 9 3" xfId="9520" xr:uid="{00000000-0005-0000-0000-00002A250000}"/>
    <cellStyle name="40% - Accent4 2 3 9 4" xfId="9521" xr:uid="{00000000-0005-0000-0000-00002B250000}"/>
    <cellStyle name="40% - Accent4 2 4" xfId="9522" xr:uid="{00000000-0005-0000-0000-00002C250000}"/>
    <cellStyle name="40% - Accent4 2 4 10" xfId="9523" xr:uid="{00000000-0005-0000-0000-00002D250000}"/>
    <cellStyle name="40% - Accent4 2 4 10 2" xfId="9524" xr:uid="{00000000-0005-0000-0000-00002E250000}"/>
    <cellStyle name="40% - Accent4 2 4 10 3" xfId="9525" xr:uid="{00000000-0005-0000-0000-00002F250000}"/>
    <cellStyle name="40% - Accent4 2 4 11" xfId="9526" xr:uid="{00000000-0005-0000-0000-000030250000}"/>
    <cellStyle name="40% - Accent4 2 4 12" xfId="9527" xr:uid="{00000000-0005-0000-0000-000031250000}"/>
    <cellStyle name="40% - Accent4 2 4 2" xfId="9528" xr:uid="{00000000-0005-0000-0000-000032250000}"/>
    <cellStyle name="40% - Accent4 2 4 2 10" xfId="9529" xr:uid="{00000000-0005-0000-0000-000033250000}"/>
    <cellStyle name="40% - Accent4 2 4 2 2" xfId="9530" xr:uid="{00000000-0005-0000-0000-000034250000}"/>
    <cellStyle name="40% - Accent4 2 4 2 2 2" xfId="9531" xr:uid="{00000000-0005-0000-0000-000035250000}"/>
    <cellStyle name="40% - Accent4 2 4 2 2 2 2" xfId="9532" xr:uid="{00000000-0005-0000-0000-000036250000}"/>
    <cellStyle name="40% - Accent4 2 4 2 2 2 3" xfId="9533" xr:uid="{00000000-0005-0000-0000-000037250000}"/>
    <cellStyle name="40% - Accent4 2 4 2 2 3" xfId="9534" xr:uid="{00000000-0005-0000-0000-000038250000}"/>
    <cellStyle name="40% - Accent4 2 4 2 2 4" xfId="9535" xr:uid="{00000000-0005-0000-0000-000039250000}"/>
    <cellStyle name="40% - Accent4 2 4 2 3" xfId="9536" xr:uid="{00000000-0005-0000-0000-00003A250000}"/>
    <cellStyle name="40% - Accent4 2 4 2 3 2" xfId="9537" xr:uid="{00000000-0005-0000-0000-00003B250000}"/>
    <cellStyle name="40% - Accent4 2 4 2 3 2 2" xfId="9538" xr:uid="{00000000-0005-0000-0000-00003C250000}"/>
    <cellStyle name="40% - Accent4 2 4 2 3 2 3" xfId="9539" xr:uid="{00000000-0005-0000-0000-00003D250000}"/>
    <cellStyle name="40% - Accent4 2 4 2 3 3" xfId="9540" xr:uid="{00000000-0005-0000-0000-00003E250000}"/>
    <cellStyle name="40% - Accent4 2 4 2 3 4" xfId="9541" xr:uid="{00000000-0005-0000-0000-00003F250000}"/>
    <cellStyle name="40% - Accent4 2 4 2 4" xfId="9542" xr:uid="{00000000-0005-0000-0000-000040250000}"/>
    <cellStyle name="40% - Accent4 2 4 2 4 2" xfId="9543" xr:uid="{00000000-0005-0000-0000-000041250000}"/>
    <cellStyle name="40% - Accent4 2 4 2 4 2 2" xfId="9544" xr:uid="{00000000-0005-0000-0000-000042250000}"/>
    <cellStyle name="40% - Accent4 2 4 2 4 2 3" xfId="9545" xr:uid="{00000000-0005-0000-0000-000043250000}"/>
    <cellStyle name="40% - Accent4 2 4 2 4 3" xfId="9546" xr:uid="{00000000-0005-0000-0000-000044250000}"/>
    <cellStyle name="40% - Accent4 2 4 2 4 4" xfId="9547" xr:uid="{00000000-0005-0000-0000-000045250000}"/>
    <cellStyle name="40% - Accent4 2 4 2 5" xfId="9548" xr:uid="{00000000-0005-0000-0000-000046250000}"/>
    <cellStyle name="40% - Accent4 2 4 2 5 2" xfId="9549" xr:uid="{00000000-0005-0000-0000-000047250000}"/>
    <cellStyle name="40% - Accent4 2 4 2 5 2 2" xfId="9550" xr:uid="{00000000-0005-0000-0000-000048250000}"/>
    <cellStyle name="40% - Accent4 2 4 2 5 2 3" xfId="9551" xr:uid="{00000000-0005-0000-0000-000049250000}"/>
    <cellStyle name="40% - Accent4 2 4 2 5 3" xfId="9552" xr:uid="{00000000-0005-0000-0000-00004A250000}"/>
    <cellStyle name="40% - Accent4 2 4 2 5 4" xfId="9553" xr:uid="{00000000-0005-0000-0000-00004B250000}"/>
    <cellStyle name="40% - Accent4 2 4 2 6" xfId="9554" xr:uid="{00000000-0005-0000-0000-00004C250000}"/>
    <cellStyle name="40% - Accent4 2 4 2 6 2" xfId="9555" xr:uid="{00000000-0005-0000-0000-00004D250000}"/>
    <cellStyle name="40% - Accent4 2 4 2 6 2 2" xfId="9556" xr:uid="{00000000-0005-0000-0000-00004E250000}"/>
    <cellStyle name="40% - Accent4 2 4 2 6 2 3" xfId="9557" xr:uid="{00000000-0005-0000-0000-00004F250000}"/>
    <cellStyle name="40% - Accent4 2 4 2 6 3" xfId="9558" xr:uid="{00000000-0005-0000-0000-000050250000}"/>
    <cellStyle name="40% - Accent4 2 4 2 6 4" xfId="9559" xr:uid="{00000000-0005-0000-0000-000051250000}"/>
    <cellStyle name="40% - Accent4 2 4 2 7" xfId="9560" xr:uid="{00000000-0005-0000-0000-000052250000}"/>
    <cellStyle name="40% - Accent4 2 4 2 7 2" xfId="9561" xr:uid="{00000000-0005-0000-0000-000053250000}"/>
    <cellStyle name="40% - Accent4 2 4 2 7 2 2" xfId="9562" xr:uid="{00000000-0005-0000-0000-000054250000}"/>
    <cellStyle name="40% - Accent4 2 4 2 7 2 3" xfId="9563" xr:uid="{00000000-0005-0000-0000-000055250000}"/>
    <cellStyle name="40% - Accent4 2 4 2 7 3" xfId="9564" xr:uid="{00000000-0005-0000-0000-000056250000}"/>
    <cellStyle name="40% - Accent4 2 4 2 7 4" xfId="9565" xr:uid="{00000000-0005-0000-0000-000057250000}"/>
    <cellStyle name="40% - Accent4 2 4 2 8" xfId="9566" xr:uid="{00000000-0005-0000-0000-000058250000}"/>
    <cellStyle name="40% - Accent4 2 4 2 8 2" xfId="9567" xr:uid="{00000000-0005-0000-0000-000059250000}"/>
    <cellStyle name="40% - Accent4 2 4 2 8 3" xfId="9568" xr:uid="{00000000-0005-0000-0000-00005A250000}"/>
    <cellStyle name="40% - Accent4 2 4 2 9" xfId="9569" xr:uid="{00000000-0005-0000-0000-00005B250000}"/>
    <cellStyle name="40% - Accent4 2 4 3" xfId="9570" xr:uid="{00000000-0005-0000-0000-00005C250000}"/>
    <cellStyle name="40% - Accent4 2 4 3 10" xfId="9571" xr:uid="{00000000-0005-0000-0000-00005D250000}"/>
    <cellStyle name="40% - Accent4 2 4 3 2" xfId="9572" xr:uid="{00000000-0005-0000-0000-00005E250000}"/>
    <cellStyle name="40% - Accent4 2 4 3 2 2" xfId="9573" xr:uid="{00000000-0005-0000-0000-00005F250000}"/>
    <cellStyle name="40% - Accent4 2 4 3 2 2 2" xfId="9574" xr:uid="{00000000-0005-0000-0000-000060250000}"/>
    <cellStyle name="40% - Accent4 2 4 3 2 2 3" xfId="9575" xr:uid="{00000000-0005-0000-0000-000061250000}"/>
    <cellStyle name="40% - Accent4 2 4 3 2 3" xfId="9576" xr:uid="{00000000-0005-0000-0000-000062250000}"/>
    <cellStyle name="40% - Accent4 2 4 3 2 4" xfId="9577" xr:uid="{00000000-0005-0000-0000-000063250000}"/>
    <cellStyle name="40% - Accent4 2 4 3 3" xfId="9578" xr:uid="{00000000-0005-0000-0000-000064250000}"/>
    <cellStyle name="40% - Accent4 2 4 3 3 2" xfId="9579" xr:uid="{00000000-0005-0000-0000-000065250000}"/>
    <cellStyle name="40% - Accent4 2 4 3 3 2 2" xfId="9580" xr:uid="{00000000-0005-0000-0000-000066250000}"/>
    <cellStyle name="40% - Accent4 2 4 3 3 2 3" xfId="9581" xr:uid="{00000000-0005-0000-0000-000067250000}"/>
    <cellStyle name="40% - Accent4 2 4 3 3 3" xfId="9582" xr:uid="{00000000-0005-0000-0000-000068250000}"/>
    <cellStyle name="40% - Accent4 2 4 3 3 4" xfId="9583" xr:uid="{00000000-0005-0000-0000-000069250000}"/>
    <cellStyle name="40% - Accent4 2 4 3 4" xfId="9584" xr:uid="{00000000-0005-0000-0000-00006A250000}"/>
    <cellStyle name="40% - Accent4 2 4 3 4 2" xfId="9585" xr:uid="{00000000-0005-0000-0000-00006B250000}"/>
    <cellStyle name="40% - Accent4 2 4 3 4 2 2" xfId="9586" xr:uid="{00000000-0005-0000-0000-00006C250000}"/>
    <cellStyle name="40% - Accent4 2 4 3 4 2 3" xfId="9587" xr:uid="{00000000-0005-0000-0000-00006D250000}"/>
    <cellStyle name="40% - Accent4 2 4 3 4 3" xfId="9588" xr:uid="{00000000-0005-0000-0000-00006E250000}"/>
    <cellStyle name="40% - Accent4 2 4 3 4 4" xfId="9589" xr:uid="{00000000-0005-0000-0000-00006F250000}"/>
    <cellStyle name="40% - Accent4 2 4 3 5" xfId="9590" xr:uid="{00000000-0005-0000-0000-000070250000}"/>
    <cellStyle name="40% - Accent4 2 4 3 5 2" xfId="9591" xr:uid="{00000000-0005-0000-0000-000071250000}"/>
    <cellStyle name="40% - Accent4 2 4 3 5 2 2" xfId="9592" xr:uid="{00000000-0005-0000-0000-000072250000}"/>
    <cellStyle name="40% - Accent4 2 4 3 5 2 3" xfId="9593" xr:uid="{00000000-0005-0000-0000-000073250000}"/>
    <cellStyle name="40% - Accent4 2 4 3 5 3" xfId="9594" xr:uid="{00000000-0005-0000-0000-000074250000}"/>
    <cellStyle name="40% - Accent4 2 4 3 5 4" xfId="9595" xr:uid="{00000000-0005-0000-0000-000075250000}"/>
    <cellStyle name="40% - Accent4 2 4 3 6" xfId="9596" xr:uid="{00000000-0005-0000-0000-000076250000}"/>
    <cellStyle name="40% - Accent4 2 4 3 6 2" xfId="9597" xr:uid="{00000000-0005-0000-0000-000077250000}"/>
    <cellStyle name="40% - Accent4 2 4 3 6 2 2" xfId="9598" xr:uid="{00000000-0005-0000-0000-000078250000}"/>
    <cellStyle name="40% - Accent4 2 4 3 6 2 3" xfId="9599" xr:uid="{00000000-0005-0000-0000-000079250000}"/>
    <cellStyle name="40% - Accent4 2 4 3 6 3" xfId="9600" xr:uid="{00000000-0005-0000-0000-00007A250000}"/>
    <cellStyle name="40% - Accent4 2 4 3 6 4" xfId="9601" xr:uid="{00000000-0005-0000-0000-00007B250000}"/>
    <cellStyle name="40% - Accent4 2 4 3 7" xfId="9602" xr:uid="{00000000-0005-0000-0000-00007C250000}"/>
    <cellStyle name="40% - Accent4 2 4 3 7 2" xfId="9603" xr:uid="{00000000-0005-0000-0000-00007D250000}"/>
    <cellStyle name="40% - Accent4 2 4 3 7 2 2" xfId="9604" xr:uid="{00000000-0005-0000-0000-00007E250000}"/>
    <cellStyle name="40% - Accent4 2 4 3 7 2 3" xfId="9605" xr:uid="{00000000-0005-0000-0000-00007F250000}"/>
    <cellStyle name="40% - Accent4 2 4 3 7 3" xfId="9606" xr:uid="{00000000-0005-0000-0000-000080250000}"/>
    <cellStyle name="40% - Accent4 2 4 3 7 4" xfId="9607" xr:uid="{00000000-0005-0000-0000-000081250000}"/>
    <cellStyle name="40% - Accent4 2 4 3 8" xfId="9608" xr:uid="{00000000-0005-0000-0000-000082250000}"/>
    <cellStyle name="40% - Accent4 2 4 3 8 2" xfId="9609" xr:uid="{00000000-0005-0000-0000-000083250000}"/>
    <cellStyle name="40% - Accent4 2 4 3 8 3" xfId="9610" xr:uid="{00000000-0005-0000-0000-000084250000}"/>
    <cellStyle name="40% - Accent4 2 4 3 9" xfId="9611" xr:uid="{00000000-0005-0000-0000-000085250000}"/>
    <cellStyle name="40% - Accent4 2 4 4" xfId="9612" xr:uid="{00000000-0005-0000-0000-000086250000}"/>
    <cellStyle name="40% - Accent4 2 4 4 2" xfId="9613" xr:uid="{00000000-0005-0000-0000-000087250000}"/>
    <cellStyle name="40% - Accent4 2 4 4 2 2" xfId="9614" xr:uid="{00000000-0005-0000-0000-000088250000}"/>
    <cellStyle name="40% - Accent4 2 4 4 2 3" xfId="9615" xr:uid="{00000000-0005-0000-0000-000089250000}"/>
    <cellStyle name="40% - Accent4 2 4 4 3" xfId="9616" xr:uid="{00000000-0005-0000-0000-00008A250000}"/>
    <cellStyle name="40% - Accent4 2 4 4 4" xfId="9617" xr:uid="{00000000-0005-0000-0000-00008B250000}"/>
    <cellStyle name="40% - Accent4 2 4 5" xfId="9618" xr:uid="{00000000-0005-0000-0000-00008C250000}"/>
    <cellStyle name="40% - Accent4 2 4 5 2" xfId="9619" xr:uid="{00000000-0005-0000-0000-00008D250000}"/>
    <cellStyle name="40% - Accent4 2 4 5 2 2" xfId="9620" xr:uid="{00000000-0005-0000-0000-00008E250000}"/>
    <cellStyle name="40% - Accent4 2 4 5 2 3" xfId="9621" xr:uid="{00000000-0005-0000-0000-00008F250000}"/>
    <cellStyle name="40% - Accent4 2 4 5 3" xfId="9622" xr:uid="{00000000-0005-0000-0000-000090250000}"/>
    <cellStyle name="40% - Accent4 2 4 5 4" xfId="9623" xr:uid="{00000000-0005-0000-0000-000091250000}"/>
    <cellStyle name="40% - Accent4 2 4 6" xfId="9624" xr:uid="{00000000-0005-0000-0000-000092250000}"/>
    <cellStyle name="40% - Accent4 2 4 6 2" xfId="9625" xr:uid="{00000000-0005-0000-0000-000093250000}"/>
    <cellStyle name="40% - Accent4 2 4 6 2 2" xfId="9626" xr:uid="{00000000-0005-0000-0000-000094250000}"/>
    <cellStyle name="40% - Accent4 2 4 6 2 3" xfId="9627" xr:uid="{00000000-0005-0000-0000-000095250000}"/>
    <cellStyle name="40% - Accent4 2 4 6 3" xfId="9628" xr:uid="{00000000-0005-0000-0000-000096250000}"/>
    <cellStyle name="40% - Accent4 2 4 6 4" xfId="9629" xr:uid="{00000000-0005-0000-0000-000097250000}"/>
    <cellStyle name="40% - Accent4 2 4 7" xfId="9630" xr:uid="{00000000-0005-0000-0000-000098250000}"/>
    <cellStyle name="40% - Accent4 2 4 7 2" xfId="9631" xr:uid="{00000000-0005-0000-0000-000099250000}"/>
    <cellStyle name="40% - Accent4 2 4 7 2 2" xfId="9632" xr:uid="{00000000-0005-0000-0000-00009A250000}"/>
    <cellStyle name="40% - Accent4 2 4 7 2 3" xfId="9633" xr:uid="{00000000-0005-0000-0000-00009B250000}"/>
    <cellStyle name="40% - Accent4 2 4 7 3" xfId="9634" xr:uid="{00000000-0005-0000-0000-00009C250000}"/>
    <cellStyle name="40% - Accent4 2 4 7 4" xfId="9635" xr:uid="{00000000-0005-0000-0000-00009D250000}"/>
    <cellStyle name="40% - Accent4 2 4 8" xfId="9636" xr:uid="{00000000-0005-0000-0000-00009E250000}"/>
    <cellStyle name="40% - Accent4 2 4 8 2" xfId="9637" xr:uid="{00000000-0005-0000-0000-00009F250000}"/>
    <cellStyle name="40% - Accent4 2 4 8 2 2" xfId="9638" xr:uid="{00000000-0005-0000-0000-0000A0250000}"/>
    <cellStyle name="40% - Accent4 2 4 8 2 3" xfId="9639" xr:uid="{00000000-0005-0000-0000-0000A1250000}"/>
    <cellStyle name="40% - Accent4 2 4 8 3" xfId="9640" xr:uid="{00000000-0005-0000-0000-0000A2250000}"/>
    <cellStyle name="40% - Accent4 2 4 8 4" xfId="9641" xr:uid="{00000000-0005-0000-0000-0000A3250000}"/>
    <cellStyle name="40% - Accent4 2 4 9" xfId="9642" xr:uid="{00000000-0005-0000-0000-0000A4250000}"/>
    <cellStyle name="40% - Accent4 2 4 9 2" xfId="9643" xr:uid="{00000000-0005-0000-0000-0000A5250000}"/>
    <cellStyle name="40% - Accent4 2 4 9 2 2" xfId="9644" xr:uid="{00000000-0005-0000-0000-0000A6250000}"/>
    <cellStyle name="40% - Accent4 2 4 9 2 3" xfId="9645" xr:uid="{00000000-0005-0000-0000-0000A7250000}"/>
    <cellStyle name="40% - Accent4 2 4 9 3" xfId="9646" xr:uid="{00000000-0005-0000-0000-0000A8250000}"/>
    <cellStyle name="40% - Accent4 2 4 9 4" xfId="9647" xr:uid="{00000000-0005-0000-0000-0000A9250000}"/>
    <cellStyle name="40% - Accent4 2 5" xfId="9648" xr:uid="{00000000-0005-0000-0000-0000AA250000}"/>
    <cellStyle name="40% - Accent4 2 5 10" xfId="9649" xr:uid="{00000000-0005-0000-0000-0000AB250000}"/>
    <cellStyle name="40% - Accent4 2 5 2" xfId="9650" xr:uid="{00000000-0005-0000-0000-0000AC250000}"/>
    <cellStyle name="40% - Accent4 2 5 2 2" xfId="9651" xr:uid="{00000000-0005-0000-0000-0000AD250000}"/>
    <cellStyle name="40% - Accent4 2 5 2 2 2" xfId="9652" xr:uid="{00000000-0005-0000-0000-0000AE250000}"/>
    <cellStyle name="40% - Accent4 2 5 2 2 3" xfId="9653" xr:uid="{00000000-0005-0000-0000-0000AF250000}"/>
    <cellStyle name="40% - Accent4 2 5 2 3" xfId="9654" xr:uid="{00000000-0005-0000-0000-0000B0250000}"/>
    <cellStyle name="40% - Accent4 2 5 2 4" xfId="9655" xr:uid="{00000000-0005-0000-0000-0000B1250000}"/>
    <cellStyle name="40% - Accent4 2 5 3" xfId="9656" xr:uid="{00000000-0005-0000-0000-0000B2250000}"/>
    <cellStyle name="40% - Accent4 2 5 3 2" xfId="9657" xr:uid="{00000000-0005-0000-0000-0000B3250000}"/>
    <cellStyle name="40% - Accent4 2 5 3 2 2" xfId="9658" xr:uid="{00000000-0005-0000-0000-0000B4250000}"/>
    <cellStyle name="40% - Accent4 2 5 3 2 3" xfId="9659" xr:uid="{00000000-0005-0000-0000-0000B5250000}"/>
    <cellStyle name="40% - Accent4 2 5 3 3" xfId="9660" xr:uid="{00000000-0005-0000-0000-0000B6250000}"/>
    <cellStyle name="40% - Accent4 2 5 3 4" xfId="9661" xr:uid="{00000000-0005-0000-0000-0000B7250000}"/>
    <cellStyle name="40% - Accent4 2 5 4" xfId="9662" xr:uid="{00000000-0005-0000-0000-0000B8250000}"/>
    <cellStyle name="40% - Accent4 2 5 4 2" xfId="9663" xr:uid="{00000000-0005-0000-0000-0000B9250000}"/>
    <cellStyle name="40% - Accent4 2 5 4 2 2" xfId="9664" xr:uid="{00000000-0005-0000-0000-0000BA250000}"/>
    <cellStyle name="40% - Accent4 2 5 4 2 3" xfId="9665" xr:uid="{00000000-0005-0000-0000-0000BB250000}"/>
    <cellStyle name="40% - Accent4 2 5 4 3" xfId="9666" xr:uid="{00000000-0005-0000-0000-0000BC250000}"/>
    <cellStyle name="40% - Accent4 2 5 4 4" xfId="9667" xr:uid="{00000000-0005-0000-0000-0000BD250000}"/>
    <cellStyle name="40% - Accent4 2 5 5" xfId="9668" xr:uid="{00000000-0005-0000-0000-0000BE250000}"/>
    <cellStyle name="40% - Accent4 2 5 5 2" xfId="9669" xr:uid="{00000000-0005-0000-0000-0000BF250000}"/>
    <cellStyle name="40% - Accent4 2 5 5 2 2" xfId="9670" xr:uid="{00000000-0005-0000-0000-0000C0250000}"/>
    <cellStyle name="40% - Accent4 2 5 5 2 3" xfId="9671" xr:uid="{00000000-0005-0000-0000-0000C1250000}"/>
    <cellStyle name="40% - Accent4 2 5 5 3" xfId="9672" xr:uid="{00000000-0005-0000-0000-0000C2250000}"/>
    <cellStyle name="40% - Accent4 2 5 5 4" xfId="9673" xr:uid="{00000000-0005-0000-0000-0000C3250000}"/>
    <cellStyle name="40% - Accent4 2 5 6" xfId="9674" xr:uid="{00000000-0005-0000-0000-0000C4250000}"/>
    <cellStyle name="40% - Accent4 2 5 6 2" xfId="9675" xr:uid="{00000000-0005-0000-0000-0000C5250000}"/>
    <cellStyle name="40% - Accent4 2 5 6 2 2" xfId="9676" xr:uid="{00000000-0005-0000-0000-0000C6250000}"/>
    <cellStyle name="40% - Accent4 2 5 6 2 3" xfId="9677" xr:uid="{00000000-0005-0000-0000-0000C7250000}"/>
    <cellStyle name="40% - Accent4 2 5 6 3" xfId="9678" xr:uid="{00000000-0005-0000-0000-0000C8250000}"/>
    <cellStyle name="40% - Accent4 2 5 6 4" xfId="9679" xr:uid="{00000000-0005-0000-0000-0000C9250000}"/>
    <cellStyle name="40% - Accent4 2 5 7" xfId="9680" xr:uid="{00000000-0005-0000-0000-0000CA250000}"/>
    <cellStyle name="40% - Accent4 2 5 7 2" xfId="9681" xr:uid="{00000000-0005-0000-0000-0000CB250000}"/>
    <cellStyle name="40% - Accent4 2 5 7 2 2" xfId="9682" xr:uid="{00000000-0005-0000-0000-0000CC250000}"/>
    <cellStyle name="40% - Accent4 2 5 7 2 3" xfId="9683" xr:uid="{00000000-0005-0000-0000-0000CD250000}"/>
    <cellStyle name="40% - Accent4 2 5 7 3" xfId="9684" xr:uid="{00000000-0005-0000-0000-0000CE250000}"/>
    <cellStyle name="40% - Accent4 2 5 7 4" xfId="9685" xr:uid="{00000000-0005-0000-0000-0000CF250000}"/>
    <cellStyle name="40% - Accent4 2 5 8" xfId="9686" xr:uid="{00000000-0005-0000-0000-0000D0250000}"/>
    <cellStyle name="40% - Accent4 2 5 8 2" xfId="9687" xr:uid="{00000000-0005-0000-0000-0000D1250000}"/>
    <cellStyle name="40% - Accent4 2 5 8 3" xfId="9688" xr:uid="{00000000-0005-0000-0000-0000D2250000}"/>
    <cellStyle name="40% - Accent4 2 5 9" xfId="9689" xr:uid="{00000000-0005-0000-0000-0000D3250000}"/>
    <cellStyle name="40% - Accent4 2 6" xfId="9690" xr:uid="{00000000-0005-0000-0000-0000D4250000}"/>
    <cellStyle name="40% - Accent4 2 6 10" xfId="9691" xr:uid="{00000000-0005-0000-0000-0000D5250000}"/>
    <cellStyle name="40% - Accent4 2 6 2" xfId="9692" xr:uid="{00000000-0005-0000-0000-0000D6250000}"/>
    <cellStyle name="40% - Accent4 2 6 2 2" xfId="9693" xr:uid="{00000000-0005-0000-0000-0000D7250000}"/>
    <cellStyle name="40% - Accent4 2 6 2 2 2" xfId="9694" xr:uid="{00000000-0005-0000-0000-0000D8250000}"/>
    <cellStyle name="40% - Accent4 2 6 2 2 3" xfId="9695" xr:uid="{00000000-0005-0000-0000-0000D9250000}"/>
    <cellStyle name="40% - Accent4 2 6 2 3" xfId="9696" xr:uid="{00000000-0005-0000-0000-0000DA250000}"/>
    <cellStyle name="40% - Accent4 2 6 2 4" xfId="9697" xr:uid="{00000000-0005-0000-0000-0000DB250000}"/>
    <cellStyle name="40% - Accent4 2 6 3" xfId="9698" xr:uid="{00000000-0005-0000-0000-0000DC250000}"/>
    <cellStyle name="40% - Accent4 2 6 3 2" xfId="9699" xr:uid="{00000000-0005-0000-0000-0000DD250000}"/>
    <cellStyle name="40% - Accent4 2 6 3 2 2" xfId="9700" xr:uid="{00000000-0005-0000-0000-0000DE250000}"/>
    <cellStyle name="40% - Accent4 2 6 3 2 3" xfId="9701" xr:uid="{00000000-0005-0000-0000-0000DF250000}"/>
    <cellStyle name="40% - Accent4 2 6 3 3" xfId="9702" xr:uid="{00000000-0005-0000-0000-0000E0250000}"/>
    <cellStyle name="40% - Accent4 2 6 3 4" xfId="9703" xr:uid="{00000000-0005-0000-0000-0000E1250000}"/>
    <cellStyle name="40% - Accent4 2 6 4" xfId="9704" xr:uid="{00000000-0005-0000-0000-0000E2250000}"/>
    <cellStyle name="40% - Accent4 2 6 4 2" xfId="9705" xr:uid="{00000000-0005-0000-0000-0000E3250000}"/>
    <cellStyle name="40% - Accent4 2 6 4 2 2" xfId="9706" xr:uid="{00000000-0005-0000-0000-0000E4250000}"/>
    <cellStyle name="40% - Accent4 2 6 4 2 3" xfId="9707" xr:uid="{00000000-0005-0000-0000-0000E5250000}"/>
    <cellStyle name="40% - Accent4 2 6 4 3" xfId="9708" xr:uid="{00000000-0005-0000-0000-0000E6250000}"/>
    <cellStyle name="40% - Accent4 2 6 4 4" xfId="9709" xr:uid="{00000000-0005-0000-0000-0000E7250000}"/>
    <cellStyle name="40% - Accent4 2 6 5" xfId="9710" xr:uid="{00000000-0005-0000-0000-0000E8250000}"/>
    <cellStyle name="40% - Accent4 2 6 5 2" xfId="9711" xr:uid="{00000000-0005-0000-0000-0000E9250000}"/>
    <cellStyle name="40% - Accent4 2 6 5 2 2" xfId="9712" xr:uid="{00000000-0005-0000-0000-0000EA250000}"/>
    <cellStyle name="40% - Accent4 2 6 5 2 3" xfId="9713" xr:uid="{00000000-0005-0000-0000-0000EB250000}"/>
    <cellStyle name="40% - Accent4 2 6 5 3" xfId="9714" xr:uid="{00000000-0005-0000-0000-0000EC250000}"/>
    <cellStyle name="40% - Accent4 2 6 5 4" xfId="9715" xr:uid="{00000000-0005-0000-0000-0000ED250000}"/>
    <cellStyle name="40% - Accent4 2 6 6" xfId="9716" xr:uid="{00000000-0005-0000-0000-0000EE250000}"/>
    <cellStyle name="40% - Accent4 2 6 6 2" xfId="9717" xr:uid="{00000000-0005-0000-0000-0000EF250000}"/>
    <cellStyle name="40% - Accent4 2 6 6 2 2" xfId="9718" xr:uid="{00000000-0005-0000-0000-0000F0250000}"/>
    <cellStyle name="40% - Accent4 2 6 6 2 3" xfId="9719" xr:uid="{00000000-0005-0000-0000-0000F1250000}"/>
    <cellStyle name="40% - Accent4 2 6 6 3" xfId="9720" xr:uid="{00000000-0005-0000-0000-0000F2250000}"/>
    <cellStyle name="40% - Accent4 2 6 6 4" xfId="9721" xr:uid="{00000000-0005-0000-0000-0000F3250000}"/>
    <cellStyle name="40% - Accent4 2 6 7" xfId="9722" xr:uid="{00000000-0005-0000-0000-0000F4250000}"/>
    <cellStyle name="40% - Accent4 2 6 7 2" xfId="9723" xr:uid="{00000000-0005-0000-0000-0000F5250000}"/>
    <cellStyle name="40% - Accent4 2 6 7 2 2" xfId="9724" xr:uid="{00000000-0005-0000-0000-0000F6250000}"/>
    <cellStyle name="40% - Accent4 2 6 7 2 3" xfId="9725" xr:uid="{00000000-0005-0000-0000-0000F7250000}"/>
    <cellStyle name="40% - Accent4 2 6 7 3" xfId="9726" xr:uid="{00000000-0005-0000-0000-0000F8250000}"/>
    <cellStyle name="40% - Accent4 2 6 7 4" xfId="9727" xr:uid="{00000000-0005-0000-0000-0000F9250000}"/>
    <cellStyle name="40% - Accent4 2 6 8" xfId="9728" xr:uid="{00000000-0005-0000-0000-0000FA250000}"/>
    <cellStyle name="40% - Accent4 2 6 8 2" xfId="9729" xr:uid="{00000000-0005-0000-0000-0000FB250000}"/>
    <cellStyle name="40% - Accent4 2 6 8 3" xfId="9730" xr:uid="{00000000-0005-0000-0000-0000FC250000}"/>
    <cellStyle name="40% - Accent4 2 6 9" xfId="9731" xr:uid="{00000000-0005-0000-0000-0000FD250000}"/>
    <cellStyle name="40% - Accent4 2 7" xfId="9732" xr:uid="{00000000-0005-0000-0000-0000FE250000}"/>
    <cellStyle name="40% - Accent4 2 7 2" xfId="9733" xr:uid="{00000000-0005-0000-0000-0000FF250000}"/>
    <cellStyle name="40% - Accent4 2 7 2 2" xfId="9734" xr:uid="{00000000-0005-0000-0000-000000260000}"/>
    <cellStyle name="40% - Accent4 2 7 2 3" xfId="9735" xr:uid="{00000000-0005-0000-0000-000001260000}"/>
    <cellStyle name="40% - Accent4 2 7 3" xfId="9736" xr:uid="{00000000-0005-0000-0000-000002260000}"/>
    <cellStyle name="40% - Accent4 2 7 4" xfId="9737" xr:uid="{00000000-0005-0000-0000-000003260000}"/>
    <cellStyle name="40% - Accent4 2 8" xfId="9738" xr:uid="{00000000-0005-0000-0000-000004260000}"/>
    <cellStyle name="40% - Accent4 2 8 2" xfId="9739" xr:uid="{00000000-0005-0000-0000-000005260000}"/>
    <cellStyle name="40% - Accent4 2 8 2 2" xfId="9740" xr:uid="{00000000-0005-0000-0000-000006260000}"/>
    <cellStyle name="40% - Accent4 2 8 2 3" xfId="9741" xr:uid="{00000000-0005-0000-0000-000007260000}"/>
    <cellStyle name="40% - Accent4 2 8 3" xfId="9742" xr:uid="{00000000-0005-0000-0000-000008260000}"/>
    <cellStyle name="40% - Accent4 2 8 4" xfId="9743" xr:uid="{00000000-0005-0000-0000-000009260000}"/>
    <cellStyle name="40% - Accent4 2 9" xfId="9744" xr:uid="{00000000-0005-0000-0000-00000A260000}"/>
    <cellStyle name="40% - Accent4 2 9 2" xfId="9745" xr:uid="{00000000-0005-0000-0000-00000B260000}"/>
    <cellStyle name="40% - Accent4 2 9 2 2" xfId="9746" xr:uid="{00000000-0005-0000-0000-00000C260000}"/>
    <cellStyle name="40% - Accent4 2 9 2 3" xfId="9747" xr:uid="{00000000-0005-0000-0000-00000D260000}"/>
    <cellStyle name="40% - Accent4 2 9 3" xfId="9748" xr:uid="{00000000-0005-0000-0000-00000E260000}"/>
    <cellStyle name="40% - Accent4 2 9 4" xfId="9749" xr:uid="{00000000-0005-0000-0000-00000F260000}"/>
    <cellStyle name="40% - Accent4 3" xfId="9750" xr:uid="{00000000-0005-0000-0000-000010260000}"/>
    <cellStyle name="40% - Accent4 4" xfId="9751" xr:uid="{00000000-0005-0000-0000-000011260000}"/>
    <cellStyle name="40% - Accent4 4 10" xfId="9752" xr:uid="{00000000-0005-0000-0000-000012260000}"/>
    <cellStyle name="40% - Accent4 4 10 2" xfId="9753" xr:uid="{00000000-0005-0000-0000-000013260000}"/>
    <cellStyle name="40% - Accent4 4 10 3" xfId="9754" xr:uid="{00000000-0005-0000-0000-000014260000}"/>
    <cellStyle name="40% - Accent4 4 11" xfId="9755" xr:uid="{00000000-0005-0000-0000-000015260000}"/>
    <cellStyle name="40% - Accent4 4 12" xfId="9756" xr:uid="{00000000-0005-0000-0000-000016260000}"/>
    <cellStyle name="40% - Accent4 4 2" xfId="9757" xr:uid="{00000000-0005-0000-0000-000017260000}"/>
    <cellStyle name="40% - Accent4 4 2 10" xfId="9758" xr:uid="{00000000-0005-0000-0000-000018260000}"/>
    <cellStyle name="40% - Accent4 4 2 2" xfId="9759" xr:uid="{00000000-0005-0000-0000-000019260000}"/>
    <cellStyle name="40% - Accent4 4 2 2 2" xfId="9760" xr:uid="{00000000-0005-0000-0000-00001A260000}"/>
    <cellStyle name="40% - Accent4 4 2 2 2 2" xfId="9761" xr:uid="{00000000-0005-0000-0000-00001B260000}"/>
    <cellStyle name="40% - Accent4 4 2 2 2 3" xfId="9762" xr:uid="{00000000-0005-0000-0000-00001C260000}"/>
    <cellStyle name="40% - Accent4 4 2 2 3" xfId="9763" xr:uid="{00000000-0005-0000-0000-00001D260000}"/>
    <cellStyle name="40% - Accent4 4 2 2 4" xfId="9764" xr:uid="{00000000-0005-0000-0000-00001E260000}"/>
    <cellStyle name="40% - Accent4 4 2 3" xfId="9765" xr:uid="{00000000-0005-0000-0000-00001F260000}"/>
    <cellStyle name="40% - Accent4 4 2 3 2" xfId="9766" xr:uid="{00000000-0005-0000-0000-000020260000}"/>
    <cellStyle name="40% - Accent4 4 2 3 2 2" xfId="9767" xr:uid="{00000000-0005-0000-0000-000021260000}"/>
    <cellStyle name="40% - Accent4 4 2 3 2 3" xfId="9768" xr:uid="{00000000-0005-0000-0000-000022260000}"/>
    <cellStyle name="40% - Accent4 4 2 3 3" xfId="9769" xr:uid="{00000000-0005-0000-0000-000023260000}"/>
    <cellStyle name="40% - Accent4 4 2 3 4" xfId="9770" xr:uid="{00000000-0005-0000-0000-000024260000}"/>
    <cellStyle name="40% - Accent4 4 2 4" xfId="9771" xr:uid="{00000000-0005-0000-0000-000025260000}"/>
    <cellStyle name="40% - Accent4 4 2 4 2" xfId="9772" xr:uid="{00000000-0005-0000-0000-000026260000}"/>
    <cellStyle name="40% - Accent4 4 2 4 2 2" xfId="9773" xr:uid="{00000000-0005-0000-0000-000027260000}"/>
    <cellStyle name="40% - Accent4 4 2 4 2 3" xfId="9774" xr:uid="{00000000-0005-0000-0000-000028260000}"/>
    <cellStyle name="40% - Accent4 4 2 4 3" xfId="9775" xr:uid="{00000000-0005-0000-0000-000029260000}"/>
    <cellStyle name="40% - Accent4 4 2 4 4" xfId="9776" xr:uid="{00000000-0005-0000-0000-00002A260000}"/>
    <cellStyle name="40% - Accent4 4 2 5" xfId="9777" xr:uid="{00000000-0005-0000-0000-00002B260000}"/>
    <cellStyle name="40% - Accent4 4 2 5 2" xfId="9778" xr:uid="{00000000-0005-0000-0000-00002C260000}"/>
    <cellStyle name="40% - Accent4 4 2 5 2 2" xfId="9779" xr:uid="{00000000-0005-0000-0000-00002D260000}"/>
    <cellStyle name="40% - Accent4 4 2 5 2 3" xfId="9780" xr:uid="{00000000-0005-0000-0000-00002E260000}"/>
    <cellStyle name="40% - Accent4 4 2 5 3" xfId="9781" xr:uid="{00000000-0005-0000-0000-00002F260000}"/>
    <cellStyle name="40% - Accent4 4 2 5 4" xfId="9782" xr:uid="{00000000-0005-0000-0000-000030260000}"/>
    <cellStyle name="40% - Accent4 4 2 6" xfId="9783" xr:uid="{00000000-0005-0000-0000-000031260000}"/>
    <cellStyle name="40% - Accent4 4 2 6 2" xfId="9784" xr:uid="{00000000-0005-0000-0000-000032260000}"/>
    <cellStyle name="40% - Accent4 4 2 6 2 2" xfId="9785" xr:uid="{00000000-0005-0000-0000-000033260000}"/>
    <cellStyle name="40% - Accent4 4 2 6 2 3" xfId="9786" xr:uid="{00000000-0005-0000-0000-000034260000}"/>
    <cellStyle name="40% - Accent4 4 2 6 3" xfId="9787" xr:uid="{00000000-0005-0000-0000-000035260000}"/>
    <cellStyle name="40% - Accent4 4 2 6 4" xfId="9788" xr:uid="{00000000-0005-0000-0000-000036260000}"/>
    <cellStyle name="40% - Accent4 4 2 7" xfId="9789" xr:uid="{00000000-0005-0000-0000-000037260000}"/>
    <cellStyle name="40% - Accent4 4 2 7 2" xfId="9790" xr:uid="{00000000-0005-0000-0000-000038260000}"/>
    <cellStyle name="40% - Accent4 4 2 7 2 2" xfId="9791" xr:uid="{00000000-0005-0000-0000-000039260000}"/>
    <cellStyle name="40% - Accent4 4 2 7 2 3" xfId="9792" xr:uid="{00000000-0005-0000-0000-00003A260000}"/>
    <cellStyle name="40% - Accent4 4 2 7 3" xfId="9793" xr:uid="{00000000-0005-0000-0000-00003B260000}"/>
    <cellStyle name="40% - Accent4 4 2 7 4" xfId="9794" xr:uid="{00000000-0005-0000-0000-00003C260000}"/>
    <cellStyle name="40% - Accent4 4 2 8" xfId="9795" xr:uid="{00000000-0005-0000-0000-00003D260000}"/>
    <cellStyle name="40% - Accent4 4 2 8 2" xfId="9796" xr:uid="{00000000-0005-0000-0000-00003E260000}"/>
    <cellStyle name="40% - Accent4 4 2 8 3" xfId="9797" xr:uid="{00000000-0005-0000-0000-00003F260000}"/>
    <cellStyle name="40% - Accent4 4 2 9" xfId="9798" xr:uid="{00000000-0005-0000-0000-000040260000}"/>
    <cellStyle name="40% - Accent4 4 3" xfId="9799" xr:uid="{00000000-0005-0000-0000-000041260000}"/>
    <cellStyle name="40% - Accent4 4 3 10" xfId="9800" xr:uid="{00000000-0005-0000-0000-000042260000}"/>
    <cellStyle name="40% - Accent4 4 3 2" xfId="9801" xr:uid="{00000000-0005-0000-0000-000043260000}"/>
    <cellStyle name="40% - Accent4 4 3 2 2" xfId="9802" xr:uid="{00000000-0005-0000-0000-000044260000}"/>
    <cellStyle name="40% - Accent4 4 3 2 2 2" xfId="9803" xr:uid="{00000000-0005-0000-0000-000045260000}"/>
    <cellStyle name="40% - Accent4 4 3 2 2 3" xfId="9804" xr:uid="{00000000-0005-0000-0000-000046260000}"/>
    <cellStyle name="40% - Accent4 4 3 2 3" xfId="9805" xr:uid="{00000000-0005-0000-0000-000047260000}"/>
    <cellStyle name="40% - Accent4 4 3 2 4" xfId="9806" xr:uid="{00000000-0005-0000-0000-000048260000}"/>
    <cellStyle name="40% - Accent4 4 3 3" xfId="9807" xr:uid="{00000000-0005-0000-0000-000049260000}"/>
    <cellStyle name="40% - Accent4 4 3 3 2" xfId="9808" xr:uid="{00000000-0005-0000-0000-00004A260000}"/>
    <cellStyle name="40% - Accent4 4 3 3 2 2" xfId="9809" xr:uid="{00000000-0005-0000-0000-00004B260000}"/>
    <cellStyle name="40% - Accent4 4 3 3 2 3" xfId="9810" xr:uid="{00000000-0005-0000-0000-00004C260000}"/>
    <cellStyle name="40% - Accent4 4 3 3 3" xfId="9811" xr:uid="{00000000-0005-0000-0000-00004D260000}"/>
    <cellStyle name="40% - Accent4 4 3 3 4" xfId="9812" xr:uid="{00000000-0005-0000-0000-00004E260000}"/>
    <cellStyle name="40% - Accent4 4 3 4" xfId="9813" xr:uid="{00000000-0005-0000-0000-00004F260000}"/>
    <cellStyle name="40% - Accent4 4 3 4 2" xfId="9814" xr:uid="{00000000-0005-0000-0000-000050260000}"/>
    <cellStyle name="40% - Accent4 4 3 4 2 2" xfId="9815" xr:uid="{00000000-0005-0000-0000-000051260000}"/>
    <cellStyle name="40% - Accent4 4 3 4 2 3" xfId="9816" xr:uid="{00000000-0005-0000-0000-000052260000}"/>
    <cellStyle name="40% - Accent4 4 3 4 3" xfId="9817" xr:uid="{00000000-0005-0000-0000-000053260000}"/>
    <cellStyle name="40% - Accent4 4 3 4 4" xfId="9818" xr:uid="{00000000-0005-0000-0000-000054260000}"/>
    <cellStyle name="40% - Accent4 4 3 5" xfId="9819" xr:uid="{00000000-0005-0000-0000-000055260000}"/>
    <cellStyle name="40% - Accent4 4 3 5 2" xfId="9820" xr:uid="{00000000-0005-0000-0000-000056260000}"/>
    <cellStyle name="40% - Accent4 4 3 5 2 2" xfId="9821" xr:uid="{00000000-0005-0000-0000-000057260000}"/>
    <cellStyle name="40% - Accent4 4 3 5 2 3" xfId="9822" xr:uid="{00000000-0005-0000-0000-000058260000}"/>
    <cellStyle name="40% - Accent4 4 3 5 3" xfId="9823" xr:uid="{00000000-0005-0000-0000-000059260000}"/>
    <cellStyle name="40% - Accent4 4 3 5 4" xfId="9824" xr:uid="{00000000-0005-0000-0000-00005A260000}"/>
    <cellStyle name="40% - Accent4 4 3 6" xfId="9825" xr:uid="{00000000-0005-0000-0000-00005B260000}"/>
    <cellStyle name="40% - Accent4 4 3 6 2" xfId="9826" xr:uid="{00000000-0005-0000-0000-00005C260000}"/>
    <cellStyle name="40% - Accent4 4 3 6 2 2" xfId="9827" xr:uid="{00000000-0005-0000-0000-00005D260000}"/>
    <cellStyle name="40% - Accent4 4 3 6 2 3" xfId="9828" xr:uid="{00000000-0005-0000-0000-00005E260000}"/>
    <cellStyle name="40% - Accent4 4 3 6 3" xfId="9829" xr:uid="{00000000-0005-0000-0000-00005F260000}"/>
    <cellStyle name="40% - Accent4 4 3 6 4" xfId="9830" xr:uid="{00000000-0005-0000-0000-000060260000}"/>
    <cellStyle name="40% - Accent4 4 3 7" xfId="9831" xr:uid="{00000000-0005-0000-0000-000061260000}"/>
    <cellStyle name="40% - Accent4 4 3 7 2" xfId="9832" xr:uid="{00000000-0005-0000-0000-000062260000}"/>
    <cellStyle name="40% - Accent4 4 3 7 2 2" xfId="9833" xr:uid="{00000000-0005-0000-0000-000063260000}"/>
    <cellStyle name="40% - Accent4 4 3 7 2 3" xfId="9834" xr:uid="{00000000-0005-0000-0000-000064260000}"/>
    <cellStyle name="40% - Accent4 4 3 7 3" xfId="9835" xr:uid="{00000000-0005-0000-0000-000065260000}"/>
    <cellStyle name="40% - Accent4 4 3 7 4" xfId="9836" xr:uid="{00000000-0005-0000-0000-000066260000}"/>
    <cellStyle name="40% - Accent4 4 3 8" xfId="9837" xr:uid="{00000000-0005-0000-0000-000067260000}"/>
    <cellStyle name="40% - Accent4 4 3 8 2" xfId="9838" xr:uid="{00000000-0005-0000-0000-000068260000}"/>
    <cellStyle name="40% - Accent4 4 3 8 3" xfId="9839" xr:uid="{00000000-0005-0000-0000-000069260000}"/>
    <cellStyle name="40% - Accent4 4 3 9" xfId="9840" xr:uid="{00000000-0005-0000-0000-00006A260000}"/>
    <cellStyle name="40% - Accent4 4 4" xfId="9841" xr:uid="{00000000-0005-0000-0000-00006B260000}"/>
    <cellStyle name="40% - Accent4 4 4 2" xfId="9842" xr:uid="{00000000-0005-0000-0000-00006C260000}"/>
    <cellStyle name="40% - Accent4 4 4 2 2" xfId="9843" xr:uid="{00000000-0005-0000-0000-00006D260000}"/>
    <cellStyle name="40% - Accent4 4 4 2 3" xfId="9844" xr:uid="{00000000-0005-0000-0000-00006E260000}"/>
    <cellStyle name="40% - Accent4 4 4 3" xfId="9845" xr:uid="{00000000-0005-0000-0000-00006F260000}"/>
    <cellStyle name="40% - Accent4 4 4 4" xfId="9846" xr:uid="{00000000-0005-0000-0000-000070260000}"/>
    <cellStyle name="40% - Accent4 4 5" xfId="9847" xr:uid="{00000000-0005-0000-0000-000071260000}"/>
    <cellStyle name="40% - Accent4 4 5 2" xfId="9848" xr:uid="{00000000-0005-0000-0000-000072260000}"/>
    <cellStyle name="40% - Accent4 4 5 2 2" xfId="9849" xr:uid="{00000000-0005-0000-0000-000073260000}"/>
    <cellStyle name="40% - Accent4 4 5 2 3" xfId="9850" xr:uid="{00000000-0005-0000-0000-000074260000}"/>
    <cellStyle name="40% - Accent4 4 5 3" xfId="9851" xr:uid="{00000000-0005-0000-0000-000075260000}"/>
    <cellStyle name="40% - Accent4 4 5 4" xfId="9852" xr:uid="{00000000-0005-0000-0000-000076260000}"/>
    <cellStyle name="40% - Accent4 4 6" xfId="9853" xr:uid="{00000000-0005-0000-0000-000077260000}"/>
    <cellStyle name="40% - Accent4 4 6 2" xfId="9854" xr:uid="{00000000-0005-0000-0000-000078260000}"/>
    <cellStyle name="40% - Accent4 4 6 2 2" xfId="9855" xr:uid="{00000000-0005-0000-0000-000079260000}"/>
    <cellStyle name="40% - Accent4 4 6 2 3" xfId="9856" xr:uid="{00000000-0005-0000-0000-00007A260000}"/>
    <cellStyle name="40% - Accent4 4 6 3" xfId="9857" xr:uid="{00000000-0005-0000-0000-00007B260000}"/>
    <cellStyle name="40% - Accent4 4 6 4" xfId="9858" xr:uid="{00000000-0005-0000-0000-00007C260000}"/>
    <cellStyle name="40% - Accent4 4 7" xfId="9859" xr:uid="{00000000-0005-0000-0000-00007D260000}"/>
    <cellStyle name="40% - Accent4 4 7 2" xfId="9860" xr:uid="{00000000-0005-0000-0000-00007E260000}"/>
    <cellStyle name="40% - Accent4 4 7 2 2" xfId="9861" xr:uid="{00000000-0005-0000-0000-00007F260000}"/>
    <cellStyle name="40% - Accent4 4 7 2 3" xfId="9862" xr:uid="{00000000-0005-0000-0000-000080260000}"/>
    <cellStyle name="40% - Accent4 4 7 3" xfId="9863" xr:uid="{00000000-0005-0000-0000-000081260000}"/>
    <cellStyle name="40% - Accent4 4 7 4" xfId="9864" xr:uid="{00000000-0005-0000-0000-000082260000}"/>
    <cellStyle name="40% - Accent4 4 8" xfId="9865" xr:uid="{00000000-0005-0000-0000-000083260000}"/>
    <cellStyle name="40% - Accent4 4 8 2" xfId="9866" xr:uid="{00000000-0005-0000-0000-000084260000}"/>
    <cellStyle name="40% - Accent4 4 8 2 2" xfId="9867" xr:uid="{00000000-0005-0000-0000-000085260000}"/>
    <cellStyle name="40% - Accent4 4 8 2 3" xfId="9868" xr:uid="{00000000-0005-0000-0000-000086260000}"/>
    <cellStyle name="40% - Accent4 4 8 3" xfId="9869" xr:uid="{00000000-0005-0000-0000-000087260000}"/>
    <cellStyle name="40% - Accent4 4 8 4" xfId="9870" xr:uid="{00000000-0005-0000-0000-000088260000}"/>
    <cellStyle name="40% - Accent4 4 9" xfId="9871" xr:uid="{00000000-0005-0000-0000-000089260000}"/>
    <cellStyle name="40% - Accent4 4 9 2" xfId="9872" xr:uid="{00000000-0005-0000-0000-00008A260000}"/>
    <cellStyle name="40% - Accent4 4 9 2 2" xfId="9873" xr:uid="{00000000-0005-0000-0000-00008B260000}"/>
    <cellStyle name="40% - Accent4 4 9 2 3" xfId="9874" xr:uid="{00000000-0005-0000-0000-00008C260000}"/>
    <cellStyle name="40% - Accent4 4 9 3" xfId="9875" xr:uid="{00000000-0005-0000-0000-00008D260000}"/>
    <cellStyle name="40% - Accent4 4 9 4" xfId="9876" xr:uid="{00000000-0005-0000-0000-00008E260000}"/>
    <cellStyle name="40% - Accent4 5" xfId="9877" xr:uid="{00000000-0005-0000-0000-00008F260000}"/>
    <cellStyle name="40% - Accent4 5 10" xfId="9878" xr:uid="{00000000-0005-0000-0000-000090260000}"/>
    <cellStyle name="40% - Accent4 5 10 2" xfId="9879" xr:uid="{00000000-0005-0000-0000-000091260000}"/>
    <cellStyle name="40% - Accent4 5 10 3" xfId="9880" xr:uid="{00000000-0005-0000-0000-000092260000}"/>
    <cellStyle name="40% - Accent4 5 11" xfId="9881" xr:uid="{00000000-0005-0000-0000-000093260000}"/>
    <cellStyle name="40% - Accent4 5 12" xfId="9882" xr:uid="{00000000-0005-0000-0000-000094260000}"/>
    <cellStyle name="40% - Accent4 5 2" xfId="9883" xr:uid="{00000000-0005-0000-0000-000095260000}"/>
    <cellStyle name="40% - Accent4 5 2 10" xfId="9884" xr:uid="{00000000-0005-0000-0000-000096260000}"/>
    <cellStyle name="40% - Accent4 5 2 2" xfId="9885" xr:uid="{00000000-0005-0000-0000-000097260000}"/>
    <cellStyle name="40% - Accent4 5 2 2 2" xfId="9886" xr:uid="{00000000-0005-0000-0000-000098260000}"/>
    <cellStyle name="40% - Accent4 5 2 2 2 2" xfId="9887" xr:uid="{00000000-0005-0000-0000-000099260000}"/>
    <cellStyle name="40% - Accent4 5 2 2 2 3" xfId="9888" xr:uid="{00000000-0005-0000-0000-00009A260000}"/>
    <cellStyle name="40% - Accent4 5 2 2 3" xfId="9889" xr:uid="{00000000-0005-0000-0000-00009B260000}"/>
    <cellStyle name="40% - Accent4 5 2 2 4" xfId="9890" xr:uid="{00000000-0005-0000-0000-00009C260000}"/>
    <cellStyle name="40% - Accent4 5 2 3" xfId="9891" xr:uid="{00000000-0005-0000-0000-00009D260000}"/>
    <cellStyle name="40% - Accent4 5 2 3 2" xfId="9892" xr:uid="{00000000-0005-0000-0000-00009E260000}"/>
    <cellStyle name="40% - Accent4 5 2 3 2 2" xfId="9893" xr:uid="{00000000-0005-0000-0000-00009F260000}"/>
    <cellStyle name="40% - Accent4 5 2 3 2 3" xfId="9894" xr:uid="{00000000-0005-0000-0000-0000A0260000}"/>
    <cellStyle name="40% - Accent4 5 2 3 3" xfId="9895" xr:uid="{00000000-0005-0000-0000-0000A1260000}"/>
    <cellStyle name="40% - Accent4 5 2 3 4" xfId="9896" xr:uid="{00000000-0005-0000-0000-0000A2260000}"/>
    <cellStyle name="40% - Accent4 5 2 4" xfId="9897" xr:uid="{00000000-0005-0000-0000-0000A3260000}"/>
    <cellStyle name="40% - Accent4 5 2 4 2" xfId="9898" xr:uid="{00000000-0005-0000-0000-0000A4260000}"/>
    <cellStyle name="40% - Accent4 5 2 4 2 2" xfId="9899" xr:uid="{00000000-0005-0000-0000-0000A5260000}"/>
    <cellStyle name="40% - Accent4 5 2 4 2 3" xfId="9900" xr:uid="{00000000-0005-0000-0000-0000A6260000}"/>
    <cellStyle name="40% - Accent4 5 2 4 3" xfId="9901" xr:uid="{00000000-0005-0000-0000-0000A7260000}"/>
    <cellStyle name="40% - Accent4 5 2 4 4" xfId="9902" xr:uid="{00000000-0005-0000-0000-0000A8260000}"/>
    <cellStyle name="40% - Accent4 5 2 5" xfId="9903" xr:uid="{00000000-0005-0000-0000-0000A9260000}"/>
    <cellStyle name="40% - Accent4 5 2 5 2" xfId="9904" xr:uid="{00000000-0005-0000-0000-0000AA260000}"/>
    <cellStyle name="40% - Accent4 5 2 5 2 2" xfId="9905" xr:uid="{00000000-0005-0000-0000-0000AB260000}"/>
    <cellStyle name="40% - Accent4 5 2 5 2 3" xfId="9906" xr:uid="{00000000-0005-0000-0000-0000AC260000}"/>
    <cellStyle name="40% - Accent4 5 2 5 3" xfId="9907" xr:uid="{00000000-0005-0000-0000-0000AD260000}"/>
    <cellStyle name="40% - Accent4 5 2 5 4" xfId="9908" xr:uid="{00000000-0005-0000-0000-0000AE260000}"/>
    <cellStyle name="40% - Accent4 5 2 6" xfId="9909" xr:uid="{00000000-0005-0000-0000-0000AF260000}"/>
    <cellStyle name="40% - Accent4 5 2 6 2" xfId="9910" xr:uid="{00000000-0005-0000-0000-0000B0260000}"/>
    <cellStyle name="40% - Accent4 5 2 6 2 2" xfId="9911" xr:uid="{00000000-0005-0000-0000-0000B1260000}"/>
    <cellStyle name="40% - Accent4 5 2 6 2 3" xfId="9912" xr:uid="{00000000-0005-0000-0000-0000B2260000}"/>
    <cellStyle name="40% - Accent4 5 2 6 3" xfId="9913" xr:uid="{00000000-0005-0000-0000-0000B3260000}"/>
    <cellStyle name="40% - Accent4 5 2 6 4" xfId="9914" xr:uid="{00000000-0005-0000-0000-0000B4260000}"/>
    <cellStyle name="40% - Accent4 5 2 7" xfId="9915" xr:uid="{00000000-0005-0000-0000-0000B5260000}"/>
    <cellStyle name="40% - Accent4 5 2 7 2" xfId="9916" xr:uid="{00000000-0005-0000-0000-0000B6260000}"/>
    <cellStyle name="40% - Accent4 5 2 7 2 2" xfId="9917" xr:uid="{00000000-0005-0000-0000-0000B7260000}"/>
    <cellStyle name="40% - Accent4 5 2 7 2 3" xfId="9918" xr:uid="{00000000-0005-0000-0000-0000B8260000}"/>
    <cellStyle name="40% - Accent4 5 2 7 3" xfId="9919" xr:uid="{00000000-0005-0000-0000-0000B9260000}"/>
    <cellStyle name="40% - Accent4 5 2 7 4" xfId="9920" xr:uid="{00000000-0005-0000-0000-0000BA260000}"/>
    <cellStyle name="40% - Accent4 5 2 8" xfId="9921" xr:uid="{00000000-0005-0000-0000-0000BB260000}"/>
    <cellStyle name="40% - Accent4 5 2 8 2" xfId="9922" xr:uid="{00000000-0005-0000-0000-0000BC260000}"/>
    <cellStyle name="40% - Accent4 5 2 8 3" xfId="9923" xr:uid="{00000000-0005-0000-0000-0000BD260000}"/>
    <cellStyle name="40% - Accent4 5 2 9" xfId="9924" xr:uid="{00000000-0005-0000-0000-0000BE260000}"/>
    <cellStyle name="40% - Accent4 5 3" xfId="9925" xr:uid="{00000000-0005-0000-0000-0000BF260000}"/>
    <cellStyle name="40% - Accent4 5 3 10" xfId="9926" xr:uid="{00000000-0005-0000-0000-0000C0260000}"/>
    <cellStyle name="40% - Accent4 5 3 2" xfId="9927" xr:uid="{00000000-0005-0000-0000-0000C1260000}"/>
    <cellStyle name="40% - Accent4 5 3 2 2" xfId="9928" xr:uid="{00000000-0005-0000-0000-0000C2260000}"/>
    <cellStyle name="40% - Accent4 5 3 2 2 2" xfId="9929" xr:uid="{00000000-0005-0000-0000-0000C3260000}"/>
    <cellStyle name="40% - Accent4 5 3 2 2 3" xfId="9930" xr:uid="{00000000-0005-0000-0000-0000C4260000}"/>
    <cellStyle name="40% - Accent4 5 3 2 3" xfId="9931" xr:uid="{00000000-0005-0000-0000-0000C5260000}"/>
    <cellStyle name="40% - Accent4 5 3 2 4" xfId="9932" xr:uid="{00000000-0005-0000-0000-0000C6260000}"/>
    <cellStyle name="40% - Accent4 5 3 3" xfId="9933" xr:uid="{00000000-0005-0000-0000-0000C7260000}"/>
    <cellStyle name="40% - Accent4 5 3 3 2" xfId="9934" xr:uid="{00000000-0005-0000-0000-0000C8260000}"/>
    <cellStyle name="40% - Accent4 5 3 3 2 2" xfId="9935" xr:uid="{00000000-0005-0000-0000-0000C9260000}"/>
    <cellStyle name="40% - Accent4 5 3 3 2 3" xfId="9936" xr:uid="{00000000-0005-0000-0000-0000CA260000}"/>
    <cellStyle name="40% - Accent4 5 3 3 3" xfId="9937" xr:uid="{00000000-0005-0000-0000-0000CB260000}"/>
    <cellStyle name="40% - Accent4 5 3 3 4" xfId="9938" xr:uid="{00000000-0005-0000-0000-0000CC260000}"/>
    <cellStyle name="40% - Accent4 5 3 4" xfId="9939" xr:uid="{00000000-0005-0000-0000-0000CD260000}"/>
    <cellStyle name="40% - Accent4 5 3 4 2" xfId="9940" xr:uid="{00000000-0005-0000-0000-0000CE260000}"/>
    <cellStyle name="40% - Accent4 5 3 4 2 2" xfId="9941" xr:uid="{00000000-0005-0000-0000-0000CF260000}"/>
    <cellStyle name="40% - Accent4 5 3 4 2 3" xfId="9942" xr:uid="{00000000-0005-0000-0000-0000D0260000}"/>
    <cellStyle name="40% - Accent4 5 3 4 3" xfId="9943" xr:uid="{00000000-0005-0000-0000-0000D1260000}"/>
    <cellStyle name="40% - Accent4 5 3 4 4" xfId="9944" xr:uid="{00000000-0005-0000-0000-0000D2260000}"/>
    <cellStyle name="40% - Accent4 5 3 5" xfId="9945" xr:uid="{00000000-0005-0000-0000-0000D3260000}"/>
    <cellStyle name="40% - Accent4 5 3 5 2" xfId="9946" xr:uid="{00000000-0005-0000-0000-0000D4260000}"/>
    <cellStyle name="40% - Accent4 5 3 5 2 2" xfId="9947" xr:uid="{00000000-0005-0000-0000-0000D5260000}"/>
    <cellStyle name="40% - Accent4 5 3 5 2 3" xfId="9948" xr:uid="{00000000-0005-0000-0000-0000D6260000}"/>
    <cellStyle name="40% - Accent4 5 3 5 3" xfId="9949" xr:uid="{00000000-0005-0000-0000-0000D7260000}"/>
    <cellStyle name="40% - Accent4 5 3 5 4" xfId="9950" xr:uid="{00000000-0005-0000-0000-0000D8260000}"/>
    <cellStyle name="40% - Accent4 5 3 6" xfId="9951" xr:uid="{00000000-0005-0000-0000-0000D9260000}"/>
    <cellStyle name="40% - Accent4 5 3 6 2" xfId="9952" xr:uid="{00000000-0005-0000-0000-0000DA260000}"/>
    <cellStyle name="40% - Accent4 5 3 6 2 2" xfId="9953" xr:uid="{00000000-0005-0000-0000-0000DB260000}"/>
    <cellStyle name="40% - Accent4 5 3 6 2 3" xfId="9954" xr:uid="{00000000-0005-0000-0000-0000DC260000}"/>
    <cellStyle name="40% - Accent4 5 3 6 3" xfId="9955" xr:uid="{00000000-0005-0000-0000-0000DD260000}"/>
    <cellStyle name="40% - Accent4 5 3 6 4" xfId="9956" xr:uid="{00000000-0005-0000-0000-0000DE260000}"/>
    <cellStyle name="40% - Accent4 5 3 7" xfId="9957" xr:uid="{00000000-0005-0000-0000-0000DF260000}"/>
    <cellStyle name="40% - Accent4 5 3 7 2" xfId="9958" xr:uid="{00000000-0005-0000-0000-0000E0260000}"/>
    <cellStyle name="40% - Accent4 5 3 7 2 2" xfId="9959" xr:uid="{00000000-0005-0000-0000-0000E1260000}"/>
    <cellStyle name="40% - Accent4 5 3 7 2 3" xfId="9960" xr:uid="{00000000-0005-0000-0000-0000E2260000}"/>
    <cellStyle name="40% - Accent4 5 3 7 3" xfId="9961" xr:uid="{00000000-0005-0000-0000-0000E3260000}"/>
    <cellStyle name="40% - Accent4 5 3 7 4" xfId="9962" xr:uid="{00000000-0005-0000-0000-0000E4260000}"/>
    <cellStyle name="40% - Accent4 5 3 8" xfId="9963" xr:uid="{00000000-0005-0000-0000-0000E5260000}"/>
    <cellStyle name="40% - Accent4 5 3 8 2" xfId="9964" xr:uid="{00000000-0005-0000-0000-0000E6260000}"/>
    <cellStyle name="40% - Accent4 5 3 8 3" xfId="9965" xr:uid="{00000000-0005-0000-0000-0000E7260000}"/>
    <cellStyle name="40% - Accent4 5 3 9" xfId="9966" xr:uid="{00000000-0005-0000-0000-0000E8260000}"/>
    <cellStyle name="40% - Accent4 5 4" xfId="9967" xr:uid="{00000000-0005-0000-0000-0000E9260000}"/>
    <cellStyle name="40% - Accent4 5 4 2" xfId="9968" xr:uid="{00000000-0005-0000-0000-0000EA260000}"/>
    <cellStyle name="40% - Accent4 5 4 2 2" xfId="9969" xr:uid="{00000000-0005-0000-0000-0000EB260000}"/>
    <cellStyle name="40% - Accent4 5 4 2 3" xfId="9970" xr:uid="{00000000-0005-0000-0000-0000EC260000}"/>
    <cellStyle name="40% - Accent4 5 4 3" xfId="9971" xr:uid="{00000000-0005-0000-0000-0000ED260000}"/>
    <cellStyle name="40% - Accent4 5 4 4" xfId="9972" xr:uid="{00000000-0005-0000-0000-0000EE260000}"/>
    <cellStyle name="40% - Accent4 5 5" xfId="9973" xr:uid="{00000000-0005-0000-0000-0000EF260000}"/>
    <cellStyle name="40% - Accent4 5 5 2" xfId="9974" xr:uid="{00000000-0005-0000-0000-0000F0260000}"/>
    <cellStyle name="40% - Accent4 5 5 2 2" xfId="9975" xr:uid="{00000000-0005-0000-0000-0000F1260000}"/>
    <cellStyle name="40% - Accent4 5 5 2 3" xfId="9976" xr:uid="{00000000-0005-0000-0000-0000F2260000}"/>
    <cellStyle name="40% - Accent4 5 5 3" xfId="9977" xr:uid="{00000000-0005-0000-0000-0000F3260000}"/>
    <cellStyle name="40% - Accent4 5 5 4" xfId="9978" xr:uid="{00000000-0005-0000-0000-0000F4260000}"/>
    <cellStyle name="40% - Accent4 5 6" xfId="9979" xr:uid="{00000000-0005-0000-0000-0000F5260000}"/>
    <cellStyle name="40% - Accent4 5 6 2" xfId="9980" xr:uid="{00000000-0005-0000-0000-0000F6260000}"/>
    <cellStyle name="40% - Accent4 5 6 2 2" xfId="9981" xr:uid="{00000000-0005-0000-0000-0000F7260000}"/>
    <cellStyle name="40% - Accent4 5 6 2 3" xfId="9982" xr:uid="{00000000-0005-0000-0000-0000F8260000}"/>
    <cellStyle name="40% - Accent4 5 6 3" xfId="9983" xr:uid="{00000000-0005-0000-0000-0000F9260000}"/>
    <cellStyle name="40% - Accent4 5 6 4" xfId="9984" xr:uid="{00000000-0005-0000-0000-0000FA260000}"/>
    <cellStyle name="40% - Accent4 5 7" xfId="9985" xr:uid="{00000000-0005-0000-0000-0000FB260000}"/>
    <cellStyle name="40% - Accent4 5 7 2" xfId="9986" xr:uid="{00000000-0005-0000-0000-0000FC260000}"/>
    <cellStyle name="40% - Accent4 5 7 2 2" xfId="9987" xr:uid="{00000000-0005-0000-0000-0000FD260000}"/>
    <cellStyle name="40% - Accent4 5 7 2 3" xfId="9988" xr:uid="{00000000-0005-0000-0000-0000FE260000}"/>
    <cellStyle name="40% - Accent4 5 7 3" xfId="9989" xr:uid="{00000000-0005-0000-0000-0000FF260000}"/>
    <cellStyle name="40% - Accent4 5 7 4" xfId="9990" xr:uid="{00000000-0005-0000-0000-000000270000}"/>
    <cellStyle name="40% - Accent4 5 8" xfId="9991" xr:uid="{00000000-0005-0000-0000-000001270000}"/>
    <cellStyle name="40% - Accent4 5 8 2" xfId="9992" xr:uid="{00000000-0005-0000-0000-000002270000}"/>
    <cellStyle name="40% - Accent4 5 8 2 2" xfId="9993" xr:uid="{00000000-0005-0000-0000-000003270000}"/>
    <cellStyle name="40% - Accent4 5 8 2 3" xfId="9994" xr:uid="{00000000-0005-0000-0000-000004270000}"/>
    <cellStyle name="40% - Accent4 5 8 3" xfId="9995" xr:uid="{00000000-0005-0000-0000-000005270000}"/>
    <cellStyle name="40% - Accent4 5 8 4" xfId="9996" xr:uid="{00000000-0005-0000-0000-000006270000}"/>
    <cellStyle name="40% - Accent4 5 9" xfId="9997" xr:uid="{00000000-0005-0000-0000-000007270000}"/>
    <cellStyle name="40% - Accent4 5 9 2" xfId="9998" xr:uid="{00000000-0005-0000-0000-000008270000}"/>
    <cellStyle name="40% - Accent4 5 9 2 2" xfId="9999" xr:uid="{00000000-0005-0000-0000-000009270000}"/>
    <cellStyle name="40% - Accent4 5 9 2 3" xfId="10000" xr:uid="{00000000-0005-0000-0000-00000A270000}"/>
    <cellStyle name="40% - Accent4 5 9 3" xfId="10001" xr:uid="{00000000-0005-0000-0000-00000B270000}"/>
    <cellStyle name="40% - Accent4 5 9 4" xfId="10002" xr:uid="{00000000-0005-0000-0000-00000C270000}"/>
    <cellStyle name="40% - Accent4 6" xfId="10003" xr:uid="{00000000-0005-0000-0000-00000D270000}"/>
    <cellStyle name="40% - Accent4 6 10" xfId="10004" xr:uid="{00000000-0005-0000-0000-00000E270000}"/>
    <cellStyle name="40% - Accent4 6 10 2" xfId="10005" xr:uid="{00000000-0005-0000-0000-00000F270000}"/>
    <cellStyle name="40% - Accent4 6 10 3" xfId="10006" xr:uid="{00000000-0005-0000-0000-000010270000}"/>
    <cellStyle name="40% - Accent4 6 11" xfId="10007" xr:uid="{00000000-0005-0000-0000-000011270000}"/>
    <cellStyle name="40% - Accent4 6 12" xfId="10008" xr:uid="{00000000-0005-0000-0000-000012270000}"/>
    <cellStyle name="40% - Accent4 6 2" xfId="10009" xr:uid="{00000000-0005-0000-0000-000013270000}"/>
    <cellStyle name="40% - Accent4 6 2 10" xfId="10010" xr:uid="{00000000-0005-0000-0000-000014270000}"/>
    <cellStyle name="40% - Accent4 6 2 2" xfId="10011" xr:uid="{00000000-0005-0000-0000-000015270000}"/>
    <cellStyle name="40% - Accent4 6 2 2 2" xfId="10012" xr:uid="{00000000-0005-0000-0000-000016270000}"/>
    <cellStyle name="40% - Accent4 6 2 2 2 2" xfId="10013" xr:uid="{00000000-0005-0000-0000-000017270000}"/>
    <cellStyle name="40% - Accent4 6 2 2 2 3" xfId="10014" xr:uid="{00000000-0005-0000-0000-000018270000}"/>
    <cellStyle name="40% - Accent4 6 2 2 3" xfId="10015" xr:uid="{00000000-0005-0000-0000-000019270000}"/>
    <cellStyle name="40% - Accent4 6 2 2 4" xfId="10016" xr:uid="{00000000-0005-0000-0000-00001A270000}"/>
    <cellStyle name="40% - Accent4 6 2 3" xfId="10017" xr:uid="{00000000-0005-0000-0000-00001B270000}"/>
    <cellStyle name="40% - Accent4 6 2 3 2" xfId="10018" xr:uid="{00000000-0005-0000-0000-00001C270000}"/>
    <cellStyle name="40% - Accent4 6 2 3 2 2" xfId="10019" xr:uid="{00000000-0005-0000-0000-00001D270000}"/>
    <cellStyle name="40% - Accent4 6 2 3 2 3" xfId="10020" xr:uid="{00000000-0005-0000-0000-00001E270000}"/>
    <cellStyle name="40% - Accent4 6 2 3 3" xfId="10021" xr:uid="{00000000-0005-0000-0000-00001F270000}"/>
    <cellStyle name="40% - Accent4 6 2 3 4" xfId="10022" xr:uid="{00000000-0005-0000-0000-000020270000}"/>
    <cellStyle name="40% - Accent4 6 2 4" xfId="10023" xr:uid="{00000000-0005-0000-0000-000021270000}"/>
    <cellStyle name="40% - Accent4 6 2 4 2" xfId="10024" xr:uid="{00000000-0005-0000-0000-000022270000}"/>
    <cellStyle name="40% - Accent4 6 2 4 2 2" xfId="10025" xr:uid="{00000000-0005-0000-0000-000023270000}"/>
    <cellStyle name="40% - Accent4 6 2 4 2 3" xfId="10026" xr:uid="{00000000-0005-0000-0000-000024270000}"/>
    <cellStyle name="40% - Accent4 6 2 4 3" xfId="10027" xr:uid="{00000000-0005-0000-0000-000025270000}"/>
    <cellStyle name="40% - Accent4 6 2 4 4" xfId="10028" xr:uid="{00000000-0005-0000-0000-000026270000}"/>
    <cellStyle name="40% - Accent4 6 2 5" xfId="10029" xr:uid="{00000000-0005-0000-0000-000027270000}"/>
    <cellStyle name="40% - Accent4 6 2 5 2" xfId="10030" xr:uid="{00000000-0005-0000-0000-000028270000}"/>
    <cellStyle name="40% - Accent4 6 2 5 2 2" xfId="10031" xr:uid="{00000000-0005-0000-0000-000029270000}"/>
    <cellStyle name="40% - Accent4 6 2 5 2 3" xfId="10032" xr:uid="{00000000-0005-0000-0000-00002A270000}"/>
    <cellStyle name="40% - Accent4 6 2 5 3" xfId="10033" xr:uid="{00000000-0005-0000-0000-00002B270000}"/>
    <cellStyle name="40% - Accent4 6 2 5 4" xfId="10034" xr:uid="{00000000-0005-0000-0000-00002C270000}"/>
    <cellStyle name="40% - Accent4 6 2 6" xfId="10035" xr:uid="{00000000-0005-0000-0000-00002D270000}"/>
    <cellStyle name="40% - Accent4 6 2 6 2" xfId="10036" xr:uid="{00000000-0005-0000-0000-00002E270000}"/>
    <cellStyle name="40% - Accent4 6 2 6 2 2" xfId="10037" xr:uid="{00000000-0005-0000-0000-00002F270000}"/>
    <cellStyle name="40% - Accent4 6 2 6 2 3" xfId="10038" xr:uid="{00000000-0005-0000-0000-000030270000}"/>
    <cellStyle name="40% - Accent4 6 2 6 3" xfId="10039" xr:uid="{00000000-0005-0000-0000-000031270000}"/>
    <cellStyle name="40% - Accent4 6 2 6 4" xfId="10040" xr:uid="{00000000-0005-0000-0000-000032270000}"/>
    <cellStyle name="40% - Accent4 6 2 7" xfId="10041" xr:uid="{00000000-0005-0000-0000-000033270000}"/>
    <cellStyle name="40% - Accent4 6 2 7 2" xfId="10042" xr:uid="{00000000-0005-0000-0000-000034270000}"/>
    <cellStyle name="40% - Accent4 6 2 7 2 2" xfId="10043" xr:uid="{00000000-0005-0000-0000-000035270000}"/>
    <cellStyle name="40% - Accent4 6 2 7 2 3" xfId="10044" xr:uid="{00000000-0005-0000-0000-000036270000}"/>
    <cellStyle name="40% - Accent4 6 2 7 3" xfId="10045" xr:uid="{00000000-0005-0000-0000-000037270000}"/>
    <cellStyle name="40% - Accent4 6 2 7 4" xfId="10046" xr:uid="{00000000-0005-0000-0000-000038270000}"/>
    <cellStyle name="40% - Accent4 6 2 8" xfId="10047" xr:uid="{00000000-0005-0000-0000-000039270000}"/>
    <cellStyle name="40% - Accent4 6 2 8 2" xfId="10048" xr:uid="{00000000-0005-0000-0000-00003A270000}"/>
    <cellStyle name="40% - Accent4 6 2 8 3" xfId="10049" xr:uid="{00000000-0005-0000-0000-00003B270000}"/>
    <cellStyle name="40% - Accent4 6 2 9" xfId="10050" xr:uid="{00000000-0005-0000-0000-00003C270000}"/>
    <cellStyle name="40% - Accent4 6 3" xfId="10051" xr:uid="{00000000-0005-0000-0000-00003D270000}"/>
    <cellStyle name="40% - Accent4 6 3 10" xfId="10052" xr:uid="{00000000-0005-0000-0000-00003E270000}"/>
    <cellStyle name="40% - Accent4 6 3 2" xfId="10053" xr:uid="{00000000-0005-0000-0000-00003F270000}"/>
    <cellStyle name="40% - Accent4 6 3 2 2" xfId="10054" xr:uid="{00000000-0005-0000-0000-000040270000}"/>
    <cellStyle name="40% - Accent4 6 3 2 2 2" xfId="10055" xr:uid="{00000000-0005-0000-0000-000041270000}"/>
    <cellStyle name="40% - Accent4 6 3 2 2 3" xfId="10056" xr:uid="{00000000-0005-0000-0000-000042270000}"/>
    <cellStyle name="40% - Accent4 6 3 2 3" xfId="10057" xr:uid="{00000000-0005-0000-0000-000043270000}"/>
    <cellStyle name="40% - Accent4 6 3 2 4" xfId="10058" xr:uid="{00000000-0005-0000-0000-000044270000}"/>
    <cellStyle name="40% - Accent4 6 3 3" xfId="10059" xr:uid="{00000000-0005-0000-0000-000045270000}"/>
    <cellStyle name="40% - Accent4 6 3 3 2" xfId="10060" xr:uid="{00000000-0005-0000-0000-000046270000}"/>
    <cellStyle name="40% - Accent4 6 3 3 2 2" xfId="10061" xr:uid="{00000000-0005-0000-0000-000047270000}"/>
    <cellStyle name="40% - Accent4 6 3 3 2 3" xfId="10062" xr:uid="{00000000-0005-0000-0000-000048270000}"/>
    <cellStyle name="40% - Accent4 6 3 3 3" xfId="10063" xr:uid="{00000000-0005-0000-0000-000049270000}"/>
    <cellStyle name="40% - Accent4 6 3 3 4" xfId="10064" xr:uid="{00000000-0005-0000-0000-00004A270000}"/>
    <cellStyle name="40% - Accent4 6 3 4" xfId="10065" xr:uid="{00000000-0005-0000-0000-00004B270000}"/>
    <cellStyle name="40% - Accent4 6 3 4 2" xfId="10066" xr:uid="{00000000-0005-0000-0000-00004C270000}"/>
    <cellStyle name="40% - Accent4 6 3 4 2 2" xfId="10067" xr:uid="{00000000-0005-0000-0000-00004D270000}"/>
    <cellStyle name="40% - Accent4 6 3 4 2 3" xfId="10068" xr:uid="{00000000-0005-0000-0000-00004E270000}"/>
    <cellStyle name="40% - Accent4 6 3 4 3" xfId="10069" xr:uid="{00000000-0005-0000-0000-00004F270000}"/>
    <cellStyle name="40% - Accent4 6 3 4 4" xfId="10070" xr:uid="{00000000-0005-0000-0000-000050270000}"/>
    <cellStyle name="40% - Accent4 6 3 5" xfId="10071" xr:uid="{00000000-0005-0000-0000-000051270000}"/>
    <cellStyle name="40% - Accent4 6 3 5 2" xfId="10072" xr:uid="{00000000-0005-0000-0000-000052270000}"/>
    <cellStyle name="40% - Accent4 6 3 5 2 2" xfId="10073" xr:uid="{00000000-0005-0000-0000-000053270000}"/>
    <cellStyle name="40% - Accent4 6 3 5 2 3" xfId="10074" xr:uid="{00000000-0005-0000-0000-000054270000}"/>
    <cellStyle name="40% - Accent4 6 3 5 3" xfId="10075" xr:uid="{00000000-0005-0000-0000-000055270000}"/>
    <cellStyle name="40% - Accent4 6 3 5 4" xfId="10076" xr:uid="{00000000-0005-0000-0000-000056270000}"/>
    <cellStyle name="40% - Accent4 6 3 6" xfId="10077" xr:uid="{00000000-0005-0000-0000-000057270000}"/>
    <cellStyle name="40% - Accent4 6 3 6 2" xfId="10078" xr:uid="{00000000-0005-0000-0000-000058270000}"/>
    <cellStyle name="40% - Accent4 6 3 6 2 2" xfId="10079" xr:uid="{00000000-0005-0000-0000-000059270000}"/>
    <cellStyle name="40% - Accent4 6 3 6 2 3" xfId="10080" xr:uid="{00000000-0005-0000-0000-00005A270000}"/>
    <cellStyle name="40% - Accent4 6 3 6 3" xfId="10081" xr:uid="{00000000-0005-0000-0000-00005B270000}"/>
    <cellStyle name="40% - Accent4 6 3 6 4" xfId="10082" xr:uid="{00000000-0005-0000-0000-00005C270000}"/>
    <cellStyle name="40% - Accent4 6 3 7" xfId="10083" xr:uid="{00000000-0005-0000-0000-00005D270000}"/>
    <cellStyle name="40% - Accent4 6 3 7 2" xfId="10084" xr:uid="{00000000-0005-0000-0000-00005E270000}"/>
    <cellStyle name="40% - Accent4 6 3 7 2 2" xfId="10085" xr:uid="{00000000-0005-0000-0000-00005F270000}"/>
    <cellStyle name="40% - Accent4 6 3 7 2 3" xfId="10086" xr:uid="{00000000-0005-0000-0000-000060270000}"/>
    <cellStyle name="40% - Accent4 6 3 7 3" xfId="10087" xr:uid="{00000000-0005-0000-0000-000061270000}"/>
    <cellStyle name="40% - Accent4 6 3 7 4" xfId="10088" xr:uid="{00000000-0005-0000-0000-000062270000}"/>
    <cellStyle name="40% - Accent4 6 3 8" xfId="10089" xr:uid="{00000000-0005-0000-0000-000063270000}"/>
    <cellStyle name="40% - Accent4 6 3 8 2" xfId="10090" xr:uid="{00000000-0005-0000-0000-000064270000}"/>
    <cellStyle name="40% - Accent4 6 3 8 3" xfId="10091" xr:uid="{00000000-0005-0000-0000-000065270000}"/>
    <cellStyle name="40% - Accent4 6 3 9" xfId="10092" xr:uid="{00000000-0005-0000-0000-000066270000}"/>
    <cellStyle name="40% - Accent4 6 4" xfId="10093" xr:uid="{00000000-0005-0000-0000-000067270000}"/>
    <cellStyle name="40% - Accent4 6 4 2" xfId="10094" xr:uid="{00000000-0005-0000-0000-000068270000}"/>
    <cellStyle name="40% - Accent4 6 4 2 2" xfId="10095" xr:uid="{00000000-0005-0000-0000-000069270000}"/>
    <cellStyle name="40% - Accent4 6 4 2 3" xfId="10096" xr:uid="{00000000-0005-0000-0000-00006A270000}"/>
    <cellStyle name="40% - Accent4 6 4 3" xfId="10097" xr:uid="{00000000-0005-0000-0000-00006B270000}"/>
    <cellStyle name="40% - Accent4 6 4 4" xfId="10098" xr:uid="{00000000-0005-0000-0000-00006C270000}"/>
    <cellStyle name="40% - Accent4 6 5" xfId="10099" xr:uid="{00000000-0005-0000-0000-00006D270000}"/>
    <cellStyle name="40% - Accent4 6 5 2" xfId="10100" xr:uid="{00000000-0005-0000-0000-00006E270000}"/>
    <cellStyle name="40% - Accent4 6 5 2 2" xfId="10101" xr:uid="{00000000-0005-0000-0000-00006F270000}"/>
    <cellStyle name="40% - Accent4 6 5 2 3" xfId="10102" xr:uid="{00000000-0005-0000-0000-000070270000}"/>
    <cellStyle name="40% - Accent4 6 5 3" xfId="10103" xr:uid="{00000000-0005-0000-0000-000071270000}"/>
    <cellStyle name="40% - Accent4 6 5 4" xfId="10104" xr:uid="{00000000-0005-0000-0000-000072270000}"/>
    <cellStyle name="40% - Accent4 6 6" xfId="10105" xr:uid="{00000000-0005-0000-0000-000073270000}"/>
    <cellStyle name="40% - Accent4 6 6 2" xfId="10106" xr:uid="{00000000-0005-0000-0000-000074270000}"/>
    <cellStyle name="40% - Accent4 6 6 2 2" xfId="10107" xr:uid="{00000000-0005-0000-0000-000075270000}"/>
    <cellStyle name="40% - Accent4 6 6 2 3" xfId="10108" xr:uid="{00000000-0005-0000-0000-000076270000}"/>
    <cellStyle name="40% - Accent4 6 6 3" xfId="10109" xr:uid="{00000000-0005-0000-0000-000077270000}"/>
    <cellStyle name="40% - Accent4 6 6 4" xfId="10110" xr:uid="{00000000-0005-0000-0000-000078270000}"/>
    <cellStyle name="40% - Accent4 6 7" xfId="10111" xr:uid="{00000000-0005-0000-0000-000079270000}"/>
    <cellStyle name="40% - Accent4 6 7 2" xfId="10112" xr:uid="{00000000-0005-0000-0000-00007A270000}"/>
    <cellStyle name="40% - Accent4 6 7 2 2" xfId="10113" xr:uid="{00000000-0005-0000-0000-00007B270000}"/>
    <cellStyle name="40% - Accent4 6 7 2 3" xfId="10114" xr:uid="{00000000-0005-0000-0000-00007C270000}"/>
    <cellStyle name="40% - Accent4 6 7 3" xfId="10115" xr:uid="{00000000-0005-0000-0000-00007D270000}"/>
    <cellStyle name="40% - Accent4 6 7 4" xfId="10116" xr:uid="{00000000-0005-0000-0000-00007E270000}"/>
    <cellStyle name="40% - Accent4 6 8" xfId="10117" xr:uid="{00000000-0005-0000-0000-00007F270000}"/>
    <cellStyle name="40% - Accent4 6 8 2" xfId="10118" xr:uid="{00000000-0005-0000-0000-000080270000}"/>
    <cellStyle name="40% - Accent4 6 8 2 2" xfId="10119" xr:uid="{00000000-0005-0000-0000-000081270000}"/>
    <cellStyle name="40% - Accent4 6 8 2 3" xfId="10120" xr:uid="{00000000-0005-0000-0000-000082270000}"/>
    <cellStyle name="40% - Accent4 6 8 3" xfId="10121" xr:uid="{00000000-0005-0000-0000-000083270000}"/>
    <cellStyle name="40% - Accent4 6 8 4" xfId="10122" xr:uid="{00000000-0005-0000-0000-000084270000}"/>
    <cellStyle name="40% - Accent4 6 9" xfId="10123" xr:uid="{00000000-0005-0000-0000-000085270000}"/>
    <cellStyle name="40% - Accent4 6 9 2" xfId="10124" xr:uid="{00000000-0005-0000-0000-000086270000}"/>
    <cellStyle name="40% - Accent4 6 9 2 2" xfId="10125" xr:uid="{00000000-0005-0000-0000-000087270000}"/>
    <cellStyle name="40% - Accent4 6 9 2 3" xfId="10126" xr:uid="{00000000-0005-0000-0000-000088270000}"/>
    <cellStyle name="40% - Accent4 6 9 3" xfId="10127" xr:uid="{00000000-0005-0000-0000-000089270000}"/>
    <cellStyle name="40% - Accent4 6 9 4" xfId="10128" xr:uid="{00000000-0005-0000-0000-00008A270000}"/>
    <cellStyle name="40% - Accent4 7" xfId="10129" xr:uid="{00000000-0005-0000-0000-00008B270000}"/>
    <cellStyle name="40% - Accent4 7 10" xfId="10130" xr:uid="{00000000-0005-0000-0000-00008C270000}"/>
    <cellStyle name="40% - Accent4 7 2" xfId="10131" xr:uid="{00000000-0005-0000-0000-00008D270000}"/>
    <cellStyle name="40% - Accent4 7 2 2" xfId="10132" xr:uid="{00000000-0005-0000-0000-00008E270000}"/>
    <cellStyle name="40% - Accent4 7 2 2 2" xfId="10133" xr:uid="{00000000-0005-0000-0000-00008F270000}"/>
    <cellStyle name="40% - Accent4 7 2 2 3" xfId="10134" xr:uid="{00000000-0005-0000-0000-000090270000}"/>
    <cellStyle name="40% - Accent4 7 2 3" xfId="10135" xr:uid="{00000000-0005-0000-0000-000091270000}"/>
    <cellStyle name="40% - Accent4 7 2 4" xfId="10136" xr:uid="{00000000-0005-0000-0000-000092270000}"/>
    <cellStyle name="40% - Accent4 7 3" xfId="10137" xr:uid="{00000000-0005-0000-0000-000093270000}"/>
    <cellStyle name="40% - Accent4 7 3 2" xfId="10138" xr:uid="{00000000-0005-0000-0000-000094270000}"/>
    <cellStyle name="40% - Accent4 7 3 2 2" xfId="10139" xr:uid="{00000000-0005-0000-0000-000095270000}"/>
    <cellStyle name="40% - Accent4 7 3 2 3" xfId="10140" xr:uid="{00000000-0005-0000-0000-000096270000}"/>
    <cellStyle name="40% - Accent4 7 3 3" xfId="10141" xr:uid="{00000000-0005-0000-0000-000097270000}"/>
    <cellStyle name="40% - Accent4 7 3 4" xfId="10142" xr:uid="{00000000-0005-0000-0000-000098270000}"/>
    <cellStyle name="40% - Accent4 7 4" xfId="10143" xr:uid="{00000000-0005-0000-0000-000099270000}"/>
    <cellStyle name="40% - Accent4 7 4 2" xfId="10144" xr:uid="{00000000-0005-0000-0000-00009A270000}"/>
    <cellStyle name="40% - Accent4 7 4 2 2" xfId="10145" xr:uid="{00000000-0005-0000-0000-00009B270000}"/>
    <cellStyle name="40% - Accent4 7 4 2 3" xfId="10146" xr:uid="{00000000-0005-0000-0000-00009C270000}"/>
    <cellStyle name="40% - Accent4 7 4 3" xfId="10147" xr:uid="{00000000-0005-0000-0000-00009D270000}"/>
    <cellStyle name="40% - Accent4 7 4 4" xfId="10148" xr:uid="{00000000-0005-0000-0000-00009E270000}"/>
    <cellStyle name="40% - Accent4 7 5" xfId="10149" xr:uid="{00000000-0005-0000-0000-00009F270000}"/>
    <cellStyle name="40% - Accent4 7 5 2" xfId="10150" xr:uid="{00000000-0005-0000-0000-0000A0270000}"/>
    <cellStyle name="40% - Accent4 7 5 2 2" xfId="10151" xr:uid="{00000000-0005-0000-0000-0000A1270000}"/>
    <cellStyle name="40% - Accent4 7 5 2 3" xfId="10152" xr:uid="{00000000-0005-0000-0000-0000A2270000}"/>
    <cellStyle name="40% - Accent4 7 5 3" xfId="10153" xr:uid="{00000000-0005-0000-0000-0000A3270000}"/>
    <cellStyle name="40% - Accent4 7 5 4" xfId="10154" xr:uid="{00000000-0005-0000-0000-0000A4270000}"/>
    <cellStyle name="40% - Accent4 7 6" xfId="10155" xr:uid="{00000000-0005-0000-0000-0000A5270000}"/>
    <cellStyle name="40% - Accent4 7 6 2" xfId="10156" xr:uid="{00000000-0005-0000-0000-0000A6270000}"/>
    <cellStyle name="40% - Accent4 7 6 2 2" xfId="10157" xr:uid="{00000000-0005-0000-0000-0000A7270000}"/>
    <cellStyle name="40% - Accent4 7 6 2 3" xfId="10158" xr:uid="{00000000-0005-0000-0000-0000A8270000}"/>
    <cellStyle name="40% - Accent4 7 6 3" xfId="10159" xr:uid="{00000000-0005-0000-0000-0000A9270000}"/>
    <cellStyle name="40% - Accent4 7 6 4" xfId="10160" xr:uid="{00000000-0005-0000-0000-0000AA270000}"/>
    <cellStyle name="40% - Accent4 7 7" xfId="10161" xr:uid="{00000000-0005-0000-0000-0000AB270000}"/>
    <cellStyle name="40% - Accent4 7 7 2" xfId="10162" xr:uid="{00000000-0005-0000-0000-0000AC270000}"/>
    <cellStyle name="40% - Accent4 7 7 2 2" xfId="10163" xr:uid="{00000000-0005-0000-0000-0000AD270000}"/>
    <cellStyle name="40% - Accent4 7 7 2 3" xfId="10164" xr:uid="{00000000-0005-0000-0000-0000AE270000}"/>
    <cellStyle name="40% - Accent4 7 7 3" xfId="10165" xr:uid="{00000000-0005-0000-0000-0000AF270000}"/>
    <cellStyle name="40% - Accent4 7 7 4" xfId="10166" xr:uid="{00000000-0005-0000-0000-0000B0270000}"/>
    <cellStyle name="40% - Accent4 7 8" xfId="10167" xr:uid="{00000000-0005-0000-0000-0000B1270000}"/>
    <cellStyle name="40% - Accent4 7 8 2" xfId="10168" xr:uid="{00000000-0005-0000-0000-0000B2270000}"/>
    <cellStyle name="40% - Accent4 7 8 3" xfId="10169" xr:uid="{00000000-0005-0000-0000-0000B3270000}"/>
    <cellStyle name="40% - Accent4 7 9" xfId="10170" xr:uid="{00000000-0005-0000-0000-0000B4270000}"/>
    <cellStyle name="40% - Accent4 8" xfId="10171" xr:uid="{00000000-0005-0000-0000-0000B5270000}"/>
    <cellStyle name="40% - Accent4 8 10" xfId="10172" xr:uid="{00000000-0005-0000-0000-0000B6270000}"/>
    <cellStyle name="40% - Accent4 8 2" xfId="10173" xr:uid="{00000000-0005-0000-0000-0000B7270000}"/>
    <cellStyle name="40% - Accent4 8 2 2" xfId="10174" xr:uid="{00000000-0005-0000-0000-0000B8270000}"/>
    <cellStyle name="40% - Accent4 8 2 2 2" xfId="10175" xr:uid="{00000000-0005-0000-0000-0000B9270000}"/>
    <cellStyle name="40% - Accent4 8 2 2 3" xfId="10176" xr:uid="{00000000-0005-0000-0000-0000BA270000}"/>
    <cellStyle name="40% - Accent4 8 2 3" xfId="10177" xr:uid="{00000000-0005-0000-0000-0000BB270000}"/>
    <cellStyle name="40% - Accent4 8 2 4" xfId="10178" xr:uid="{00000000-0005-0000-0000-0000BC270000}"/>
    <cellStyle name="40% - Accent4 8 3" xfId="10179" xr:uid="{00000000-0005-0000-0000-0000BD270000}"/>
    <cellStyle name="40% - Accent4 8 3 2" xfId="10180" xr:uid="{00000000-0005-0000-0000-0000BE270000}"/>
    <cellStyle name="40% - Accent4 8 3 2 2" xfId="10181" xr:uid="{00000000-0005-0000-0000-0000BF270000}"/>
    <cellStyle name="40% - Accent4 8 3 2 3" xfId="10182" xr:uid="{00000000-0005-0000-0000-0000C0270000}"/>
    <cellStyle name="40% - Accent4 8 3 3" xfId="10183" xr:uid="{00000000-0005-0000-0000-0000C1270000}"/>
    <cellStyle name="40% - Accent4 8 3 4" xfId="10184" xr:uid="{00000000-0005-0000-0000-0000C2270000}"/>
    <cellStyle name="40% - Accent4 8 4" xfId="10185" xr:uid="{00000000-0005-0000-0000-0000C3270000}"/>
    <cellStyle name="40% - Accent4 8 4 2" xfId="10186" xr:uid="{00000000-0005-0000-0000-0000C4270000}"/>
    <cellStyle name="40% - Accent4 8 4 2 2" xfId="10187" xr:uid="{00000000-0005-0000-0000-0000C5270000}"/>
    <cellStyle name="40% - Accent4 8 4 2 3" xfId="10188" xr:uid="{00000000-0005-0000-0000-0000C6270000}"/>
    <cellStyle name="40% - Accent4 8 4 3" xfId="10189" xr:uid="{00000000-0005-0000-0000-0000C7270000}"/>
    <cellStyle name="40% - Accent4 8 4 4" xfId="10190" xr:uid="{00000000-0005-0000-0000-0000C8270000}"/>
    <cellStyle name="40% - Accent4 8 5" xfId="10191" xr:uid="{00000000-0005-0000-0000-0000C9270000}"/>
    <cellStyle name="40% - Accent4 8 5 2" xfId="10192" xr:uid="{00000000-0005-0000-0000-0000CA270000}"/>
    <cellStyle name="40% - Accent4 8 5 2 2" xfId="10193" xr:uid="{00000000-0005-0000-0000-0000CB270000}"/>
    <cellStyle name="40% - Accent4 8 5 2 3" xfId="10194" xr:uid="{00000000-0005-0000-0000-0000CC270000}"/>
    <cellStyle name="40% - Accent4 8 5 3" xfId="10195" xr:uid="{00000000-0005-0000-0000-0000CD270000}"/>
    <cellStyle name="40% - Accent4 8 5 4" xfId="10196" xr:uid="{00000000-0005-0000-0000-0000CE270000}"/>
    <cellStyle name="40% - Accent4 8 6" xfId="10197" xr:uid="{00000000-0005-0000-0000-0000CF270000}"/>
    <cellStyle name="40% - Accent4 8 6 2" xfId="10198" xr:uid="{00000000-0005-0000-0000-0000D0270000}"/>
    <cellStyle name="40% - Accent4 8 6 2 2" xfId="10199" xr:uid="{00000000-0005-0000-0000-0000D1270000}"/>
    <cellStyle name="40% - Accent4 8 6 2 3" xfId="10200" xr:uid="{00000000-0005-0000-0000-0000D2270000}"/>
    <cellStyle name="40% - Accent4 8 6 3" xfId="10201" xr:uid="{00000000-0005-0000-0000-0000D3270000}"/>
    <cellStyle name="40% - Accent4 8 6 4" xfId="10202" xr:uid="{00000000-0005-0000-0000-0000D4270000}"/>
    <cellStyle name="40% - Accent4 8 7" xfId="10203" xr:uid="{00000000-0005-0000-0000-0000D5270000}"/>
    <cellStyle name="40% - Accent4 8 7 2" xfId="10204" xr:uid="{00000000-0005-0000-0000-0000D6270000}"/>
    <cellStyle name="40% - Accent4 8 7 2 2" xfId="10205" xr:uid="{00000000-0005-0000-0000-0000D7270000}"/>
    <cellStyle name="40% - Accent4 8 7 2 3" xfId="10206" xr:uid="{00000000-0005-0000-0000-0000D8270000}"/>
    <cellStyle name="40% - Accent4 8 7 3" xfId="10207" xr:uid="{00000000-0005-0000-0000-0000D9270000}"/>
    <cellStyle name="40% - Accent4 8 7 4" xfId="10208" xr:uid="{00000000-0005-0000-0000-0000DA270000}"/>
    <cellStyle name="40% - Accent4 8 8" xfId="10209" xr:uid="{00000000-0005-0000-0000-0000DB270000}"/>
    <cellStyle name="40% - Accent4 8 8 2" xfId="10210" xr:uid="{00000000-0005-0000-0000-0000DC270000}"/>
    <cellStyle name="40% - Accent4 8 8 3" xfId="10211" xr:uid="{00000000-0005-0000-0000-0000DD270000}"/>
    <cellStyle name="40% - Accent4 8 9" xfId="10212" xr:uid="{00000000-0005-0000-0000-0000DE270000}"/>
    <cellStyle name="40% - Accent4 9" xfId="10213" xr:uid="{00000000-0005-0000-0000-0000DF270000}"/>
    <cellStyle name="40% - Accent4 9 2" xfId="10214" xr:uid="{00000000-0005-0000-0000-0000E0270000}"/>
    <cellStyle name="40% - Accent4 9 2 2" xfId="10215" xr:uid="{00000000-0005-0000-0000-0000E1270000}"/>
    <cellStyle name="40% - Accent4 9 2 3" xfId="10216" xr:uid="{00000000-0005-0000-0000-0000E2270000}"/>
    <cellStyle name="40% - Accent4 9 3" xfId="10217" xr:uid="{00000000-0005-0000-0000-0000E3270000}"/>
    <cellStyle name="40% - Accent4 9 4" xfId="10218" xr:uid="{00000000-0005-0000-0000-0000E4270000}"/>
    <cellStyle name="40% - Accent5 10" xfId="10219" xr:uid="{00000000-0005-0000-0000-0000E5270000}"/>
    <cellStyle name="40% - Accent5 10 2" xfId="10220" xr:uid="{00000000-0005-0000-0000-0000E6270000}"/>
    <cellStyle name="40% - Accent5 10 2 2" xfId="10221" xr:uid="{00000000-0005-0000-0000-0000E7270000}"/>
    <cellStyle name="40% - Accent5 10 2 3" xfId="10222" xr:uid="{00000000-0005-0000-0000-0000E8270000}"/>
    <cellStyle name="40% - Accent5 10 3" xfId="10223" xr:uid="{00000000-0005-0000-0000-0000E9270000}"/>
    <cellStyle name="40% - Accent5 10 4" xfId="10224" xr:uid="{00000000-0005-0000-0000-0000EA270000}"/>
    <cellStyle name="40% - Accent5 11" xfId="10225" xr:uid="{00000000-0005-0000-0000-0000EB270000}"/>
    <cellStyle name="40% - Accent5 11 2" xfId="10226" xr:uid="{00000000-0005-0000-0000-0000EC270000}"/>
    <cellStyle name="40% - Accent5 11 2 2" xfId="10227" xr:uid="{00000000-0005-0000-0000-0000ED270000}"/>
    <cellStyle name="40% - Accent5 11 2 3" xfId="10228" xr:uid="{00000000-0005-0000-0000-0000EE270000}"/>
    <cellStyle name="40% - Accent5 11 3" xfId="10229" xr:uid="{00000000-0005-0000-0000-0000EF270000}"/>
    <cellStyle name="40% - Accent5 11 4" xfId="10230" xr:uid="{00000000-0005-0000-0000-0000F0270000}"/>
    <cellStyle name="40% - Accent5 12" xfId="10231" xr:uid="{00000000-0005-0000-0000-0000F1270000}"/>
    <cellStyle name="40% - Accent5 12 2" xfId="10232" xr:uid="{00000000-0005-0000-0000-0000F2270000}"/>
    <cellStyle name="40% - Accent5 12 2 2" xfId="10233" xr:uid="{00000000-0005-0000-0000-0000F3270000}"/>
    <cellStyle name="40% - Accent5 12 2 3" xfId="10234" xr:uid="{00000000-0005-0000-0000-0000F4270000}"/>
    <cellStyle name="40% - Accent5 12 3" xfId="10235" xr:uid="{00000000-0005-0000-0000-0000F5270000}"/>
    <cellStyle name="40% - Accent5 12 4" xfId="10236" xr:uid="{00000000-0005-0000-0000-0000F6270000}"/>
    <cellStyle name="40% - Accent5 13" xfId="10237" xr:uid="{00000000-0005-0000-0000-0000F7270000}"/>
    <cellStyle name="40% - Accent5 13 2" xfId="10238" xr:uid="{00000000-0005-0000-0000-0000F8270000}"/>
    <cellStyle name="40% - Accent5 13 2 2" xfId="10239" xr:uid="{00000000-0005-0000-0000-0000F9270000}"/>
    <cellStyle name="40% - Accent5 13 2 3" xfId="10240" xr:uid="{00000000-0005-0000-0000-0000FA270000}"/>
    <cellStyle name="40% - Accent5 13 3" xfId="10241" xr:uid="{00000000-0005-0000-0000-0000FB270000}"/>
    <cellStyle name="40% - Accent5 13 4" xfId="10242" xr:uid="{00000000-0005-0000-0000-0000FC270000}"/>
    <cellStyle name="40% - Accent5 14" xfId="10243" xr:uid="{00000000-0005-0000-0000-0000FD270000}"/>
    <cellStyle name="40% - Accent5 14 2" xfId="10244" xr:uid="{00000000-0005-0000-0000-0000FE270000}"/>
    <cellStyle name="40% - Accent5 14 2 2" xfId="10245" xr:uid="{00000000-0005-0000-0000-0000FF270000}"/>
    <cellStyle name="40% - Accent5 14 2 3" xfId="10246" xr:uid="{00000000-0005-0000-0000-000000280000}"/>
    <cellStyle name="40% - Accent5 14 3" xfId="10247" xr:uid="{00000000-0005-0000-0000-000001280000}"/>
    <cellStyle name="40% - Accent5 14 4" xfId="10248" xr:uid="{00000000-0005-0000-0000-000002280000}"/>
    <cellStyle name="40% - Accent5 15" xfId="10249" xr:uid="{00000000-0005-0000-0000-000003280000}"/>
    <cellStyle name="40% - Accent5 15 2" xfId="10250" xr:uid="{00000000-0005-0000-0000-000004280000}"/>
    <cellStyle name="40% - Accent5 15 2 2" xfId="10251" xr:uid="{00000000-0005-0000-0000-000005280000}"/>
    <cellStyle name="40% - Accent5 15 2 3" xfId="10252" xr:uid="{00000000-0005-0000-0000-000006280000}"/>
    <cellStyle name="40% - Accent5 15 3" xfId="10253" xr:uid="{00000000-0005-0000-0000-000007280000}"/>
    <cellStyle name="40% - Accent5 15 4" xfId="10254" xr:uid="{00000000-0005-0000-0000-000008280000}"/>
    <cellStyle name="40% - Accent5 16" xfId="10255" xr:uid="{00000000-0005-0000-0000-000009280000}"/>
    <cellStyle name="40% - Accent5 16 2" xfId="10256" xr:uid="{00000000-0005-0000-0000-00000A280000}"/>
    <cellStyle name="40% - Accent5 16 3" xfId="10257" xr:uid="{00000000-0005-0000-0000-00000B280000}"/>
    <cellStyle name="40% - Accent5 17" xfId="10258" xr:uid="{00000000-0005-0000-0000-00000C280000}"/>
    <cellStyle name="40% - Accent5 18" xfId="10259" xr:uid="{00000000-0005-0000-0000-00000D280000}"/>
    <cellStyle name="40% - Accent5 19" xfId="10260" xr:uid="{00000000-0005-0000-0000-00000E280000}"/>
    <cellStyle name="40% - Accent5 2" xfId="10261" xr:uid="{00000000-0005-0000-0000-00000F280000}"/>
    <cellStyle name="40% - Accent5 2 10" xfId="10262" xr:uid="{00000000-0005-0000-0000-000010280000}"/>
    <cellStyle name="40% - Accent5 2 10 2" xfId="10263" xr:uid="{00000000-0005-0000-0000-000011280000}"/>
    <cellStyle name="40% - Accent5 2 10 2 2" xfId="10264" xr:uid="{00000000-0005-0000-0000-000012280000}"/>
    <cellStyle name="40% - Accent5 2 10 2 3" xfId="10265" xr:uid="{00000000-0005-0000-0000-000013280000}"/>
    <cellStyle name="40% - Accent5 2 10 3" xfId="10266" xr:uid="{00000000-0005-0000-0000-000014280000}"/>
    <cellStyle name="40% - Accent5 2 10 4" xfId="10267" xr:uid="{00000000-0005-0000-0000-000015280000}"/>
    <cellStyle name="40% - Accent5 2 11" xfId="10268" xr:uid="{00000000-0005-0000-0000-000016280000}"/>
    <cellStyle name="40% - Accent5 2 11 2" xfId="10269" xr:uid="{00000000-0005-0000-0000-000017280000}"/>
    <cellStyle name="40% - Accent5 2 11 2 2" xfId="10270" xr:uid="{00000000-0005-0000-0000-000018280000}"/>
    <cellStyle name="40% - Accent5 2 11 2 3" xfId="10271" xr:uid="{00000000-0005-0000-0000-000019280000}"/>
    <cellStyle name="40% - Accent5 2 11 3" xfId="10272" xr:uid="{00000000-0005-0000-0000-00001A280000}"/>
    <cellStyle name="40% - Accent5 2 11 4" xfId="10273" xr:uid="{00000000-0005-0000-0000-00001B280000}"/>
    <cellStyle name="40% - Accent5 2 12" xfId="10274" xr:uid="{00000000-0005-0000-0000-00001C280000}"/>
    <cellStyle name="40% - Accent5 2 12 2" xfId="10275" xr:uid="{00000000-0005-0000-0000-00001D280000}"/>
    <cellStyle name="40% - Accent5 2 12 2 2" xfId="10276" xr:uid="{00000000-0005-0000-0000-00001E280000}"/>
    <cellStyle name="40% - Accent5 2 12 2 3" xfId="10277" xr:uid="{00000000-0005-0000-0000-00001F280000}"/>
    <cellStyle name="40% - Accent5 2 12 3" xfId="10278" xr:uid="{00000000-0005-0000-0000-000020280000}"/>
    <cellStyle name="40% - Accent5 2 12 4" xfId="10279" xr:uid="{00000000-0005-0000-0000-000021280000}"/>
    <cellStyle name="40% - Accent5 2 13" xfId="10280" xr:uid="{00000000-0005-0000-0000-000022280000}"/>
    <cellStyle name="40% - Accent5 2 13 2" xfId="10281" xr:uid="{00000000-0005-0000-0000-000023280000}"/>
    <cellStyle name="40% - Accent5 2 13 2 2" xfId="10282" xr:uid="{00000000-0005-0000-0000-000024280000}"/>
    <cellStyle name="40% - Accent5 2 13 2 3" xfId="10283" xr:uid="{00000000-0005-0000-0000-000025280000}"/>
    <cellStyle name="40% - Accent5 2 13 3" xfId="10284" xr:uid="{00000000-0005-0000-0000-000026280000}"/>
    <cellStyle name="40% - Accent5 2 13 4" xfId="10285" xr:uid="{00000000-0005-0000-0000-000027280000}"/>
    <cellStyle name="40% - Accent5 2 14" xfId="10286" xr:uid="{00000000-0005-0000-0000-000028280000}"/>
    <cellStyle name="40% - Accent5 2 14 2" xfId="10287" xr:uid="{00000000-0005-0000-0000-000029280000}"/>
    <cellStyle name="40% - Accent5 2 14 3" xfId="10288" xr:uid="{00000000-0005-0000-0000-00002A280000}"/>
    <cellStyle name="40% - Accent5 2 15" xfId="10289" xr:uid="{00000000-0005-0000-0000-00002B280000}"/>
    <cellStyle name="40% - Accent5 2 16" xfId="10290" xr:uid="{00000000-0005-0000-0000-00002C280000}"/>
    <cellStyle name="40% - Accent5 2 2" xfId="10291" xr:uid="{00000000-0005-0000-0000-00002D280000}"/>
    <cellStyle name="40% - Accent5 2 2 10" xfId="10292" xr:uid="{00000000-0005-0000-0000-00002E280000}"/>
    <cellStyle name="40% - Accent5 2 2 10 2" xfId="10293" xr:uid="{00000000-0005-0000-0000-00002F280000}"/>
    <cellStyle name="40% - Accent5 2 2 10 3" xfId="10294" xr:uid="{00000000-0005-0000-0000-000030280000}"/>
    <cellStyle name="40% - Accent5 2 2 11" xfId="10295" xr:uid="{00000000-0005-0000-0000-000031280000}"/>
    <cellStyle name="40% - Accent5 2 2 12" xfId="10296" xr:uid="{00000000-0005-0000-0000-000032280000}"/>
    <cellStyle name="40% - Accent5 2 2 2" xfId="10297" xr:uid="{00000000-0005-0000-0000-000033280000}"/>
    <cellStyle name="40% - Accent5 2 2 2 10" xfId="10298" xr:uid="{00000000-0005-0000-0000-000034280000}"/>
    <cellStyle name="40% - Accent5 2 2 2 2" xfId="10299" xr:uid="{00000000-0005-0000-0000-000035280000}"/>
    <cellStyle name="40% - Accent5 2 2 2 2 2" xfId="10300" xr:uid="{00000000-0005-0000-0000-000036280000}"/>
    <cellStyle name="40% - Accent5 2 2 2 2 2 2" xfId="10301" xr:uid="{00000000-0005-0000-0000-000037280000}"/>
    <cellStyle name="40% - Accent5 2 2 2 2 2 3" xfId="10302" xr:uid="{00000000-0005-0000-0000-000038280000}"/>
    <cellStyle name="40% - Accent5 2 2 2 2 3" xfId="10303" xr:uid="{00000000-0005-0000-0000-000039280000}"/>
    <cellStyle name="40% - Accent5 2 2 2 2 4" xfId="10304" xr:uid="{00000000-0005-0000-0000-00003A280000}"/>
    <cellStyle name="40% - Accent5 2 2 2 3" xfId="10305" xr:uid="{00000000-0005-0000-0000-00003B280000}"/>
    <cellStyle name="40% - Accent5 2 2 2 3 2" xfId="10306" xr:uid="{00000000-0005-0000-0000-00003C280000}"/>
    <cellStyle name="40% - Accent5 2 2 2 3 2 2" xfId="10307" xr:uid="{00000000-0005-0000-0000-00003D280000}"/>
    <cellStyle name="40% - Accent5 2 2 2 3 2 3" xfId="10308" xr:uid="{00000000-0005-0000-0000-00003E280000}"/>
    <cellStyle name="40% - Accent5 2 2 2 3 3" xfId="10309" xr:uid="{00000000-0005-0000-0000-00003F280000}"/>
    <cellStyle name="40% - Accent5 2 2 2 3 4" xfId="10310" xr:uid="{00000000-0005-0000-0000-000040280000}"/>
    <cellStyle name="40% - Accent5 2 2 2 4" xfId="10311" xr:uid="{00000000-0005-0000-0000-000041280000}"/>
    <cellStyle name="40% - Accent5 2 2 2 4 2" xfId="10312" xr:uid="{00000000-0005-0000-0000-000042280000}"/>
    <cellStyle name="40% - Accent5 2 2 2 4 2 2" xfId="10313" xr:uid="{00000000-0005-0000-0000-000043280000}"/>
    <cellStyle name="40% - Accent5 2 2 2 4 2 3" xfId="10314" xr:uid="{00000000-0005-0000-0000-000044280000}"/>
    <cellStyle name="40% - Accent5 2 2 2 4 3" xfId="10315" xr:uid="{00000000-0005-0000-0000-000045280000}"/>
    <cellStyle name="40% - Accent5 2 2 2 4 4" xfId="10316" xr:uid="{00000000-0005-0000-0000-000046280000}"/>
    <cellStyle name="40% - Accent5 2 2 2 5" xfId="10317" xr:uid="{00000000-0005-0000-0000-000047280000}"/>
    <cellStyle name="40% - Accent5 2 2 2 5 2" xfId="10318" xr:uid="{00000000-0005-0000-0000-000048280000}"/>
    <cellStyle name="40% - Accent5 2 2 2 5 2 2" xfId="10319" xr:uid="{00000000-0005-0000-0000-000049280000}"/>
    <cellStyle name="40% - Accent5 2 2 2 5 2 3" xfId="10320" xr:uid="{00000000-0005-0000-0000-00004A280000}"/>
    <cellStyle name="40% - Accent5 2 2 2 5 3" xfId="10321" xr:uid="{00000000-0005-0000-0000-00004B280000}"/>
    <cellStyle name="40% - Accent5 2 2 2 5 4" xfId="10322" xr:uid="{00000000-0005-0000-0000-00004C280000}"/>
    <cellStyle name="40% - Accent5 2 2 2 6" xfId="10323" xr:uid="{00000000-0005-0000-0000-00004D280000}"/>
    <cellStyle name="40% - Accent5 2 2 2 6 2" xfId="10324" xr:uid="{00000000-0005-0000-0000-00004E280000}"/>
    <cellStyle name="40% - Accent5 2 2 2 6 2 2" xfId="10325" xr:uid="{00000000-0005-0000-0000-00004F280000}"/>
    <cellStyle name="40% - Accent5 2 2 2 6 2 3" xfId="10326" xr:uid="{00000000-0005-0000-0000-000050280000}"/>
    <cellStyle name="40% - Accent5 2 2 2 6 3" xfId="10327" xr:uid="{00000000-0005-0000-0000-000051280000}"/>
    <cellStyle name="40% - Accent5 2 2 2 6 4" xfId="10328" xr:uid="{00000000-0005-0000-0000-000052280000}"/>
    <cellStyle name="40% - Accent5 2 2 2 7" xfId="10329" xr:uid="{00000000-0005-0000-0000-000053280000}"/>
    <cellStyle name="40% - Accent5 2 2 2 7 2" xfId="10330" xr:uid="{00000000-0005-0000-0000-000054280000}"/>
    <cellStyle name="40% - Accent5 2 2 2 7 2 2" xfId="10331" xr:uid="{00000000-0005-0000-0000-000055280000}"/>
    <cellStyle name="40% - Accent5 2 2 2 7 2 3" xfId="10332" xr:uid="{00000000-0005-0000-0000-000056280000}"/>
    <cellStyle name="40% - Accent5 2 2 2 7 3" xfId="10333" xr:uid="{00000000-0005-0000-0000-000057280000}"/>
    <cellStyle name="40% - Accent5 2 2 2 7 4" xfId="10334" xr:uid="{00000000-0005-0000-0000-000058280000}"/>
    <cellStyle name="40% - Accent5 2 2 2 8" xfId="10335" xr:uid="{00000000-0005-0000-0000-000059280000}"/>
    <cellStyle name="40% - Accent5 2 2 2 8 2" xfId="10336" xr:uid="{00000000-0005-0000-0000-00005A280000}"/>
    <cellStyle name="40% - Accent5 2 2 2 8 3" xfId="10337" xr:uid="{00000000-0005-0000-0000-00005B280000}"/>
    <cellStyle name="40% - Accent5 2 2 2 9" xfId="10338" xr:uid="{00000000-0005-0000-0000-00005C280000}"/>
    <cellStyle name="40% - Accent5 2 2 3" xfId="10339" xr:uid="{00000000-0005-0000-0000-00005D280000}"/>
    <cellStyle name="40% - Accent5 2 2 3 10" xfId="10340" xr:uid="{00000000-0005-0000-0000-00005E280000}"/>
    <cellStyle name="40% - Accent5 2 2 3 2" xfId="10341" xr:uid="{00000000-0005-0000-0000-00005F280000}"/>
    <cellStyle name="40% - Accent5 2 2 3 2 2" xfId="10342" xr:uid="{00000000-0005-0000-0000-000060280000}"/>
    <cellStyle name="40% - Accent5 2 2 3 2 2 2" xfId="10343" xr:uid="{00000000-0005-0000-0000-000061280000}"/>
    <cellStyle name="40% - Accent5 2 2 3 2 2 3" xfId="10344" xr:uid="{00000000-0005-0000-0000-000062280000}"/>
    <cellStyle name="40% - Accent5 2 2 3 2 3" xfId="10345" xr:uid="{00000000-0005-0000-0000-000063280000}"/>
    <cellStyle name="40% - Accent5 2 2 3 2 4" xfId="10346" xr:uid="{00000000-0005-0000-0000-000064280000}"/>
    <cellStyle name="40% - Accent5 2 2 3 3" xfId="10347" xr:uid="{00000000-0005-0000-0000-000065280000}"/>
    <cellStyle name="40% - Accent5 2 2 3 3 2" xfId="10348" xr:uid="{00000000-0005-0000-0000-000066280000}"/>
    <cellStyle name="40% - Accent5 2 2 3 3 2 2" xfId="10349" xr:uid="{00000000-0005-0000-0000-000067280000}"/>
    <cellStyle name="40% - Accent5 2 2 3 3 2 3" xfId="10350" xr:uid="{00000000-0005-0000-0000-000068280000}"/>
    <cellStyle name="40% - Accent5 2 2 3 3 3" xfId="10351" xr:uid="{00000000-0005-0000-0000-000069280000}"/>
    <cellStyle name="40% - Accent5 2 2 3 3 4" xfId="10352" xr:uid="{00000000-0005-0000-0000-00006A280000}"/>
    <cellStyle name="40% - Accent5 2 2 3 4" xfId="10353" xr:uid="{00000000-0005-0000-0000-00006B280000}"/>
    <cellStyle name="40% - Accent5 2 2 3 4 2" xfId="10354" xr:uid="{00000000-0005-0000-0000-00006C280000}"/>
    <cellStyle name="40% - Accent5 2 2 3 4 2 2" xfId="10355" xr:uid="{00000000-0005-0000-0000-00006D280000}"/>
    <cellStyle name="40% - Accent5 2 2 3 4 2 3" xfId="10356" xr:uid="{00000000-0005-0000-0000-00006E280000}"/>
    <cellStyle name="40% - Accent5 2 2 3 4 3" xfId="10357" xr:uid="{00000000-0005-0000-0000-00006F280000}"/>
    <cellStyle name="40% - Accent5 2 2 3 4 4" xfId="10358" xr:uid="{00000000-0005-0000-0000-000070280000}"/>
    <cellStyle name="40% - Accent5 2 2 3 5" xfId="10359" xr:uid="{00000000-0005-0000-0000-000071280000}"/>
    <cellStyle name="40% - Accent5 2 2 3 5 2" xfId="10360" xr:uid="{00000000-0005-0000-0000-000072280000}"/>
    <cellStyle name="40% - Accent5 2 2 3 5 2 2" xfId="10361" xr:uid="{00000000-0005-0000-0000-000073280000}"/>
    <cellStyle name="40% - Accent5 2 2 3 5 2 3" xfId="10362" xr:uid="{00000000-0005-0000-0000-000074280000}"/>
    <cellStyle name="40% - Accent5 2 2 3 5 3" xfId="10363" xr:uid="{00000000-0005-0000-0000-000075280000}"/>
    <cellStyle name="40% - Accent5 2 2 3 5 4" xfId="10364" xr:uid="{00000000-0005-0000-0000-000076280000}"/>
    <cellStyle name="40% - Accent5 2 2 3 6" xfId="10365" xr:uid="{00000000-0005-0000-0000-000077280000}"/>
    <cellStyle name="40% - Accent5 2 2 3 6 2" xfId="10366" xr:uid="{00000000-0005-0000-0000-000078280000}"/>
    <cellStyle name="40% - Accent5 2 2 3 6 2 2" xfId="10367" xr:uid="{00000000-0005-0000-0000-000079280000}"/>
    <cellStyle name="40% - Accent5 2 2 3 6 2 3" xfId="10368" xr:uid="{00000000-0005-0000-0000-00007A280000}"/>
    <cellStyle name="40% - Accent5 2 2 3 6 3" xfId="10369" xr:uid="{00000000-0005-0000-0000-00007B280000}"/>
    <cellStyle name="40% - Accent5 2 2 3 6 4" xfId="10370" xr:uid="{00000000-0005-0000-0000-00007C280000}"/>
    <cellStyle name="40% - Accent5 2 2 3 7" xfId="10371" xr:uid="{00000000-0005-0000-0000-00007D280000}"/>
    <cellStyle name="40% - Accent5 2 2 3 7 2" xfId="10372" xr:uid="{00000000-0005-0000-0000-00007E280000}"/>
    <cellStyle name="40% - Accent5 2 2 3 7 2 2" xfId="10373" xr:uid="{00000000-0005-0000-0000-00007F280000}"/>
    <cellStyle name="40% - Accent5 2 2 3 7 2 3" xfId="10374" xr:uid="{00000000-0005-0000-0000-000080280000}"/>
    <cellStyle name="40% - Accent5 2 2 3 7 3" xfId="10375" xr:uid="{00000000-0005-0000-0000-000081280000}"/>
    <cellStyle name="40% - Accent5 2 2 3 7 4" xfId="10376" xr:uid="{00000000-0005-0000-0000-000082280000}"/>
    <cellStyle name="40% - Accent5 2 2 3 8" xfId="10377" xr:uid="{00000000-0005-0000-0000-000083280000}"/>
    <cellStyle name="40% - Accent5 2 2 3 8 2" xfId="10378" xr:uid="{00000000-0005-0000-0000-000084280000}"/>
    <cellStyle name="40% - Accent5 2 2 3 8 3" xfId="10379" xr:uid="{00000000-0005-0000-0000-000085280000}"/>
    <cellStyle name="40% - Accent5 2 2 3 9" xfId="10380" xr:uid="{00000000-0005-0000-0000-000086280000}"/>
    <cellStyle name="40% - Accent5 2 2 4" xfId="10381" xr:uid="{00000000-0005-0000-0000-000087280000}"/>
    <cellStyle name="40% - Accent5 2 2 4 2" xfId="10382" xr:uid="{00000000-0005-0000-0000-000088280000}"/>
    <cellStyle name="40% - Accent5 2 2 4 2 2" xfId="10383" xr:uid="{00000000-0005-0000-0000-000089280000}"/>
    <cellStyle name="40% - Accent5 2 2 4 2 3" xfId="10384" xr:uid="{00000000-0005-0000-0000-00008A280000}"/>
    <cellStyle name="40% - Accent5 2 2 4 3" xfId="10385" xr:uid="{00000000-0005-0000-0000-00008B280000}"/>
    <cellStyle name="40% - Accent5 2 2 4 4" xfId="10386" xr:uid="{00000000-0005-0000-0000-00008C280000}"/>
    <cellStyle name="40% - Accent5 2 2 5" xfId="10387" xr:uid="{00000000-0005-0000-0000-00008D280000}"/>
    <cellStyle name="40% - Accent5 2 2 5 2" xfId="10388" xr:uid="{00000000-0005-0000-0000-00008E280000}"/>
    <cellStyle name="40% - Accent5 2 2 5 2 2" xfId="10389" xr:uid="{00000000-0005-0000-0000-00008F280000}"/>
    <cellStyle name="40% - Accent5 2 2 5 2 3" xfId="10390" xr:uid="{00000000-0005-0000-0000-000090280000}"/>
    <cellStyle name="40% - Accent5 2 2 5 3" xfId="10391" xr:uid="{00000000-0005-0000-0000-000091280000}"/>
    <cellStyle name="40% - Accent5 2 2 5 4" xfId="10392" xr:uid="{00000000-0005-0000-0000-000092280000}"/>
    <cellStyle name="40% - Accent5 2 2 6" xfId="10393" xr:uid="{00000000-0005-0000-0000-000093280000}"/>
    <cellStyle name="40% - Accent5 2 2 6 2" xfId="10394" xr:uid="{00000000-0005-0000-0000-000094280000}"/>
    <cellStyle name="40% - Accent5 2 2 6 2 2" xfId="10395" xr:uid="{00000000-0005-0000-0000-000095280000}"/>
    <cellStyle name="40% - Accent5 2 2 6 2 3" xfId="10396" xr:uid="{00000000-0005-0000-0000-000096280000}"/>
    <cellStyle name="40% - Accent5 2 2 6 3" xfId="10397" xr:uid="{00000000-0005-0000-0000-000097280000}"/>
    <cellStyle name="40% - Accent5 2 2 6 4" xfId="10398" xr:uid="{00000000-0005-0000-0000-000098280000}"/>
    <cellStyle name="40% - Accent5 2 2 7" xfId="10399" xr:uid="{00000000-0005-0000-0000-000099280000}"/>
    <cellStyle name="40% - Accent5 2 2 7 2" xfId="10400" xr:uid="{00000000-0005-0000-0000-00009A280000}"/>
    <cellStyle name="40% - Accent5 2 2 7 2 2" xfId="10401" xr:uid="{00000000-0005-0000-0000-00009B280000}"/>
    <cellStyle name="40% - Accent5 2 2 7 2 3" xfId="10402" xr:uid="{00000000-0005-0000-0000-00009C280000}"/>
    <cellStyle name="40% - Accent5 2 2 7 3" xfId="10403" xr:uid="{00000000-0005-0000-0000-00009D280000}"/>
    <cellStyle name="40% - Accent5 2 2 7 4" xfId="10404" xr:uid="{00000000-0005-0000-0000-00009E280000}"/>
    <cellStyle name="40% - Accent5 2 2 8" xfId="10405" xr:uid="{00000000-0005-0000-0000-00009F280000}"/>
    <cellStyle name="40% - Accent5 2 2 8 2" xfId="10406" xr:uid="{00000000-0005-0000-0000-0000A0280000}"/>
    <cellStyle name="40% - Accent5 2 2 8 2 2" xfId="10407" xr:uid="{00000000-0005-0000-0000-0000A1280000}"/>
    <cellStyle name="40% - Accent5 2 2 8 2 3" xfId="10408" xr:uid="{00000000-0005-0000-0000-0000A2280000}"/>
    <cellStyle name="40% - Accent5 2 2 8 3" xfId="10409" xr:uid="{00000000-0005-0000-0000-0000A3280000}"/>
    <cellStyle name="40% - Accent5 2 2 8 4" xfId="10410" xr:uid="{00000000-0005-0000-0000-0000A4280000}"/>
    <cellStyle name="40% - Accent5 2 2 9" xfId="10411" xr:uid="{00000000-0005-0000-0000-0000A5280000}"/>
    <cellStyle name="40% - Accent5 2 2 9 2" xfId="10412" xr:uid="{00000000-0005-0000-0000-0000A6280000}"/>
    <cellStyle name="40% - Accent5 2 2 9 2 2" xfId="10413" xr:uid="{00000000-0005-0000-0000-0000A7280000}"/>
    <cellStyle name="40% - Accent5 2 2 9 2 3" xfId="10414" xr:uid="{00000000-0005-0000-0000-0000A8280000}"/>
    <cellStyle name="40% - Accent5 2 2 9 3" xfId="10415" xr:uid="{00000000-0005-0000-0000-0000A9280000}"/>
    <cellStyle name="40% - Accent5 2 2 9 4" xfId="10416" xr:uid="{00000000-0005-0000-0000-0000AA280000}"/>
    <cellStyle name="40% - Accent5 2 3" xfId="10417" xr:uid="{00000000-0005-0000-0000-0000AB280000}"/>
    <cellStyle name="40% - Accent5 2 3 10" xfId="10418" xr:uid="{00000000-0005-0000-0000-0000AC280000}"/>
    <cellStyle name="40% - Accent5 2 3 10 2" xfId="10419" xr:uid="{00000000-0005-0000-0000-0000AD280000}"/>
    <cellStyle name="40% - Accent5 2 3 10 3" xfId="10420" xr:uid="{00000000-0005-0000-0000-0000AE280000}"/>
    <cellStyle name="40% - Accent5 2 3 11" xfId="10421" xr:uid="{00000000-0005-0000-0000-0000AF280000}"/>
    <cellStyle name="40% - Accent5 2 3 12" xfId="10422" xr:uid="{00000000-0005-0000-0000-0000B0280000}"/>
    <cellStyle name="40% - Accent5 2 3 2" xfId="10423" xr:uid="{00000000-0005-0000-0000-0000B1280000}"/>
    <cellStyle name="40% - Accent5 2 3 2 10" xfId="10424" xr:uid="{00000000-0005-0000-0000-0000B2280000}"/>
    <cellStyle name="40% - Accent5 2 3 2 2" xfId="10425" xr:uid="{00000000-0005-0000-0000-0000B3280000}"/>
    <cellStyle name="40% - Accent5 2 3 2 2 2" xfId="10426" xr:uid="{00000000-0005-0000-0000-0000B4280000}"/>
    <cellStyle name="40% - Accent5 2 3 2 2 2 2" xfId="10427" xr:uid="{00000000-0005-0000-0000-0000B5280000}"/>
    <cellStyle name="40% - Accent5 2 3 2 2 2 3" xfId="10428" xr:uid="{00000000-0005-0000-0000-0000B6280000}"/>
    <cellStyle name="40% - Accent5 2 3 2 2 3" xfId="10429" xr:uid="{00000000-0005-0000-0000-0000B7280000}"/>
    <cellStyle name="40% - Accent5 2 3 2 2 4" xfId="10430" xr:uid="{00000000-0005-0000-0000-0000B8280000}"/>
    <cellStyle name="40% - Accent5 2 3 2 3" xfId="10431" xr:uid="{00000000-0005-0000-0000-0000B9280000}"/>
    <cellStyle name="40% - Accent5 2 3 2 3 2" xfId="10432" xr:uid="{00000000-0005-0000-0000-0000BA280000}"/>
    <cellStyle name="40% - Accent5 2 3 2 3 2 2" xfId="10433" xr:uid="{00000000-0005-0000-0000-0000BB280000}"/>
    <cellStyle name="40% - Accent5 2 3 2 3 2 3" xfId="10434" xr:uid="{00000000-0005-0000-0000-0000BC280000}"/>
    <cellStyle name="40% - Accent5 2 3 2 3 3" xfId="10435" xr:uid="{00000000-0005-0000-0000-0000BD280000}"/>
    <cellStyle name="40% - Accent5 2 3 2 3 4" xfId="10436" xr:uid="{00000000-0005-0000-0000-0000BE280000}"/>
    <cellStyle name="40% - Accent5 2 3 2 4" xfId="10437" xr:uid="{00000000-0005-0000-0000-0000BF280000}"/>
    <cellStyle name="40% - Accent5 2 3 2 4 2" xfId="10438" xr:uid="{00000000-0005-0000-0000-0000C0280000}"/>
    <cellStyle name="40% - Accent5 2 3 2 4 2 2" xfId="10439" xr:uid="{00000000-0005-0000-0000-0000C1280000}"/>
    <cellStyle name="40% - Accent5 2 3 2 4 2 3" xfId="10440" xr:uid="{00000000-0005-0000-0000-0000C2280000}"/>
    <cellStyle name="40% - Accent5 2 3 2 4 3" xfId="10441" xr:uid="{00000000-0005-0000-0000-0000C3280000}"/>
    <cellStyle name="40% - Accent5 2 3 2 4 4" xfId="10442" xr:uid="{00000000-0005-0000-0000-0000C4280000}"/>
    <cellStyle name="40% - Accent5 2 3 2 5" xfId="10443" xr:uid="{00000000-0005-0000-0000-0000C5280000}"/>
    <cellStyle name="40% - Accent5 2 3 2 5 2" xfId="10444" xr:uid="{00000000-0005-0000-0000-0000C6280000}"/>
    <cellStyle name="40% - Accent5 2 3 2 5 2 2" xfId="10445" xr:uid="{00000000-0005-0000-0000-0000C7280000}"/>
    <cellStyle name="40% - Accent5 2 3 2 5 2 3" xfId="10446" xr:uid="{00000000-0005-0000-0000-0000C8280000}"/>
    <cellStyle name="40% - Accent5 2 3 2 5 3" xfId="10447" xr:uid="{00000000-0005-0000-0000-0000C9280000}"/>
    <cellStyle name="40% - Accent5 2 3 2 5 4" xfId="10448" xr:uid="{00000000-0005-0000-0000-0000CA280000}"/>
    <cellStyle name="40% - Accent5 2 3 2 6" xfId="10449" xr:uid="{00000000-0005-0000-0000-0000CB280000}"/>
    <cellStyle name="40% - Accent5 2 3 2 6 2" xfId="10450" xr:uid="{00000000-0005-0000-0000-0000CC280000}"/>
    <cellStyle name="40% - Accent5 2 3 2 6 2 2" xfId="10451" xr:uid="{00000000-0005-0000-0000-0000CD280000}"/>
    <cellStyle name="40% - Accent5 2 3 2 6 2 3" xfId="10452" xr:uid="{00000000-0005-0000-0000-0000CE280000}"/>
    <cellStyle name="40% - Accent5 2 3 2 6 3" xfId="10453" xr:uid="{00000000-0005-0000-0000-0000CF280000}"/>
    <cellStyle name="40% - Accent5 2 3 2 6 4" xfId="10454" xr:uid="{00000000-0005-0000-0000-0000D0280000}"/>
    <cellStyle name="40% - Accent5 2 3 2 7" xfId="10455" xr:uid="{00000000-0005-0000-0000-0000D1280000}"/>
    <cellStyle name="40% - Accent5 2 3 2 7 2" xfId="10456" xr:uid="{00000000-0005-0000-0000-0000D2280000}"/>
    <cellStyle name="40% - Accent5 2 3 2 7 2 2" xfId="10457" xr:uid="{00000000-0005-0000-0000-0000D3280000}"/>
    <cellStyle name="40% - Accent5 2 3 2 7 2 3" xfId="10458" xr:uid="{00000000-0005-0000-0000-0000D4280000}"/>
    <cellStyle name="40% - Accent5 2 3 2 7 3" xfId="10459" xr:uid="{00000000-0005-0000-0000-0000D5280000}"/>
    <cellStyle name="40% - Accent5 2 3 2 7 4" xfId="10460" xr:uid="{00000000-0005-0000-0000-0000D6280000}"/>
    <cellStyle name="40% - Accent5 2 3 2 8" xfId="10461" xr:uid="{00000000-0005-0000-0000-0000D7280000}"/>
    <cellStyle name="40% - Accent5 2 3 2 8 2" xfId="10462" xr:uid="{00000000-0005-0000-0000-0000D8280000}"/>
    <cellStyle name="40% - Accent5 2 3 2 8 3" xfId="10463" xr:uid="{00000000-0005-0000-0000-0000D9280000}"/>
    <cellStyle name="40% - Accent5 2 3 2 9" xfId="10464" xr:uid="{00000000-0005-0000-0000-0000DA280000}"/>
    <cellStyle name="40% - Accent5 2 3 3" xfId="10465" xr:uid="{00000000-0005-0000-0000-0000DB280000}"/>
    <cellStyle name="40% - Accent5 2 3 3 10" xfId="10466" xr:uid="{00000000-0005-0000-0000-0000DC280000}"/>
    <cellStyle name="40% - Accent5 2 3 3 2" xfId="10467" xr:uid="{00000000-0005-0000-0000-0000DD280000}"/>
    <cellStyle name="40% - Accent5 2 3 3 2 2" xfId="10468" xr:uid="{00000000-0005-0000-0000-0000DE280000}"/>
    <cellStyle name="40% - Accent5 2 3 3 2 2 2" xfId="10469" xr:uid="{00000000-0005-0000-0000-0000DF280000}"/>
    <cellStyle name="40% - Accent5 2 3 3 2 2 3" xfId="10470" xr:uid="{00000000-0005-0000-0000-0000E0280000}"/>
    <cellStyle name="40% - Accent5 2 3 3 2 3" xfId="10471" xr:uid="{00000000-0005-0000-0000-0000E1280000}"/>
    <cellStyle name="40% - Accent5 2 3 3 2 4" xfId="10472" xr:uid="{00000000-0005-0000-0000-0000E2280000}"/>
    <cellStyle name="40% - Accent5 2 3 3 3" xfId="10473" xr:uid="{00000000-0005-0000-0000-0000E3280000}"/>
    <cellStyle name="40% - Accent5 2 3 3 3 2" xfId="10474" xr:uid="{00000000-0005-0000-0000-0000E4280000}"/>
    <cellStyle name="40% - Accent5 2 3 3 3 2 2" xfId="10475" xr:uid="{00000000-0005-0000-0000-0000E5280000}"/>
    <cellStyle name="40% - Accent5 2 3 3 3 2 3" xfId="10476" xr:uid="{00000000-0005-0000-0000-0000E6280000}"/>
    <cellStyle name="40% - Accent5 2 3 3 3 3" xfId="10477" xr:uid="{00000000-0005-0000-0000-0000E7280000}"/>
    <cellStyle name="40% - Accent5 2 3 3 3 4" xfId="10478" xr:uid="{00000000-0005-0000-0000-0000E8280000}"/>
    <cellStyle name="40% - Accent5 2 3 3 4" xfId="10479" xr:uid="{00000000-0005-0000-0000-0000E9280000}"/>
    <cellStyle name="40% - Accent5 2 3 3 4 2" xfId="10480" xr:uid="{00000000-0005-0000-0000-0000EA280000}"/>
    <cellStyle name="40% - Accent5 2 3 3 4 2 2" xfId="10481" xr:uid="{00000000-0005-0000-0000-0000EB280000}"/>
    <cellStyle name="40% - Accent5 2 3 3 4 2 3" xfId="10482" xr:uid="{00000000-0005-0000-0000-0000EC280000}"/>
    <cellStyle name="40% - Accent5 2 3 3 4 3" xfId="10483" xr:uid="{00000000-0005-0000-0000-0000ED280000}"/>
    <cellStyle name="40% - Accent5 2 3 3 4 4" xfId="10484" xr:uid="{00000000-0005-0000-0000-0000EE280000}"/>
    <cellStyle name="40% - Accent5 2 3 3 5" xfId="10485" xr:uid="{00000000-0005-0000-0000-0000EF280000}"/>
    <cellStyle name="40% - Accent5 2 3 3 5 2" xfId="10486" xr:uid="{00000000-0005-0000-0000-0000F0280000}"/>
    <cellStyle name="40% - Accent5 2 3 3 5 2 2" xfId="10487" xr:uid="{00000000-0005-0000-0000-0000F1280000}"/>
    <cellStyle name="40% - Accent5 2 3 3 5 2 3" xfId="10488" xr:uid="{00000000-0005-0000-0000-0000F2280000}"/>
    <cellStyle name="40% - Accent5 2 3 3 5 3" xfId="10489" xr:uid="{00000000-0005-0000-0000-0000F3280000}"/>
    <cellStyle name="40% - Accent5 2 3 3 5 4" xfId="10490" xr:uid="{00000000-0005-0000-0000-0000F4280000}"/>
    <cellStyle name="40% - Accent5 2 3 3 6" xfId="10491" xr:uid="{00000000-0005-0000-0000-0000F5280000}"/>
    <cellStyle name="40% - Accent5 2 3 3 6 2" xfId="10492" xr:uid="{00000000-0005-0000-0000-0000F6280000}"/>
    <cellStyle name="40% - Accent5 2 3 3 6 2 2" xfId="10493" xr:uid="{00000000-0005-0000-0000-0000F7280000}"/>
    <cellStyle name="40% - Accent5 2 3 3 6 2 3" xfId="10494" xr:uid="{00000000-0005-0000-0000-0000F8280000}"/>
    <cellStyle name="40% - Accent5 2 3 3 6 3" xfId="10495" xr:uid="{00000000-0005-0000-0000-0000F9280000}"/>
    <cellStyle name="40% - Accent5 2 3 3 6 4" xfId="10496" xr:uid="{00000000-0005-0000-0000-0000FA280000}"/>
    <cellStyle name="40% - Accent5 2 3 3 7" xfId="10497" xr:uid="{00000000-0005-0000-0000-0000FB280000}"/>
    <cellStyle name="40% - Accent5 2 3 3 7 2" xfId="10498" xr:uid="{00000000-0005-0000-0000-0000FC280000}"/>
    <cellStyle name="40% - Accent5 2 3 3 7 2 2" xfId="10499" xr:uid="{00000000-0005-0000-0000-0000FD280000}"/>
    <cellStyle name="40% - Accent5 2 3 3 7 2 3" xfId="10500" xr:uid="{00000000-0005-0000-0000-0000FE280000}"/>
    <cellStyle name="40% - Accent5 2 3 3 7 3" xfId="10501" xr:uid="{00000000-0005-0000-0000-0000FF280000}"/>
    <cellStyle name="40% - Accent5 2 3 3 7 4" xfId="10502" xr:uid="{00000000-0005-0000-0000-000000290000}"/>
    <cellStyle name="40% - Accent5 2 3 3 8" xfId="10503" xr:uid="{00000000-0005-0000-0000-000001290000}"/>
    <cellStyle name="40% - Accent5 2 3 3 8 2" xfId="10504" xr:uid="{00000000-0005-0000-0000-000002290000}"/>
    <cellStyle name="40% - Accent5 2 3 3 8 3" xfId="10505" xr:uid="{00000000-0005-0000-0000-000003290000}"/>
    <cellStyle name="40% - Accent5 2 3 3 9" xfId="10506" xr:uid="{00000000-0005-0000-0000-000004290000}"/>
    <cellStyle name="40% - Accent5 2 3 4" xfId="10507" xr:uid="{00000000-0005-0000-0000-000005290000}"/>
    <cellStyle name="40% - Accent5 2 3 4 2" xfId="10508" xr:uid="{00000000-0005-0000-0000-000006290000}"/>
    <cellStyle name="40% - Accent5 2 3 4 2 2" xfId="10509" xr:uid="{00000000-0005-0000-0000-000007290000}"/>
    <cellStyle name="40% - Accent5 2 3 4 2 3" xfId="10510" xr:uid="{00000000-0005-0000-0000-000008290000}"/>
    <cellStyle name="40% - Accent5 2 3 4 3" xfId="10511" xr:uid="{00000000-0005-0000-0000-000009290000}"/>
    <cellStyle name="40% - Accent5 2 3 4 4" xfId="10512" xr:uid="{00000000-0005-0000-0000-00000A290000}"/>
    <cellStyle name="40% - Accent5 2 3 5" xfId="10513" xr:uid="{00000000-0005-0000-0000-00000B290000}"/>
    <cellStyle name="40% - Accent5 2 3 5 2" xfId="10514" xr:uid="{00000000-0005-0000-0000-00000C290000}"/>
    <cellStyle name="40% - Accent5 2 3 5 2 2" xfId="10515" xr:uid="{00000000-0005-0000-0000-00000D290000}"/>
    <cellStyle name="40% - Accent5 2 3 5 2 3" xfId="10516" xr:uid="{00000000-0005-0000-0000-00000E290000}"/>
    <cellStyle name="40% - Accent5 2 3 5 3" xfId="10517" xr:uid="{00000000-0005-0000-0000-00000F290000}"/>
    <cellStyle name="40% - Accent5 2 3 5 4" xfId="10518" xr:uid="{00000000-0005-0000-0000-000010290000}"/>
    <cellStyle name="40% - Accent5 2 3 6" xfId="10519" xr:uid="{00000000-0005-0000-0000-000011290000}"/>
    <cellStyle name="40% - Accent5 2 3 6 2" xfId="10520" xr:uid="{00000000-0005-0000-0000-000012290000}"/>
    <cellStyle name="40% - Accent5 2 3 6 2 2" xfId="10521" xr:uid="{00000000-0005-0000-0000-000013290000}"/>
    <cellStyle name="40% - Accent5 2 3 6 2 3" xfId="10522" xr:uid="{00000000-0005-0000-0000-000014290000}"/>
    <cellStyle name="40% - Accent5 2 3 6 3" xfId="10523" xr:uid="{00000000-0005-0000-0000-000015290000}"/>
    <cellStyle name="40% - Accent5 2 3 6 4" xfId="10524" xr:uid="{00000000-0005-0000-0000-000016290000}"/>
    <cellStyle name="40% - Accent5 2 3 7" xfId="10525" xr:uid="{00000000-0005-0000-0000-000017290000}"/>
    <cellStyle name="40% - Accent5 2 3 7 2" xfId="10526" xr:uid="{00000000-0005-0000-0000-000018290000}"/>
    <cellStyle name="40% - Accent5 2 3 7 2 2" xfId="10527" xr:uid="{00000000-0005-0000-0000-000019290000}"/>
    <cellStyle name="40% - Accent5 2 3 7 2 3" xfId="10528" xr:uid="{00000000-0005-0000-0000-00001A290000}"/>
    <cellStyle name="40% - Accent5 2 3 7 3" xfId="10529" xr:uid="{00000000-0005-0000-0000-00001B290000}"/>
    <cellStyle name="40% - Accent5 2 3 7 4" xfId="10530" xr:uid="{00000000-0005-0000-0000-00001C290000}"/>
    <cellStyle name="40% - Accent5 2 3 8" xfId="10531" xr:uid="{00000000-0005-0000-0000-00001D290000}"/>
    <cellStyle name="40% - Accent5 2 3 8 2" xfId="10532" xr:uid="{00000000-0005-0000-0000-00001E290000}"/>
    <cellStyle name="40% - Accent5 2 3 8 2 2" xfId="10533" xr:uid="{00000000-0005-0000-0000-00001F290000}"/>
    <cellStyle name="40% - Accent5 2 3 8 2 3" xfId="10534" xr:uid="{00000000-0005-0000-0000-000020290000}"/>
    <cellStyle name="40% - Accent5 2 3 8 3" xfId="10535" xr:uid="{00000000-0005-0000-0000-000021290000}"/>
    <cellStyle name="40% - Accent5 2 3 8 4" xfId="10536" xr:uid="{00000000-0005-0000-0000-000022290000}"/>
    <cellStyle name="40% - Accent5 2 3 9" xfId="10537" xr:uid="{00000000-0005-0000-0000-000023290000}"/>
    <cellStyle name="40% - Accent5 2 3 9 2" xfId="10538" xr:uid="{00000000-0005-0000-0000-000024290000}"/>
    <cellStyle name="40% - Accent5 2 3 9 2 2" xfId="10539" xr:uid="{00000000-0005-0000-0000-000025290000}"/>
    <cellStyle name="40% - Accent5 2 3 9 2 3" xfId="10540" xr:uid="{00000000-0005-0000-0000-000026290000}"/>
    <cellStyle name="40% - Accent5 2 3 9 3" xfId="10541" xr:uid="{00000000-0005-0000-0000-000027290000}"/>
    <cellStyle name="40% - Accent5 2 3 9 4" xfId="10542" xr:uid="{00000000-0005-0000-0000-000028290000}"/>
    <cellStyle name="40% - Accent5 2 4" xfId="10543" xr:uid="{00000000-0005-0000-0000-000029290000}"/>
    <cellStyle name="40% - Accent5 2 4 10" xfId="10544" xr:uid="{00000000-0005-0000-0000-00002A290000}"/>
    <cellStyle name="40% - Accent5 2 4 10 2" xfId="10545" xr:uid="{00000000-0005-0000-0000-00002B290000}"/>
    <cellStyle name="40% - Accent5 2 4 10 3" xfId="10546" xr:uid="{00000000-0005-0000-0000-00002C290000}"/>
    <cellStyle name="40% - Accent5 2 4 11" xfId="10547" xr:uid="{00000000-0005-0000-0000-00002D290000}"/>
    <cellStyle name="40% - Accent5 2 4 12" xfId="10548" xr:uid="{00000000-0005-0000-0000-00002E290000}"/>
    <cellStyle name="40% - Accent5 2 4 2" xfId="10549" xr:uid="{00000000-0005-0000-0000-00002F290000}"/>
    <cellStyle name="40% - Accent5 2 4 2 10" xfId="10550" xr:uid="{00000000-0005-0000-0000-000030290000}"/>
    <cellStyle name="40% - Accent5 2 4 2 2" xfId="10551" xr:uid="{00000000-0005-0000-0000-000031290000}"/>
    <cellStyle name="40% - Accent5 2 4 2 2 2" xfId="10552" xr:uid="{00000000-0005-0000-0000-000032290000}"/>
    <cellStyle name="40% - Accent5 2 4 2 2 2 2" xfId="10553" xr:uid="{00000000-0005-0000-0000-000033290000}"/>
    <cellStyle name="40% - Accent5 2 4 2 2 2 3" xfId="10554" xr:uid="{00000000-0005-0000-0000-000034290000}"/>
    <cellStyle name="40% - Accent5 2 4 2 2 3" xfId="10555" xr:uid="{00000000-0005-0000-0000-000035290000}"/>
    <cellStyle name="40% - Accent5 2 4 2 2 4" xfId="10556" xr:uid="{00000000-0005-0000-0000-000036290000}"/>
    <cellStyle name="40% - Accent5 2 4 2 3" xfId="10557" xr:uid="{00000000-0005-0000-0000-000037290000}"/>
    <cellStyle name="40% - Accent5 2 4 2 3 2" xfId="10558" xr:uid="{00000000-0005-0000-0000-000038290000}"/>
    <cellStyle name="40% - Accent5 2 4 2 3 2 2" xfId="10559" xr:uid="{00000000-0005-0000-0000-000039290000}"/>
    <cellStyle name="40% - Accent5 2 4 2 3 2 3" xfId="10560" xr:uid="{00000000-0005-0000-0000-00003A290000}"/>
    <cellStyle name="40% - Accent5 2 4 2 3 3" xfId="10561" xr:uid="{00000000-0005-0000-0000-00003B290000}"/>
    <cellStyle name="40% - Accent5 2 4 2 3 4" xfId="10562" xr:uid="{00000000-0005-0000-0000-00003C290000}"/>
    <cellStyle name="40% - Accent5 2 4 2 4" xfId="10563" xr:uid="{00000000-0005-0000-0000-00003D290000}"/>
    <cellStyle name="40% - Accent5 2 4 2 4 2" xfId="10564" xr:uid="{00000000-0005-0000-0000-00003E290000}"/>
    <cellStyle name="40% - Accent5 2 4 2 4 2 2" xfId="10565" xr:uid="{00000000-0005-0000-0000-00003F290000}"/>
    <cellStyle name="40% - Accent5 2 4 2 4 2 3" xfId="10566" xr:uid="{00000000-0005-0000-0000-000040290000}"/>
    <cellStyle name="40% - Accent5 2 4 2 4 3" xfId="10567" xr:uid="{00000000-0005-0000-0000-000041290000}"/>
    <cellStyle name="40% - Accent5 2 4 2 4 4" xfId="10568" xr:uid="{00000000-0005-0000-0000-000042290000}"/>
    <cellStyle name="40% - Accent5 2 4 2 5" xfId="10569" xr:uid="{00000000-0005-0000-0000-000043290000}"/>
    <cellStyle name="40% - Accent5 2 4 2 5 2" xfId="10570" xr:uid="{00000000-0005-0000-0000-000044290000}"/>
    <cellStyle name="40% - Accent5 2 4 2 5 2 2" xfId="10571" xr:uid="{00000000-0005-0000-0000-000045290000}"/>
    <cellStyle name="40% - Accent5 2 4 2 5 2 3" xfId="10572" xr:uid="{00000000-0005-0000-0000-000046290000}"/>
    <cellStyle name="40% - Accent5 2 4 2 5 3" xfId="10573" xr:uid="{00000000-0005-0000-0000-000047290000}"/>
    <cellStyle name="40% - Accent5 2 4 2 5 4" xfId="10574" xr:uid="{00000000-0005-0000-0000-000048290000}"/>
    <cellStyle name="40% - Accent5 2 4 2 6" xfId="10575" xr:uid="{00000000-0005-0000-0000-000049290000}"/>
    <cellStyle name="40% - Accent5 2 4 2 6 2" xfId="10576" xr:uid="{00000000-0005-0000-0000-00004A290000}"/>
    <cellStyle name="40% - Accent5 2 4 2 6 2 2" xfId="10577" xr:uid="{00000000-0005-0000-0000-00004B290000}"/>
    <cellStyle name="40% - Accent5 2 4 2 6 2 3" xfId="10578" xr:uid="{00000000-0005-0000-0000-00004C290000}"/>
    <cellStyle name="40% - Accent5 2 4 2 6 3" xfId="10579" xr:uid="{00000000-0005-0000-0000-00004D290000}"/>
    <cellStyle name="40% - Accent5 2 4 2 6 4" xfId="10580" xr:uid="{00000000-0005-0000-0000-00004E290000}"/>
    <cellStyle name="40% - Accent5 2 4 2 7" xfId="10581" xr:uid="{00000000-0005-0000-0000-00004F290000}"/>
    <cellStyle name="40% - Accent5 2 4 2 7 2" xfId="10582" xr:uid="{00000000-0005-0000-0000-000050290000}"/>
    <cellStyle name="40% - Accent5 2 4 2 7 2 2" xfId="10583" xr:uid="{00000000-0005-0000-0000-000051290000}"/>
    <cellStyle name="40% - Accent5 2 4 2 7 2 3" xfId="10584" xr:uid="{00000000-0005-0000-0000-000052290000}"/>
    <cellStyle name="40% - Accent5 2 4 2 7 3" xfId="10585" xr:uid="{00000000-0005-0000-0000-000053290000}"/>
    <cellStyle name="40% - Accent5 2 4 2 7 4" xfId="10586" xr:uid="{00000000-0005-0000-0000-000054290000}"/>
    <cellStyle name="40% - Accent5 2 4 2 8" xfId="10587" xr:uid="{00000000-0005-0000-0000-000055290000}"/>
    <cellStyle name="40% - Accent5 2 4 2 8 2" xfId="10588" xr:uid="{00000000-0005-0000-0000-000056290000}"/>
    <cellStyle name="40% - Accent5 2 4 2 8 3" xfId="10589" xr:uid="{00000000-0005-0000-0000-000057290000}"/>
    <cellStyle name="40% - Accent5 2 4 2 9" xfId="10590" xr:uid="{00000000-0005-0000-0000-000058290000}"/>
    <cellStyle name="40% - Accent5 2 4 3" xfId="10591" xr:uid="{00000000-0005-0000-0000-000059290000}"/>
    <cellStyle name="40% - Accent5 2 4 3 10" xfId="10592" xr:uid="{00000000-0005-0000-0000-00005A290000}"/>
    <cellStyle name="40% - Accent5 2 4 3 2" xfId="10593" xr:uid="{00000000-0005-0000-0000-00005B290000}"/>
    <cellStyle name="40% - Accent5 2 4 3 2 2" xfId="10594" xr:uid="{00000000-0005-0000-0000-00005C290000}"/>
    <cellStyle name="40% - Accent5 2 4 3 2 2 2" xfId="10595" xr:uid="{00000000-0005-0000-0000-00005D290000}"/>
    <cellStyle name="40% - Accent5 2 4 3 2 2 3" xfId="10596" xr:uid="{00000000-0005-0000-0000-00005E290000}"/>
    <cellStyle name="40% - Accent5 2 4 3 2 3" xfId="10597" xr:uid="{00000000-0005-0000-0000-00005F290000}"/>
    <cellStyle name="40% - Accent5 2 4 3 2 4" xfId="10598" xr:uid="{00000000-0005-0000-0000-000060290000}"/>
    <cellStyle name="40% - Accent5 2 4 3 3" xfId="10599" xr:uid="{00000000-0005-0000-0000-000061290000}"/>
    <cellStyle name="40% - Accent5 2 4 3 3 2" xfId="10600" xr:uid="{00000000-0005-0000-0000-000062290000}"/>
    <cellStyle name="40% - Accent5 2 4 3 3 2 2" xfId="10601" xr:uid="{00000000-0005-0000-0000-000063290000}"/>
    <cellStyle name="40% - Accent5 2 4 3 3 2 3" xfId="10602" xr:uid="{00000000-0005-0000-0000-000064290000}"/>
    <cellStyle name="40% - Accent5 2 4 3 3 3" xfId="10603" xr:uid="{00000000-0005-0000-0000-000065290000}"/>
    <cellStyle name="40% - Accent5 2 4 3 3 4" xfId="10604" xr:uid="{00000000-0005-0000-0000-000066290000}"/>
    <cellStyle name="40% - Accent5 2 4 3 4" xfId="10605" xr:uid="{00000000-0005-0000-0000-000067290000}"/>
    <cellStyle name="40% - Accent5 2 4 3 4 2" xfId="10606" xr:uid="{00000000-0005-0000-0000-000068290000}"/>
    <cellStyle name="40% - Accent5 2 4 3 4 2 2" xfId="10607" xr:uid="{00000000-0005-0000-0000-000069290000}"/>
    <cellStyle name="40% - Accent5 2 4 3 4 2 3" xfId="10608" xr:uid="{00000000-0005-0000-0000-00006A290000}"/>
    <cellStyle name="40% - Accent5 2 4 3 4 3" xfId="10609" xr:uid="{00000000-0005-0000-0000-00006B290000}"/>
    <cellStyle name="40% - Accent5 2 4 3 4 4" xfId="10610" xr:uid="{00000000-0005-0000-0000-00006C290000}"/>
    <cellStyle name="40% - Accent5 2 4 3 5" xfId="10611" xr:uid="{00000000-0005-0000-0000-00006D290000}"/>
    <cellStyle name="40% - Accent5 2 4 3 5 2" xfId="10612" xr:uid="{00000000-0005-0000-0000-00006E290000}"/>
    <cellStyle name="40% - Accent5 2 4 3 5 2 2" xfId="10613" xr:uid="{00000000-0005-0000-0000-00006F290000}"/>
    <cellStyle name="40% - Accent5 2 4 3 5 2 3" xfId="10614" xr:uid="{00000000-0005-0000-0000-000070290000}"/>
    <cellStyle name="40% - Accent5 2 4 3 5 3" xfId="10615" xr:uid="{00000000-0005-0000-0000-000071290000}"/>
    <cellStyle name="40% - Accent5 2 4 3 5 4" xfId="10616" xr:uid="{00000000-0005-0000-0000-000072290000}"/>
    <cellStyle name="40% - Accent5 2 4 3 6" xfId="10617" xr:uid="{00000000-0005-0000-0000-000073290000}"/>
    <cellStyle name="40% - Accent5 2 4 3 6 2" xfId="10618" xr:uid="{00000000-0005-0000-0000-000074290000}"/>
    <cellStyle name="40% - Accent5 2 4 3 6 2 2" xfId="10619" xr:uid="{00000000-0005-0000-0000-000075290000}"/>
    <cellStyle name="40% - Accent5 2 4 3 6 2 3" xfId="10620" xr:uid="{00000000-0005-0000-0000-000076290000}"/>
    <cellStyle name="40% - Accent5 2 4 3 6 3" xfId="10621" xr:uid="{00000000-0005-0000-0000-000077290000}"/>
    <cellStyle name="40% - Accent5 2 4 3 6 4" xfId="10622" xr:uid="{00000000-0005-0000-0000-000078290000}"/>
    <cellStyle name="40% - Accent5 2 4 3 7" xfId="10623" xr:uid="{00000000-0005-0000-0000-000079290000}"/>
    <cellStyle name="40% - Accent5 2 4 3 7 2" xfId="10624" xr:uid="{00000000-0005-0000-0000-00007A290000}"/>
    <cellStyle name="40% - Accent5 2 4 3 7 2 2" xfId="10625" xr:uid="{00000000-0005-0000-0000-00007B290000}"/>
    <cellStyle name="40% - Accent5 2 4 3 7 2 3" xfId="10626" xr:uid="{00000000-0005-0000-0000-00007C290000}"/>
    <cellStyle name="40% - Accent5 2 4 3 7 3" xfId="10627" xr:uid="{00000000-0005-0000-0000-00007D290000}"/>
    <cellStyle name="40% - Accent5 2 4 3 7 4" xfId="10628" xr:uid="{00000000-0005-0000-0000-00007E290000}"/>
    <cellStyle name="40% - Accent5 2 4 3 8" xfId="10629" xr:uid="{00000000-0005-0000-0000-00007F290000}"/>
    <cellStyle name="40% - Accent5 2 4 3 8 2" xfId="10630" xr:uid="{00000000-0005-0000-0000-000080290000}"/>
    <cellStyle name="40% - Accent5 2 4 3 8 3" xfId="10631" xr:uid="{00000000-0005-0000-0000-000081290000}"/>
    <cellStyle name="40% - Accent5 2 4 3 9" xfId="10632" xr:uid="{00000000-0005-0000-0000-000082290000}"/>
    <cellStyle name="40% - Accent5 2 4 4" xfId="10633" xr:uid="{00000000-0005-0000-0000-000083290000}"/>
    <cellStyle name="40% - Accent5 2 4 4 2" xfId="10634" xr:uid="{00000000-0005-0000-0000-000084290000}"/>
    <cellStyle name="40% - Accent5 2 4 4 2 2" xfId="10635" xr:uid="{00000000-0005-0000-0000-000085290000}"/>
    <cellStyle name="40% - Accent5 2 4 4 2 3" xfId="10636" xr:uid="{00000000-0005-0000-0000-000086290000}"/>
    <cellStyle name="40% - Accent5 2 4 4 3" xfId="10637" xr:uid="{00000000-0005-0000-0000-000087290000}"/>
    <cellStyle name="40% - Accent5 2 4 4 4" xfId="10638" xr:uid="{00000000-0005-0000-0000-000088290000}"/>
    <cellStyle name="40% - Accent5 2 4 5" xfId="10639" xr:uid="{00000000-0005-0000-0000-000089290000}"/>
    <cellStyle name="40% - Accent5 2 4 5 2" xfId="10640" xr:uid="{00000000-0005-0000-0000-00008A290000}"/>
    <cellStyle name="40% - Accent5 2 4 5 2 2" xfId="10641" xr:uid="{00000000-0005-0000-0000-00008B290000}"/>
    <cellStyle name="40% - Accent5 2 4 5 2 3" xfId="10642" xr:uid="{00000000-0005-0000-0000-00008C290000}"/>
    <cellStyle name="40% - Accent5 2 4 5 3" xfId="10643" xr:uid="{00000000-0005-0000-0000-00008D290000}"/>
    <cellStyle name="40% - Accent5 2 4 5 4" xfId="10644" xr:uid="{00000000-0005-0000-0000-00008E290000}"/>
    <cellStyle name="40% - Accent5 2 4 6" xfId="10645" xr:uid="{00000000-0005-0000-0000-00008F290000}"/>
    <cellStyle name="40% - Accent5 2 4 6 2" xfId="10646" xr:uid="{00000000-0005-0000-0000-000090290000}"/>
    <cellStyle name="40% - Accent5 2 4 6 2 2" xfId="10647" xr:uid="{00000000-0005-0000-0000-000091290000}"/>
    <cellStyle name="40% - Accent5 2 4 6 2 3" xfId="10648" xr:uid="{00000000-0005-0000-0000-000092290000}"/>
    <cellStyle name="40% - Accent5 2 4 6 3" xfId="10649" xr:uid="{00000000-0005-0000-0000-000093290000}"/>
    <cellStyle name="40% - Accent5 2 4 6 4" xfId="10650" xr:uid="{00000000-0005-0000-0000-000094290000}"/>
    <cellStyle name="40% - Accent5 2 4 7" xfId="10651" xr:uid="{00000000-0005-0000-0000-000095290000}"/>
    <cellStyle name="40% - Accent5 2 4 7 2" xfId="10652" xr:uid="{00000000-0005-0000-0000-000096290000}"/>
    <cellStyle name="40% - Accent5 2 4 7 2 2" xfId="10653" xr:uid="{00000000-0005-0000-0000-000097290000}"/>
    <cellStyle name="40% - Accent5 2 4 7 2 3" xfId="10654" xr:uid="{00000000-0005-0000-0000-000098290000}"/>
    <cellStyle name="40% - Accent5 2 4 7 3" xfId="10655" xr:uid="{00000000-0005-0000-0000-000099290000}"/>
    <cellStyle name="40% - Accent5 2 4 7 4" xfId="10656" xr:uid="{00000000-0005-0000-0000-00009A290000}"/>
    <cellStyle name="40% - Accent5 2 4 8" xfId="10657" xr:uid="{00000000-0005-0000-0000-00009B290000}"/>
    <cellStyle name="40% - Accent5 2 4 8 2" xfId="10658" xr:uid="{00000000-0005-0000-0000-00009C290000}"/>
    <cellStyle name="40% - Accent5 2 4 8 2 2" xfId="10659" xr:uid="{00000000-0005-0000-0000-00009D290000}"/>
    <cellStyle name="40% - Accent5 2 4 8 2 3" xfId="10660" xr:uid="{00000000-0005-0000-0000-00009E290000}"/>
    <cellStyle name="40% - Accent5 2 4 8 3" xfId="10661" xr:uid="{00000000-0005-0000-0000-00009F290000}"/>
    <cellStyle name="40% - Accent5 2 4 8 4" xfId="10662" xr:uid="{00000000-0005-0000-0000-0000A0290000}"/>
    <cellStyle name="40% - Accent5 2 4 9" xfId="10663" xr:uid="{00000000-0005-0000-0000-0000A1290000}"/>
    <cellStyle name="40% - Accent5 2 4 9 2" xfId="10664" xr:uid="{00000000-0005-0000-0000-0000A2290000}"/>
    <cellStyle name="40% - Accent5 2 4 9 2 2" xfId="10665" xr:uid="{00000000-0005-0000-0000-0000A3290000}"/>
    <cellStyle name="40% - Accent5 2 4 9 2 3" xfId="10666" xr:uid="{00000000-0005-0000-0000-0000A4290000}"/>
    <cellStyle name="40% - Accent5 2 4 9 3" xfId="10667" xr:uid="{00000000-0005-0000-0000-0000A5290000}"/>
    <cellStyle name="40% - Accent5 2 4 9 4" xfId="10668" xr:uid="{00000000-0005-0000-0000-0000A6290000}"/>
    <cellStyle name="40% - Accent5 2 5" xfId="10669" xr:uid="{00000000-0005-0000-0000-0000A7290000}"/>
    <cellStyle name="40% - Accent5 2 5 10" xfId="10670" xr:uid="{00000000-0005-0000-0000-0000A8290000}"/>
    <cellStyle name="40% - Accent5 2 5 2" xfId="10671" xr:uid="{00000000-0005-0000-0000-0000A9290000}"/>
    <cellStyle name="40% - Accent5 2 5 2 2" xfId="10672" xr:uid="{00000000-0005-0000-0000-0000AA290000}"/>
    <cellStyle name="40% - Accent5 2 5 2 2 2" xfId="10673" xr:uid="{00000000-0005-0000-0000-0000AB290000}"/>
    <cellStyle name="40% - Accent5 2 5 2 2 3" xfId="10674" xr:uid="{00000000-0005-0000-0000-0000AC290000}"/>
    <cellStyle name="40% - Accent5 2 5 2 3" xfId="10675" xr:uid="{00000000-0005-0000-0000-0000AD290000}"/>
    <cellStyle name="40% - Accent5 2 5 2 4" xfId="10676" xr:uid="{00000000-0005-0000-0000-0000AE290000}"/>
    <cellStyle name="40% - Accent5 2 5 3" xfId="10677" xr:uid="{00000000-0005-0000-0000-0000AF290000}"/>
    <cellStyle name="40% - Accent5 2 5 3 2" xfId="10678" xr:uid="{00000000-0005-0000-0000-0000B0290000}"/>
    <cellStyle name="40% - Accent5 2 5 3 2 2" xfId="10679" xr:uid="{00000000-0005-0000-0000-0000B1290000}"/>
    <cellStyle name="40% - Accent5 2 5 3 2 3" xfId="10680" xr:uid="{00000000-0005-0000-0000-0000B2290000}"/>
    <cellStyle name="40% - Accent5 2 5 3 3" xfId="10681" xr:uid="{00000000-0005-0000-0000-0000B3290000}"/>
    <cellStyle name="40% - Accent5 2 5 3 4" xfId="10682" xr:uid="{00000000-0005-0000-0000-0000B4290000}"/>
    <cellStyle name="40% - Accent5 2 5 4" xfId="10683" xr:uid="{00000000-0005-0000-0000-0000B5290000}"/>
    <cellStyle name="40% - Accent5 2 5 4 2" xfId="10684" xr:uid="{00000000-0005-0000-0000-0000B6290000}"/>
    <cellStyle name="40% - Accent5 2 5 4 2 2" xfId="10685" xr:uid="{00000000-0005-0000-0000-0000B7290000}"/>
    <cellStyle name="40% - Accent5 2 5 4 2 3" xfId="10686" xr:uid="{00000000-0005-0000-0000-0000B8290000}"/>
    <cellStyle name="40% - Accent5 2 5 4 3" xfId="10687" xr:uid="{00000000-0005-0000-0000-0000B9290000}"/>
    <cellStyle name="40% - Accent5 2 5 4 4" xfId="10688" xr:uid="{00000000-0005-0000-0000-0000BA290000}"/>
    <cellStyle name="40% - Accent5 2 5 5" xfId="10689" xr:uid="{00000000-0005-0000-0000-0000BB290000}"/>
    <cellStyle name="40% - Accent5 2 5 5 2" xfId="10690" xr:uid="{00000000-0005-0000-0000-0000BC290000}"/>
    <cellStyle name="40% - Accent5 2 5 5 2 2" xfId="10691" xr:uid="{00000000-0005-0000-0000-0000BD290000}"/>
    <cellStyle name="40% - Accent5 2 5 5 2 3" xfId="10692" xr:uid="{00000000-0005-0000-0000-0000BE290000}"/>
    <cellStyle name="40% - Accent5 2 5 5 3" xfId="10693" xr:uid="{00000000-0005-0000-0000-0000BF290000}"/>
    <cellStyle name="40% - Accent5 2 5 5 4" xfId="10694" xr:uid="{00000000-0005-0000-0000-0000C0290000}"/>
    <cellStyle name="40% - Accent5 2 5 6" xfId="10695" xr:uid="{00000000-0005-0000-0000-0000C1290000}"/>
    <cellStyle name="40% - Accent5 2 5 6 2" xfId="10696" xr:uid="{00000000-0005-0000-0000-0000C2290000}"/>
    <cellStyle name="40% - Accent5 2 5 6 2 2" xfId="10697" xr:uid="{00000000-0005-0000-0000-0000C3290000}"/>
    <cellStyle name="40% - Accent5 2 5 6 2 3" xfId="10698" xr:uid="{00000000-0005-0000-0000-0000C4290000}"/>
    <cellStyle name="40% - Accent5 2 5 6 3" xfId="10699" xr:uid="{00000000-0005-0000-0000-0000C5290000}"/>
    <cellStyle name="40% - Accent5 2 5 6 4" xfId="10700" xr:uid="{00000000-0005-0000-0000-0000C6290000}"/>
    <cellStyle name="40% - Accent5 2 5 7" xfId="10701" xr:uid="{00000000-0005-0000-0000-0000C7290000}"/>
    <cellStyle name="40% - Accent5 2 5 7 2" xfId="10702" xr:uid="{00000000-0005-0000-0000-0000C8290000}"/>
    <cellStyle name="40% - Accent5 2 5 7 2 2" xfId="10703" xr:uid="{00000000-0005-0000-0000-0000C9290000}"/>
    <cellStyle name="40% - Accent5 2 5 7 2 3" xfId="10704" xr:uid="{00000000-0005-0000-0000-0000CA290000}"/>
    <cellStyle name="40% - Accent5 2 5 7 3" xfId="10705" xr:uid="{00000000-0005-0000-0000-0000CB290000}"/>
    <cellStyle name="40% - Accent5 2 5 7 4" xfId="10706" xr:uid="{00000000-0005-0000-0000-0000CC290000}"/>
    <cellStyle name="40% - Accent5 2 5 8" xfId="10707" xr:uid="{00000000-0005-0000-0000-0000CD290000}"/>
    <cellStyle name="40% - Accent5 2 5 8 2" xfId="10708" xr:uid="{00000000-0005-0000-0000-0000CE290000}"/>
    <cellStyle name="40% - Accent5 2 5 8 3" xfId="10709" xr:uid="{00000000-0005-0000-0000-0000CF290000}"/>
    <cellStyle name="40% - Accent5 2 5 9" xfId="10710" xr:uid="{00000000-0005-0000-0000-0000D0290000}"/>
    <cellStyle name="40% - Accent5 2 6" xfId="10711" xr:uid="{00000000-0005-0000-0000-0000D1290000}"/>
    <cellStyle name="40% - Accent5 2 6 10" xfId="10712" xr:uid="{00000000-0005-0000-0000-0000D2290000}"/>
    <cellStyle name="40% - Accent5 2 6 2" xfId="10713" xr:uid="{00000000-0005-0000-0000-0000D3290000}"/>
    <cellStyle name="40% - Accent5 2 6 2 2" xfId="10714" xr:uid="{00000000-0005-0000-0000-0000D4290000}"/>
    <cellStyle name="40% - Accent5 2 6 2 2 2" xfId="10715" xr:uid="{00000000-0005-0000-0000-0000D5290000}"/>
    <cellStyle name="40% - Accent5 2 6 2 2 3" xfId="10716" xr:uid="{00000000-0005-0000-0000-0000D6290000}"/>
    <cellStyle name="40% - Accent5 2 6 2 3" xfId="10717" xr:uid="{00000000-0005-0000-0000-0000D7290000}"/>
    <cellStyle name="40% - Accent5 2 6 2 4" xfId="10718" xr:uid="{00000000-0005-0000-0000-0000D8290000}"/>
    <cellStyle name="40% - Accent5 2 6 3" xfId="10719" xr:uid="{00000000-0005-0000-0000-0000D9290000}"/>
    <cellStyle name="40% - Accent5 2 6 3 2" xfId="10720" xr:uid="{00000000-0005-0000-0000-0000DA290000}"/>
    <cellStyle name="40% - Accent5 2 6 3 2 2" xfId="10721" xr:uid="{00000000-0005-0000-0000-0000DB290000}"/>
    <cellStyle name="40% - Accent5 2 6 3 2 3" xfId="10722" xr:uid="{00000000-0005-0000-0000-0000DC290000}"/>
    <cellStyle name="40% - Accent5 2 6 3 3" xfId="10723" xr:uid="{00000000-0005-0000-0000-0000DD290000}"/>
    <cellStyle name="40% - Accent5 2 6 3 4" xfId="10724" xr:uid="{00000000-0005-0000-0000-0000DE290000}"/>
    <cellStyle name="40% - Accent5 2 6 4" xfId="10725" xr:uid="{00000000-0005-0000-0000-0000DF290000}"/>
    <cellStyle name="40% - Accent5 2 6 4 2" xfId="10726" xr:uid="{00000000-0005-0000-0000-0000E0290000}"/>
    <cellStyle name="40% - Accent5 2 6 4 2 2" xfId="10727" xr:uid="{00000000-0005-0000-0000-0000E1290000}"/>
    <cellStyle name="40% - Accent5 2 6 4 2 3" xfId="10728" xr:uid="{00000000-0005-0000-0000-0000E2290000}"/>
    <cellStyle name="40% - Accent5 2 6 4 3" xfId="10729" xr:uid="{00000000-0005-0000-0000-0000E3290000}"/>
    <cellStyle name="40% - Accent5 2 6 4 4" xfId="10730" xr:uid="{00000000-0005-0000-0000-0000E4290000}"/>
    <cellStyle name="40% - Accent5 2 6 5" xfId="10731" xr:uid="{00000000-0005-0000-0000-0000E5290000}"/>
    <cellStyle name="40% - Accent5 2 6 5 2" xfId="10732" xr:uid="{00000000-0005-0000-0000-0000E6290000}"/>
    <cellStyle name="40% - Accent5 2 6 5 2 2" xfId="10733" xr:uid="{00000000-0005-0000-0000-0000E7290000}"/>
    <cellStyle name="40% - Accent5 2 6 5 2 3" xfId="10734" xr:uid="{00000000-0005-0000-0000-0000E8290000}"/>
    <cellStyle name="40% - Accent5 2 6 5 3" xfId="10735" xr:uid="{00000000-0005-0000-0000-0000E9290000}"/>
    <cellStyle name="40% - Accent5 2 6 5 4" xfId="10736" xr:uid="{00000000-0005-0000-0000-0000EA290000}"/>
    <cellStyle name="40% - Accent5 2 6 6" xfId="10737" xr:uid="{00000000-0005-0000-0000-0000EB290000}"/>
    <cellStyle name="40% - Accent5 2 6 6 2" xfId="10738" xr:uid="{00000000-0005-0000-0000-0000EC290000}"/>
    <cellStyle name="40% - Accent5 2 6 6 2 2" xfId="10739" xr:uid="{00000000-0005-0000-0000-0000ED290000}"/>
    <cellStyle name="40% - Accent5 2 6 6 2 3" xfId="10740" xr:uid="{00000000-0005-0000-0000-0000EE290000}"/>
    <cellStyle name="40% - Accent5 2 6 6 3" xfId="10741" xr:uid="{00000000-0005-0000-0000-0000EF290000}"/>
    <cellStyle name="40% - Accent5 2 6 6 4" xfId="10742" xr:uid="{00000000-0005-0000-0000-0000F0290000}"/>
    <cellStyle name="40% - Accent5 2 6 7" xfId="10743" xr:uid="{00000000-0005-0000-0000-0000F1290000}"/>
    <cellStyle name="40% - Accent5 2 6 7 2" xfId="10744" xr:uid="{00000000-0005-0000-0000-0000F2290000}"/>
    <cellStyle name="40% - Accent5 2 6 7 2 2" xfId="10745" xr:uid="{00000000-0005-0000-0000-0000F3290000}"/>
    <cellStyle name="40% - Accent5 2 6 7 2 3" xfId="10746" xr:uid="{00000000-0005-0000-0000-0000F4290000}"/>
    <cellStyle name="40% - Accent5 2 6 7 3" xfId="10747" xr:uid="{00000000-0005-0000-0000-0000F5290000}"/>
    <cellStyle name="40% - Accent5 2 6 7 4" xfId="10748" xr:uid="{00000000-0005-0000-0000-0000F6290000}"/>
    <cellStyle name="40% - Accent5 2 6 8" xfId="10749" xr:uid="{00000000-0005-0000-0000-0000F7290000}"/>
    <cellStyle name="40% - Accent5 2 6 8 2" xfId="10750" xr:uid="{00000000-0005-0000-0000-0000F8290000}"/>
    <cellStyle name="40% - Accent5 2 6 8 3" xfId="10751" xr:uid="{00000000-0005-0000-0000-0000F9290000}"/>
    <cellStyle name="40% - Accent5 2 6 9" xfId="10752" xr:uid="{00000000-0005-0000-0000-0000FA290000}"/>
    <cellStyle name="40% - Accent5 2 7" xfId="10753" xr:uid="{00000000-0005-0000-0000-0000FB290000}"/>
    <cellStyle name="40% - Accent5 2 7 2" xfId="10754" xr:uid="{00000000-0005-0000-0000-0000FC290000}"/>
    <cellStyle name="40% - Accent5 2 7 2 2" xfId="10755" xr:uid="{00000000-0005-0000-0000-0000FD290000}"/>
    <cellStyle name="40% - Accent5 2 7 2 3" xfId="10756" xr:uid="{00000000-0005-0000-0000-0000FE290000}"/>
    <cellStyle name="40% - Accent5 2 7 3" xfId="10757" xr:uid="{00000000-0005-0000-0000-0000FF290000}"/>
    <cellStyle name="40% - Accent5 2 7 4" xfId="10758" xr:uid="{00000000-0005-0000-0000-0000002A0000}"/>
    <cellStyle name="40% - Accent5 2 8" xfId="10759" xr:uid="{00000000-0005-0000-0000-0000012A0000}"/>
    <cellStyle name="40% - Accent5 2 8 2" xfId="10760" xr:uid="{00000000-0005-0000-0000-0000022A0000}"/>
    <cellStyle name="40% - Accent5 2 8 2 2" xfId="10761" xr:uid="{00000000-0005-0000-0000-0000032A0000}"/>
    <cellStyle name="40% - Accent5 2 8 2 3" xfId="10762" xr:uid="{00000000-0005-0000-0000-0000042A0000}"/>
    <cellStyle name="40% - Accent5 2 8 3" xfId="10763" xr:uid="{00000000-0005-0000-0000-0000052A0000}"/>
    <cellStyle name="40% - Accent5 2 8 4" xfId="10764" xr:uid="{00000000-0005-0000-0000-0000062A0000}"/>
    <cellStyle name="40% - Accent5 2 9" xfId="10765" xr:uid="{00000000-0005-0000-0000-0000072A0000}"/>
    <cellStyle name="40% - Accent5 2 9 2" xfId="10766" xr:uid="{00000000-0005-0000-0000-0000082A0000}"/>
    <cellStyle name="40% - Accent5 2 9 2 2" xfId="10767" xr:uid="{00000000-0005-0000-0000-0000092A0000}"/>
    <cellStyle name="40% - Accent5 2 9 2 3" xfId="10768" xr:uid="{00000000-0005-0000-0000-00000A2A0000}"/>
    <cellStyle name="40% - Accent5 2 9 3" xfId="10769" xr:uid="{00000000-0005-0000-0000-00000B2A0000}"/>
    <cellStyle name="40% - Accent5 2 9 4" xfId="10770" xr:uid="{00000000-0005-0000-0000-00000C2A0000}"/>
    <cellStyle name="40% - Accent5 3" xfId="10771" xr:uid="{00000000-0005-0000-0000-00000D2A0000}"/>
    <cellStyle name="40% - Accent5 4" xfId="10772" xr:uid="{00000000-0005-0000-0000-00000E2A0000}"/>
    <cellStyle name="40% - Accent5 4 10" xfId="10773" xr:uid="{00000000-0005-0000-0000-00000F2A0000}"/>
    <cellStyle name="40% - Accent5 4 10 2" xfId="10774" xr:uid="{00000000-0005-0000-0000-0000102A0000}"/>
    <cellStyle name="40% - Accent5 4 10 3" xfId="10775" xr:uid="{00000000-0005-0000-0000-0000112A0000}"/>
    <cellStyle name="40% - Accent5 4 11" xfId="10776" xr:uid="{00000000-0005-0000-0000-0000122A0000}"/>
    <cellStyle name="40% - Accent5 4 12" xfId="10777" xr:uid="{00000000-0005-0000-0000-0000132A0000}"/>
    <cellStyle name="40% - Accent5 4 2" xfId="10778" xr:uid="{00000000-0005-0000-0000-0000142A0000}"/>
    <cellStyle name="40% - Accent5 4 2 10" xfId="10779" xr:uid="{00000000-0005-0000-0000-0000152A0000}"/>
    <cellStyle name="40% - Accent5 4 2 2" xfId="10780" xr:uid="{00000000-0005-0000-0000-0000162A0000}"/>
    <cellStyle name="40% - Accent5 4 2 2 2" xfId="10781" xr:uid="{00000000-0005-0000-0000-0000172A0000}"/>
    <cellStyle name="40% - Accent5 4 2 2 2 2" xfId="10782" xr:uid="{00000000-0005-0000-0000-0000182A0000}"/>
    <cellStyle name="40% - Accent5 4 2 2 2 3" xfId="10783" xr:uid="{00000000-0005-0000-0000-0000192A0000}"/>
    <cellStyle name="40% - Accent5 4 2 2 3" xfId="10784" xr:uid="{00000000-0005-0000-0000-00001A2A0000}"/>
    <cellStyle name="40% - Accent5 4 2 2 4" xfId="10785" xr:uid="{00000000-0005-0000-0000-00001B2A0000}"/>
    <cellStyle name="40% - Accent5 4 2 3" xfId="10786" xr:uid="{00000000-0005-0000-0000-00001C2A0000}"/>
    <cellStyle name="40% - Accent5 4 2 3 2" xfId="10787" xr:uid="{00000000-0005-0000-0000-00001D2A0000}"/>
    <cellStyle name="40% - Accent5 4 2 3 2 2" xfId="10788" xr:uid="{00000000-0005-0000-0000-00001E2A0000}"/>
    <cellStyle name="40% - Accent5 4 2 3 2 3" xfId="10789" xr:uid="{00000000-0005-0000-0000-00001F2A0000}"/>
    <cellStyle name="40% - Accent5 4 2 3 3" xfId="10790" xr:uid="{00000000-0005-0000-0000-0000202A0000}"/>
    <cellStyle name="40% - Accent5 4 2 3 4" xfId="10791" xr:uid="{00000000-0005-0000-0000-0000212A0000}"/>
    <cellStyle name="40% - Accent5 4 2 4" xfId="10792" xr:uid="{00000000-0005-0000-0000-0000222A0000}"/>
    <cellStyle name="40% - Accent5 4 2 4 2" xfId="10793" xr:uid="{00000000-0005-0000-0000-0000232A0000}"/>
    <cellStyle name="40% - Accent5 4 2 4 2 2" xfId="10794" xr:uid="{00000000-0005-0000-0000-0000242A0000}"/>
    <cellStyle name="40% - Accent5 4 2 4 2 3" xfId="10795" xr:uid="{00000000-0005-0000-0000-0000252A0000}"/>
    <cellStyle name="40% - Accent5 4 2 4 3" xfId="10796" xr:uid="{00000000-0005-0000-0000-0000262A0000}"/>
    <cellStyle name="40% - Accent5 4 2 4 4" xfId="10797" xr:uid="{00000000-0005-0000-0000-0000272A0000}"/>
    <cellStyle name="40% - Accent5 4 2 5" xfId="10798" xr:uid="{00000000-0005-0000-0000-0000282A0000}"/>
    <cellStyle name="40% - Accent5 4 2 5 2" xfId="10799" xr:uid="{00000000-0005-0000-0000-0000292A0000}"/>
    <cellStyle name="40% - Accent5 4 2 5 2 2" xfId="10800" xr:uid="{00000000-0005-0000-0000-00002A2A0000}"/>
    <cellStyle name="40% - Accent5 4 2 5 2 3" xfId="10801" xr:uid="{00000000-0005-0000-0000-00002B2A0000}"/>
    <cellStyle name="40% - Accent5 4 2 5 3" xfId="10802" xr:uid="{00000000-0005-0000-0000-00002C2A0000}"/>
    <cellStyle name="40% - Accent5 4 2 5 4" xfId="10803" xr:uid="{00000000-0005-0000-0000-00002D2A0000}"/>
    <cellStyle name="40% - Accent5 4 2 6" xfId="10804" xr:uid="{00000000-0005-0000-0000-00002E2A0000}"/>
    <cellStyle name="40% - Accent5 4 2 6 2" xfId="10805" xr:uid="{00000000-0005-0000-0000-00002F2A0000}"/>
    <cellStyle name="40% - Accent5 4 2 6 2 2" xfId="10806" xr:uid="{00000000-0005-0000-0000-0000302A0000}"/>
    <cellStyle name="40% - Accent5 4 2 6 2 3" xfId="10807" xr:uid="{00000000-0005-0000-0000-0000312A0000}"/>
    <cellStyle name="40% - Accent5 4 2 6 3" xfId="10808" xr:uid="{00000000-0005-0000-0000-0000322A0000}"/>
    <cellStyle name="40% - Accent5 4 2 6 4" xfId="10809" xr:uid="{00000000-0005-0000-0000-0000332A0000}"/>
    <cellStyle name="40% - Accent5 4 2 7" xfId="10810" xr:uid="{00000000-0005-0000-0000-0000342A0000}"/>
    <cellStyle name="40% - Accent5 4 2 7 2" xfId="10811" xr:uid="{00000000-0005-0000-0000-0000352A0000}"/>
    <cellStyle name="40% - Accent5 4 2 7 2 2" xfId="10812" xr:uid="{00000000-0005-0000-0000-0000362A0000}"/>
    <cellStyle name="40% - Accent5 4 2 7 2 3" xfId="10813" xr:uid="{00000000-0005-0000-0000-0000372A0000}"/>
    <cellStyle name="40% - Accent5 4 2 7 3" xfId="10814" xr:uid="{00000000-0005-0000-0000-0000382A0000}"/>
    <cellStyle name="40% - Accent5 4 2 7 4" xfId="10815" xr:uid="{00000000-0005-0000-0000-0000392A0000}"/>
    <cellStyle name="40% - Accent5 4 2 8" xfId="10816" xr:uid="{00000000-0005-0000-0000-00003A2A0000}"/>
    <cellStyle name="40% - Accent5 4 2 8 2" xfId="10817" xr:uid="{00000000-0005-0000-0000-00003B2A0000}"/>
    <cellStyle name="40% - Accent5 4 2 8 3" xfId="10818" xr:uid="{00000000-0005-0000-0000-00003C2A0000}"/>
    <cellStyle name="40% - Accent5 4 2 9" xfId="10819" xr:uid="{00000000-0005-0000-0000-00003D2A0000}"/>
    <cellStyle name="40% - Accent5 4 3" xfId="10820" xr:uid="{00000000-0005-0000-0000-00003E2A0000}"/>
    <cellStyle name="40% - Accent5 4 3 10" xfId="10821" xr:uid="{00000000-0005-0000-0000-00003F2A0000}"/>
    <cellStyle name="40% - Accent5 4 3 2" xfId="10822" xr:uid="{00000000-0005-0000-0000-0000402A0000}"/>
    <cellStyle name="40% - Accent5 4 3 2 2" xfId="10823" xr:uid="{00000000-0005-0000-0000-0000412A0000}"/>
    <cellStyle name="40% - Accent5 4 3 2 2 2" xfId="10824" xr:uid="{00000000-0005-0000-0000-0000422A0000}"/>
    <cellStyle name="40% - Accent5 4 3 2 2 3" xfId="10825" xr:uid="{00000000-0005-0000-0000-0000432A0000}"/>
    <cellStyle name="40% - Accent5 4 3 2 3" xfId="10826" xr:uid="{00000000-0005-0000-0000-0000442A0000}"/>
    <cellStyle name="40% - Accent5 4 3 2 4" xfId="10827" xr:uid="{00000000-0005-0000-0000-0000452A0000}"/>
    <cellStyle name="40% - Accent5 4 3 3" xfId="10828" xr:uid="{00000000-0005-0000-0000-0000462A0000}"/>
    <cellStyle name="40% - Accent5 4 3 3 2" xfId="10829" xr:uid="{00000000-0005-0000-0000-0000472A0000}"/>
    <cellStyle name="40% - Accent5 4 3 3 2 2" xfId="10830" xr:uid="{00000000-0005-0000-0000-0000482A0000}"/>
    <cellStyle name="40% - Accent5 4 3 3 2 3" xfId="10831" xr:uid="{00000000-0005-0000-0000-0000492A0000}"/>
    <cellStyle name="40% - Accent5 4 3 3 3" xfId="10832" xr:uid="{00000000-0005-0000-0000-00004A2A0000}"/>
    <cellStyle name="40% - Accent5 4 3 3 4" xfId="10833" xr:uid="{00000000-0005-0000-0000-00004B2A0000}"/>
    <cellStyle name="40% - Accent5 4 3 4" xfId="10834" xr:uid="{00000000-0005-0000-0000-00004C2A0000}"/>
    <cellStyle name="40% - Accent5 4 3 4 2" xfId="10835" xr:uid="{00000000-0005-0000-0000-00004D2A0000}"/>
    <cellStyle name="40% - Accent5 4 3 4 2 2" xfId="10836" xr:uid="{00000000-0005-0000-0000-00004E2A0000}"/>
    <cellStyle name="40% - Accent5 4 3 4 2 3" xfId="10837" xr:uid="{00000000-0005-0000-0000-00004F2A0000}"/>
    <cellStyle name="40% - Accent5 4 3 4 3" xfId="10838" xr:uid="{00000000-0005-0000-0000-0000502A0000}"/>
    <cellStyle name="40% - Accent5 4 3 4 4" xfId="10839" xr:uid="{00000000-0005-0000-0000-0000512A0000}"/>
    <cellStyle name="40% - Accent5 4 3 5" xfId="10840" xr:uid="{00000000-0005-0000-0000-0000522A0000}"/>
    <cellStyle name="40% - Accent5 4 3 5 2" xfId="10841" xr:uid="{00000000-0005-0000-0000-0000532A0000}"/>
    <cellStyle name="40% - Accent5 4 3 5 2 2" xfId="10842" xr:uid="{00000000-0005-0000-0000-0000542A0000}"/>
    <cellStyle name="40% - Accent5 4 3 5 2 3" xfId="10843" xr:uid="{00000000-0005-0000-0000-0000552A0000}"/>
    <cellStyle name="40% - Accent5 4 3 5 3" xfId="10844" xr:uid="{00000000-0005-0000-0000-0000562A0000}"/>
    <cellStyle name="40% - Accent5 4 3 5 4" xfId="10845" xr:uid="{00000000-0005-0000-0000-0000572A0000}"/>
    <cellStyle name="40% - Accent5 4 3 6" xfId="10846" xr:uid="{00000000-0005-0000-0000-0000582A0000}"/>
    <cellStyle name="40% - Accent5 4 3 6 2" xfId="10847" xr:uid="{00000000-0005-0000-0000-0000592A0000}"/>
    <cellStyle name="40% - Accent5 4 3 6 2 2" xfId="10848" xr:uid="{00000000-0005-0000-0000-00005A2A0000}"/>
    <cellStyle name="40% - Accent5 4 3 6 2 3" xfId="10849" xr:uid="{00000000-0005-0000-0000-00005B2A0000}"/>
    <cellStyle name="40% - Accent5 4 3 6 3" xfId="10850" xr:uid="{00000000-0005-0000-0000-00005C2A0000}"/>
    <cellStyle name="40% - Accent5 4 3 6 4" xfId="10851" xr:uid="{00000000-0005-0000-0000-00005D2A0000}"/>
    <cellStyle name="40% - Accent5 4 3 7" xfId="10852" xr:uid="{00000000-0005-0000-0000-00005E2A0000}"/>
    <cellStyle name="40% - Accent5 4 3 7 2" xfId="10853" xr:uid="{00000000-0005-0000-0000-00005F2A0000}"/>
    <cellStyle name="40% - Accent5 4 3 7 2 2" xfId="10854" xr:uid="{00000000-0005-0000-0000-0000602A0000}"/>
    <cellStyle name="40% - Accent5 4 3 7 2 3" xfId="10855" xr:uid="{00000000-0005-0000-0000-0000612A0000}"/>
    <cellStyle name="40% - Accent5 4 3 7 3" xfId="10856" xr:uid="{00000000-0005-0000-0000-0000622A0000}"/>
    <cellStyle name="40% - Accent5 4 3 7 4" xfId="10857" xr:uid="{00000000-0005-0000-0000-0000632A0000}"/>
    <cellStyle name="40% - Accent5 4 3 8" xfId="10858" xr:uid="{00000000-0005-0000-0000-0000642A0000}"/>
    <cellStyle name="40% - Accent5 4 3 8 2" xfId="10859" xr:uid="{00000000-0005-0000-0000-0000652A0000}"/>
    <cellStyle name="40% - Accent5 4 3 8 3" xfId="10860" xr:uid="{00000000-0005-0000-0000-0000662A0000}"/>
    <cellStyle name="40% - Accent5 4 3 9" xfId="10861" xr:uid="{00000000-0005-0000-0000-0000672A0000}"/>
    <cellStyle name="40% - Accent5 4 4" xfId="10862" xr:uid="{00000000-0005-0000-0000-0000682A0000}"/>
    <cellStyle name="40% - Accent5 4 4 2" xfId="10863" xr:uid="{00000000-0005-0000-0000-0000692A0000}"/>
    <cellStyle name="40% - Accent5 4 4 2 2" xfId="10864" xr:uid="{00000000-0005-0000-0000-00006A2A0000}"/>
    <cellStyle name="40% - Accent5 4 4 2 3" xfId="10865" xr:uid="{00000000-0005-0000-0000-00006B2A0000}"/>
    <cellStyle name="40% - Accent5 4 4 3" xfId="10866" xr:uid="{00000000-0005-0000-0000-00006C2A0000}"/>
    <cellStyle name="40% - Accent5 4 4 4" xfId="10867" xr:uid="{00000000-0005-0000-0000-00006D2A0000}"/>
    <cellStyle name="40% - Accent5 4 5" xfId="10868" xr:uid="{00000000-0005-0000-0000-00006E2A0000}"/>
    <cellStyle name="40% - Accent5 4 5 2" xfId="10869" xr:uid="{00000000-0005-0000-0000-00006F2A0000}"/>
    <cellStyle name="40% - Accent5 4 5 2 2" xfId="10870" xr:uid="{00000000-0005-0000-0000-0000702A0000}"/>
    <cellStyle name="40% - Accent5 4 5 2 3" xfId="10871" xr:uid="{00000000-0005-0000-0000-0000712A0000}"/>
    <cellStyle name="40% - Accent5 4 5 3" xfId="10872" xr:uid="{00000000-0005-0000-0000-0000722A0000}"/>
    <cellStyle name="40% - Accent5 4 5 4" xfId="10873" xr:uid="{00000000-0005-0000-0000-0000732A0000}"/>
    <cellStyle name="40% - Accent5 4 6" xfId="10874" xr:uid="{00000000-0005-0000-0000-0000742A0000}"/>
    <cellStyle name="40% - Accent5 4 6 2" xfId="10875" xr:uid="{00000000-0005-0000-0000-0000752A0000}"/>
    <cellStyle name="40% - Accent5 4 6 2 2" xfId="10876" xr:uid="{00000000-0005-0000-0000-0000762A0000}"/>
    <cellStyle name="40% - Accent5 4 6 2 3" xfId="10877" xr:uid="{00000000-0005-0000-0000-0000772A0000}"/>
    <cellStyle name="40% - Accent5 4 6 3" xfId="10878" xr:uid="{00000000-0005-0000-0000-0000782A0000}"/>
    <cellStyle name="40% - Accent5 4 6 4" xfId="10879" xr:uid="{00000000-0005-0000-0000-0000792A0000}"/>
    <cellStyle name="40% - Accent5 4 7" xfId="10880" xr:uid="{00000000-0005-0000-0000-00007A2A0000}"/>
    <cellStyle name="40% - Accent5 4 7 2" xfId="10881" xr:uid="{00000000-0005-0000-0000-00007B2A0000}"/>
    <cellStyle name="40% - Accent5 4 7 2 2" xfId="10882" xr:uid="{00000000-0005-0000-0000-00007C2A0000}"/>
    <cellStyle name="40% - Accent5 4 7 2 3" xfId="10883" xr:uid="{00000000-0005-0000-0000-00007D2A0000}"/>
    <cellStyle name="40% - Accent5 4 7 3" xfId="10884" xr:uid="{00000000-0005-0000-0000-00007E2A0000}"/>
    <cellStyle name="40% - Accent5 4 7 4" xfId="10885" xr:uid="{00000000-0005-0000-0000-00007F2A0000}"/>
    <cellStyle name="40% - Accent5 4 8" xfId="10886" xr:uid="{00000000-0005-0000-0000-0000802A0000}"/>
    <cellStyle name="40% - Accent5 4 8 2" xfId="10887" xr:uid="{00000000-0005-0000-0000-0000812A0000}"/>
    <cellStyle name="40% - Accent5 4 8 2 2" xfId="10888" xr:uid="{00000000-0005-0000-0000-0000822A0000}"/>
    <cellStyle name="40% - Accent5 4 8 2 3" xfId="10889" xr:uid="{00000000-0005-0000-0000-0000832A0000}"/>
    <cellStyle name="40% - Accent5 4 8 3" xfId="10890" xr:uid="{00000000-0005-0000-0000-0000842A0000}"/>
    <cellStyle name="40% - Accent5 4 8 4" xfId="10891" xr:uid="{00000000-0005-0000-0000-0000852A0000}"/>
    <cellStyle name="40% - Accent5 4 9" xfId="10892" xr:uid="{00000000-0005-0000-0000-0000862A0000}"/>
    <cellStyle name="40% - Accent5 4 9 2" xfId="10893" xr:uid="{00000000-0005-0000-0000-0000872A0000}"/>
    <cellStyle name="40% - Accent5 4 9 2 2" xfId="10894" xr:uid="{00000000-0005-0000-0000-0000882A0000}"/>
    <cellStyle name="40% - Accent5 4 9 2 3" xfId="10895" xr:uid="{00000000-0005-0000-0000-0000892A0000}"/>
    <cellStyle name="40% - Accent5 4 9 3" xfId="10896" xr:uid="{00000000-0005-0000-0000-00008A2A0000}"/>
    <cellStyle name="40% - Accent5 4 9 4" xfId="10897" xr:uid="{00000000-0005-0000-0000-00008B2A0000}"/>
    <cellStyle name="40% - Accent5 5" xfId="10898" xr:uid="{00000000-0005-0000-0000-00008C2A0000}"/>
    <cellStyle name="40% - Accent5 5 10" xfId="10899" xr:uid="{00000000-0005-0000-0000-00008D2A0000}"/>
    <cellStyle name="40% - Accent5 5 10 2" xfId="10900" xr:uid="{00000000-0005-0000-0000-00008E2A0000}"/>
    <cellStyle name="40% - Accent5 5 10 3" xfId="10901" xr:uid="{00000000-0005-0000-0000-00008F2A0000}"/>
    <cellStyle name="40% - Accent5 5 11" xfId="10902" xr:uid="{00000000-0005-0000-0000-0000902A0000}"/>
    <cellStyle name="40% - Accent5 5 12" xfId="10903" xr:uid="{00000000-0005-0000-0000-0000912A0000}"/>
    <cellStyle name="40% - Accent5 5 2" xfId="10904" xr:uid="{00000000-0005-0000-0000-0000922A0000}"/>
    <cellStyle name="40% - Accent5 5 2 10" xfId="10905" xr:uid="{00000000-0005-0000-0000-0000932A0000}"/>
    <cellStyle name="40% - Accent5 5 2 2" xfId="10906" xr:uid="{00000000-0005-0000-0000-0000942A0000}"/>
    <cellStyle name="40% - Accent5 5 2 2 2" xfId="10907" xr:uid="{00000000-0005-0000-0000-0000952A0000}"/>
    <cellStyle name="40% - Accent5 5 2 2 2 2" xfId="10908" xr:uid="{00000000-0005-0000-0000-0000962A0000}"/>
    <cellStyle name="40% - Accent5 5 2 2 2 3" xfId="10909" xr:uid="{00000000-0005-0000-0000-0000972A0000}"/>
    <cellStyle name="40% - Accent5 5 2 2 3" xfId="10910" xr:uid="{00000000-0005-0000-0000-0000982A0000}"/>
    <cellStyle name="40% - Accent5 5 2 2 4" xfId="10911" xr:uid="{00000000-0005-0000-0000-0000992A0000}"/>
    <cellStyle name="40% - Accent5 5 2 3" xfId="10912" xr:uid="{00000000-0005-0000-0000-00009A2A0000}"/>
    <cellStyle name="40% - Accent5 5 2 3 2" xfId="10913" xr:uid="{00000000-0005-0000-0000-00009B2A0000}"/>
    <cellStyle name="40% - Accent5 5 2 3 2 2" xfId="10914" xr:uid="{00000000-0005-0000-0000-00009C2A0000}"/>
    <cellStyle name="40% - Accent5 5 2 3 2 3" xfId="10915" xr:uid="{00000000-0005-0000-0000-00009D2A0000}"/>
    <cellStyle name="40% - Accent5 5 2 3 3" xfId="10916" xr:uid="{00000000-0005-0000-0000-00009E2A0000}"/>
    <cellStyle name="40% - Accent5 5 2 3 4" xfId="10917" xr:uid="{00000000-0005-0000-0000-00009F2A0000}"/>
    <cellStyle name="40% - Accent5 5 2 4" xfId="10918" xr:uid="{00000000-0005-0000-0000-0000A02A0000}"/>
    <cellStyle name="40% - Accent5 5 2 4 2" xfId="10919" xr:uid="{00000000-0005-0000-0000-0000A12A0000}"/>
    <cellStyle name="40% - Accent5 5 2 4 2 2" xfId="10920" xr:uid="{00000000-0005-0000-0000-0000A22A0000}"/>
    <cellStyle name="40% - Accent5 5 2 4 2 3" xfId="10921" xr:uid="{00000000-0005-0000-0000-0000A32A0000}"/>
    <cellStyle name="40% - Accent5 5 2 4 3" xfId="10922" xr:uid="{00000000-0005-0000-0000-0000A42A0000}"/>
    <cellStyle name="40% - Accent5 5 2 4 4" xfId="10923" xr:uid="{00000000-0005-0000-0000-0000A52A0000}"/>
    <cellStyle name="40% - Accent5 5 2 5" xfId="10924" xr:uid="{00000000-0005-0000-0000-0000A62A0000}"/>
    <cellStyle name="40% - Accent5 5 2 5 2" xfId="10925" xr:uid="{00000000-0005-0000-0000-0000A72A0000}"/>
    <cellStyle name="40% - Accent5 5 2 5 2 2" xfId="10926" xr:uid="{00000000-0005-0000-0000-0000A82A0000}"/>
    <cellStyle name="40% - Accent5 5 2 5 2 3" xfId="10927" xr:uid="{00000000-0005-0000-0000-0000A92A0000}"/>
    <cellStyle name="40% - Accent5 5 2 5 3" xfId="10928" xr:uid="{00000000-0005-0000-0000-0000AA2A0000}"/>
    <cellStyle name="40% - Accent5 5 2 5 4" xfId="10929" xr:uid="{00000000-0005-0000-0000-0000AB2A0000}"/>
    <cellStyle name="40% - Accent5 5 2 6" xfId="10930" xr:uid="{00000000-0005-0000-0000-0000AC2A0000}"/>
    <cellStyle name="40% - Accent5 5 2 6 2" xfId="10931" xr:uid="{00000000-0005-0000-0000-0000AD2A0000}"/>
    <cellStyle name="40% - Accent5 5 2 6 2 2" xfId="10932" xr:uid="{00000000-0005-0000-0000-0000AE2A0000}"/>
    <cellStyle name="40% - Accent5 5 2 6 2 3" xfId="10933" xr:uid="{00000000-0005-0000-0000-0000AF2A0000}"/>
    <cellStyle name="40% - Accent5 5 2 6 3" xfId="10934" xr:uid="{00000000-0005-0000-0000-0000B02A0000}"/>
    <cellStyle name="40% - Accent5 5 2 6 4" xfId="10935" xr:uid="{00000000-0005-0000-0000-0000B12A0000}"/>
    <cellStyle name="40% - Accent5 5 2 7" xfId="10936" xr:uid="{00000000-0005-0000-0000-0000B22A0000}"/>
    <cellStyle name="40% - Accent5 5 2 7 2" xfId="10937" xr:uid="{00000000-0005-0000-0000-0000B32A0000}"/>
    <cellStyle name="40% - Accent5 5 2 7 2 2" xfId="10938" xr:uid="{00000000-0005-0000-0000-0000B42A0000}"/>
    <cellStyle name="40% - Accent5 5 2 7 2 3" xfId="10939" xr:uid="{00000000-0005-0000-0000-0000B52A0000}"/>
    <cellStyle name="40% - Accent5 5 2 7 3" xfId="10940" xr:uid="{00000000-0005-0000-0000-0000B62A0000}"/>
    <cellStyle name="40% - Accent5 5 2 7 4" xfId="10941" xr:uid="{00000000-0005-0000-0000-0000B72A0000}"/>
    <cellStyle name="40% - Accent5 5 2 8" xfId="10942" xr:uid="{00000000-0005-0000-0000-0000B82A0000}"/>
    <cellStyle name="40% - Accent5 5 2 8 2" xfId="10943" xr:uid="{00000000-0005-0000-0000-0000B92A0000}"/>
    <cellStyle name="40% - Accent5 5 2 8 3" xfId="10944" xr:uid="{00000000-0005-0000-0000-0000BA2A0000}"/>
    <cellStyle name="40% - Accent5 5 2 9" xfId="10945" xr:uid="{00000000-0005-0000-0000-0000BB2A0000}"/>
    <cellStyle name="40% - Accent5 5 3" xfId="10946" xr:uid="{00000000-0005-0000-0000-0000BC2A0000}"/>
    <cellStyle name="40% - Accent5 5 3 10" xfId="10947" xr:uid="{00000000-0005-0000-0000-0000BD2A0000}"/>
    <cellStyle name="40% - Accent5 5 3 2" xfId="10948" xr:uid="{00000000-0005-0000-0000-0000BE2A0000}"/>
    <cellStyle name="40% - Accent5 5 3 2 2" xfId="10949" xr:uid="{00000000-0005-0000-0000-0000BF2A0000}"/>
    <cellStyle name="40% - Accent5 5 3 2 2 2" xfId="10950" xr:uid="{00000000-0005-0000-0000-0000C02A0000}"/>
    <cellStyle name="40% - Accent5 5 3 2 2 3" xfId="10951" xr:uid="{00000000-0005-0000-0000-0000C12A0000}"/>
    <cellStyle name="40% - Accent5 5 3 2 3" xfId="10952" xr:uid="{00000000-0005-0000-0000-0000C22A0000}"/>
    <cellStyle name="40% - Accent5 5 3 2 4" xfId="10953" xr:uid="{00000000-0005-0000-0000-0000C32A0000}"/>
    <cellStyle name="40% - Accent5 5 3 3" xfId="10954" xr:uid="{00000000-0005-0000-0000-0000C42A0000}"/>
    <cellStyle name="40% - Accent5 5 3 3 2" xfId="10955" xr:uid="{00000000-0005-0000-0000-0000C52A0000}"/>
    <cellStyle name="40% - Accent5 5 3 3 2 2" xfId="10956" xr:uid="{00000000-0005-0000-0000-0000C62A0000}"/>
    <cellStyle name="40% - Accent5 5 3 3 2 3" xfId="10957" xr:uid="{00000000-0005-0000-0000-0000C72A0000}"/>
    <cellStyle name="40% - Accent5 5 3 3 3" xfId="10958" xr:uid="{00000000-0005-0000-0000-0000C82A0000}"/>
    <cellStyle name="40% - Accent5 5 3 3 4" xfId="10959" xr:uid="{00000000-0005-0000-0000-0000C92A0000}"/>
    <cellStyle name="40% - Accent5 5 3 4" xfId="10960" xr:uid="{00000000-0005-0000-0000-0000CA2A0000}"/>
    <cellStyle name="40% - Accent5 5 3 4 2" xfId="10961" xr:uid="{00000000-0005-0000-0000-0000CB2A0000}"/>
    <cellStyle name="40% - Accent5 5 3 4 2 2" xfId="10962" xr:uid="{00000000-0005-0000-0000-0000CC2A0000}"/>
    <cellStyle name="40% - Accent5 5 3 4 2 3" xfId="10963" xr:uid="{00000000-0005-0000-0000-0000CD2A0000}"/>
    <cellStyle name="40% - Accent5 5 3 4 3" xfId="10964" xr:uid="{00000000-0005-0000-0000-0000CE2A0000}"/>
    <cellStyle name="40% - Accent5 5 3 4 4" xfId="10965" xr:uid="{00000000-0005-0000-0000-0000CF2A0000}"/>
    <cellStyle name="40% - Accent5 5 3 5" xfId="10966" xr:uid="{00000000-0005-0000-0000-0000D02A0000}"/>
    <cellStyle name="40% - Accent5 5 3 5 2" xfId="10967" xr:uid="{00000000-0005-0000-0000-0000D12A0000}"/>
    <cellStyle name="40% - Accent5 5 3 5 2 2" xfId="10968" xr:uid="{00000000-0005-0000-0000-0000D22A0000}"/>
    <cellStyle name="40% - Accent5 5 3 5 2 3" xfId="10969" xr:uid="{00000000-0005-0000-0000-0000D32A0000}"/>
    <cellStyle name="40% - Accent5 5 3 5 3" xfId="10970" xr:uid="{00000000-0005-0000-0000-0000D42A0000}"/>
    <cellStyle name="40% - Accent5 5 3 5 4" xfId="10971" xr:uid="{00000000-0005-0000-0000-0000D52A0000}"/>
    <cellStyle name="40% - Accent5 5 3 6" xfId="10972" xr:uid="{00000000-0005-0000-0000-0000D62A0000}"/>
    <cellStyle name="40% - Accent5 5 3 6 2" xfId="10973" xr:uid="{00000000-0005-0000-0000-0000D72A0000}"/>
    <cellStyle name="40% - Accent5 5 3 6 2 2" xfId="10974" xr:uid="{00000000-0005-0000-0000-0000D82A0000}"/>
    <cellStyle name="40% - Accent5 5 3 6 2 3" xfId="10975" xr:uid="{00000000-0005-0000-0000-0000D92A0000}"/>
    <cellStyle name="40% - Accent5 5 3 6 3" xfId="10976" xr:uid="{00000000-0005-0000-0000-0000DA2A0000}"/>
    <cellStyle name="40% - Accent5 5 3 6 4" xfId="10977" xr:uid="{00000000-0005-0000-0000-0000DB2A0000}"/>
    <cellStyle name="40% - Accent5 5 3 7" xfId="10978" xr:uid="{00000000-0005-0000-0000-0000DC2A0000}"/>
    <cellStyle name="40% - Accent5 5 3 7 2" xfId="10979" xr:uid="{00000000-0005-0000-0000-0000DD2A0000}"/>
    <cellStyle name="40% - Accent5 5 3 7 2 2" xfId="10980" xr:uid="{00000000-0005-0000-0000-0000DE2A0000}"/>
    <cellStyle name="40% - Accent5 5 3 7 2 3" xfId="10981" xr:uid="{00000000-0005-0000-0000-0000DF2A0000}"/>
    <cellStyle name="40% - Accent5 5 3 7 3" xfId="10982" xr:uid="{00000000-0005-0000-0000-0000E02A0000}"/>
    <cellStyle name="40% - Accent5 5 3 7 4" xfId="10983" xr:uid="{00000000-0005-0000-0000-0000E12A0000}"/>
    <cellStyle name="40% - Accent5 5 3 8" xfId="10984" xr:uid="{00000000-0005-0000-0000-0000E22A0000}"/>
    <cellStyle name="40% - Accent5 5 3 8 2" xfId="10985" xr:uid="{00000000-0005-0000-0000-0000E32A0000}"/>
    <cellStyle name="40% - Accent5 5 3 8 3" xfId="10986" xr:uid="{00000000-0005-0000-0000-0000E42A0000}"/>
    <cellStyle name="40% - Accent5 5 3 9" xfId="10987" xr:uid="{00000000-0005-0000-0000-0000E52A0000}"/>
    <cellStyle name="40% - Accent5 5 4" xfId="10988" xr:uid="{00000000-0005-0000-0000-0000E62A0000}"/>
    <cellStyle name="40% - Accent5 5 4 2" xfId="10989" xr:uid="{00000000-0005-0000-0000-0000E72A0000}"/>
    <cellStyle name="40% - Accent5 5 4 2 2" xfId="10990" xr:uid="{00000000-0005-0000-0000-0000E82A0000}"/>
    <cellStyle name="40% - Accent5 5 4 2 3" xfId="10991" xr:uid="{00000000-0005-0000-0000-0000E92A0000}"/>
    <cellStyle name="40% - Accent5 5 4 3" xfId="10992" xr:uid="{00000000-0005-0000-0000-0000EA2A0000}"/>
    <cellStyle name="40% - Accent5 5 4 4" xfId="10993" xr:uid="{00000000-0005-0000-0000-0000EB2A0000}"/>
    <cellStyle name="40% - Accent5 5 5" xfId="10994" xr:uid="{00000000-0005-0000-0000-0000EC2A0000}"/>
    <cellStyle name="40% - Accent5 5 5 2" xfId="10995" xr:uid="{00000000-0005-0000-0000-0000ED2A0000}"/>
    <cellStyle name="40% - Accent5 5 5 2 2" xfId="10996" xr:uid="{00000000-0005-0000-0000-0000EE2A0000}"/>
    <cellStyle name="40% - Accent5 5 5 2 3" xfId="10997" xr:uid="{00000000-0005-0000-0000-0000EF2A0000}"/>
    <cellStyle name="40% - Accent5 5 5 3" xfId="10998" xr:uid="{00000000-0005-0000-0000-0000F02A0000}"/>
    <cellStyle name="40% - Accent5 5 5 4" xfId="10999" xr:uid="{00000000-0005-0000-0000-0000F12A0000}"/>
    <cellStyle name="40% - Accent5 5 6" xfId="11000" xr:uid="{00000000-0005-0000-0000-0000F22A0000}"/>
    <cellStyle name="40% - Accent5 5 6 2" xfId="11001" xr:uid="{00000000-0005-0000-0000-0000F32A0000}"/>
    <cellStyle name="40% - Accent5 5 6 2 2" xfId="11002" xr:uid="{00000000-0005-0000-0000-0000F42A0000}"/>
    <cellStyle name="40% - Accent5 5 6 2 3" xfId="11003" xr:uid="{00000000-0005-0000-0000-0000F52A0000}"/>
    <cellStyle name="40% - Accent5 5 6 3" xfId="11004" xr:uid="{00000000-0005-0000-0000-0000F62A0000}"/>
    <cellStyle name="40% - Accent5 5 6 4" xfId="11005" xr:uid="{00000000-0005-0000-0000-0000F72A0000}"/>
    <cellStyle name="40% - Accent5 5 7" xfId="11006" xr:uid="{00000000-0005-0000-0000-0000F82A0000}"/>
    <cellStyle name="40% - Accent5 5 7 2" xfId="11007" xr:uid="{00000000-0005-0000-0000-0000F92A0000}"/>
    <cellStyle name="40% - Accent5 5 7 2 2" xfId="11008" xr:uid="{00000000-0005-0000-0000-0000FA2A0000}"/>
    <cellStyle name="40% - Accent5 5 7 2 3" xfId="11009" xr:uid="{00000000-0005-0000-0000-0000FB2A0000}"/>
    <cellStyle name="40% - Accent5 5 7 3" xfId="11010" xr:uid="{00000000-0005-0000-0000-0000FC2A0000}"/>
    <cellStyle name="40% - Accent5 5 7 4" xfId="11011" xr:uid="{00000000-0005-0000-0000-0000FD2A0000}"/>
    <cellStyle name="40% - Accent5 5 8" xfId="11012" xr:uid="{00000000-0005-0000-0000-0000FE2A0000}"/>
    <cellStyle name="40% - Accent5 5 8 2" xfId="11013" xr:uid="{00000000-0005-0000-0000-0000FF2A0000}"/>
    <cellStyle name="40% - Accent5 5 8 2 2" xfId="11014" xr:uid="{00000000-0005-0000-0000-0000002B0000}"/>
    <cellStyle name="40% - Accent5 5 8 2 3" xfId="11015" xr:uid="{00000000-0005-0000-0000-0000012B0000}"/>
    <cellStyle name="40% - Accent5 5 8 3" xfId="11016" xr:uid="{00000000-0005-0000-0000-0000022B0000}"/>
    <cellStyle name="40% - Accent5 5 8 4" xfId="11017" xr:uid="{00000000-0005-0000-0000-0000032B0000}"/>
    <cellStyle name="40% - Accent5 5 9" xfId="11018" xr:uid="{00000000-0005-0000-0000-0000042B0000}"/>
    <cellStyle name="40% - Accent5 5 9 2" xfId="11019" xr:uid="{00000000-0005-0000-0000-0000052B0000}"/>
    <cellStyle name="40% - Accent5 5 9 2 2" xfId="11020" xr:uid="{00000000-0005-0000-0000-0000062B0000}"/>
    <cellStyle name="40% - Accent5 5 9 2 3" xfId="11021" xr:uid="{00000000-0005-0000-0000-0000072B0000}"/>
    <cellStyle name="40% - Accent5 5 9 3" xfId="11022" xr:uid="{00000000-0005-0000-0000-0000082B0000}"/>
    <cellStyle name="40% - Accent5 5 9 4" xfId="11023" xr:uid="{00000000-0005-0000-0000-0000092B0000}"/>
    <cellStyle name="40% - Accent5 6" xfId="11024" xr:uid="{00000000-0005-0000-0000-00000A2B0000}"/>
    <cellStyle name="40% - Accent5 6 10" xfId="11025" xr:uid="{00000000-0005-0000-0000-00000B2B0000}"/>
    <cellStyle name="40% - Accent5 6 10 2" xfId="11026" xr:uid="{00000000-0005-0000-0000-00000C2B0000}"/>
    <cellStyle name="40% - Accent5 6 10 3" xfId="11027" xr:uid="{00000000-0005-0000-0000-00000D2B0000}"/>
    <cellStyle name="40% - Accent5 6 11" xfId="11028" xr:uid="{00000000-0005-0000-0000-00000E2B0000}"/>
    <cellStyle name="40% - Accent5 6 12" xfId="11029" xr:uid="{00000000-0005-0000-0000-00000F2B0000}"/>
    <cellStyle name="40% - Accent5 6 2" xfId="11030" xr:uid="{00000000-0005-0000-0000-0000102B0000}"/>
    <cellStyle name="40% - Accent5 6 2 10" xfId="11031" xr:uid="{00000000-0005-0000-0000-0000112B0000}"/>
    <cellStyle name="40% - Accent5 6 2 2" xfId="11032" xr:uid="{00000000-0005-0000-0000-0000122B0000}"/>
    <cellStyle name="40% - Accent5 6 2 2 2" xfId="11033" xr:uid="{00000000-0005-0000-0000-0000132B0000}"/>
    <cellStyle name="40% - Accent5 6 2 2 2 2" xfId="11034" xr:uid="{00000000-0005-0000-0000-0000142B0000}"/>
    <cellStyle name="40% - Accent5 6 2 2 2 3" xfId="11035" xr:uid="{00000000-0005-0000-0000-0000152B0000}"/>
    <cellStyle name="40% - Accent5 6 2 2 3" xfId="11036" xr:uid="{00000000-0005-0000-0000-0000162B0000}"/>
    <cellStyle name="40% - Accent5 6 2 2 4" xfId="11037" xr:uid="{00000000-0005-0000-0000-0000172B0000}"/>
    <cellStyle name="40% - Accent5 6 2 3" xfId="11038" xr:uid="{00000000-0005-0000-0000-0000182B0000}"/>
    <cellStyle name="40% - Accent5 6 2 3 2" xfId="11039" xr:uid="{00000000-0005-0000-0000-0000192B0000}"/>
    <cellStyle name="40% - Accent5 6 2 3 2 2" xfId="11040" xr:uid="{00000000-0005-0000-0000-00001A2B0000}"/>
    <cellStyle name="40% - Accent5 6 2 3 2 3" xfId="11041" xr:uid="{00000000-0005-0000-0000-00001B2B0000}"/>
    <cellStyle name="40% - Accent5 6 2 3 3" xfId="11042" xr:uid="{00000000-0005-0000-0000-00001C2B0000}"/>
    <cellStyle name="40% - Accent5 6 2 3 4" xfId="11043" xr:uid="{00000000-0005-0000-0000-00001D2B0000}"/>
    <cellStyle name="40% - Accent5 6 2 4" xfId="11044" xr:uid="{00000000-0005-0000-0000-00001E2B0000}"/>
    <cellStyle name="40% - Accent5 6 2 4 2" xfId="11045" xr:uid="{00000000-0005-0000-0000-00001F2B0000}"/>
    <cellStyle name="40% - Accent5 6 2 4 2 2" xfId="11046" xr:uid="{00000000-0005-0000-0000-0000202B0000}"/>
    <cellStyle name="40% - Accent5 6 2 4 2 3" xfId="11047" xr:uid="{00000000-0005-0000-0000-0000212B0000}"/>
    <cellStyle name="40% - Accent5 6 2 4 3" xfId="11048" xr:uid="{00000000-0005-0000-0000-0000222B0000}"/>
    <cellStyle name="40% - Accent5 6 2 4 4" xfId="11049" xr:uid="{00000000-0005-0000-0000-0000232B0000}"/>
    <cellStyle name="40% - Accent5 6 2 5" xfId="11050" xr:uid="{00000000-0005-0000-0000-0000242B0000}"/>
    <cellStyle name="40% - Accent5 6 2 5 2" xfId="11051" xr:uid="{00000000-0005-0000-0000-0000252B0000}"/>
    <cellStyle name="40% - Accent5 6 2 5 2 2" xfId="11052" xr:uid="{00000000-0005-0000-0000-0000262B0000}"/>
    <cellStyle name="40% - Accent5 6 2 5 2 3" xfId="11053" xr:uid="{00000000-0005-0000-0000-0000272B0000}"/>
    <cellStyle name="40% - Accent5 6 2 5 3" xfId="11054" xr:uid="{00000000-0005-0000-0000-0000282B0000}"/>
    <cellStyle name="40% - Accent5 6 2 5 4" xfId="11055" xr:uid="{00000000-0005-0000-0000-0000292B0000}"/>
    <cellStyle name="40% - Accent5 6 2 6" xfId="11056" xr:uid="{00000000-0005-0000-0000-00002A2B0000}"/>
    <cellStyle name="40% - Accent5 6 2 6 2" xfId="11057" xr:uid="{00000000-0005-0000-0000-00002B2B0000}"/>
    <cellStyle name="40% - Accent5 6 2 6 2 2" xfId="11058" xr:uid="{00000000-0005-0000-0000-00002C2B0000}"/>
    <cellStyle name="40% - Accent5 6 2 6 2 3" xfId="11059" xr:uid="{00000000-0005-0000-0000-00002D2B0000}"/>
    <cellStyle name="40% - Accent5 6 2 6 3" xfId="11060" xr:uid="{00000000-0005-0000-0000-00002E2B0000}"/>
    <cellStyle name="40% - Accent5 6 2 6 4" xfId="11061" xr:uid="{00000000-0005-0000-0000-00002F2B0000}"/>
    <cellStyle name="40% - Accent5 6 2 7" xfId="11062" xr:uid="{00000000-0005-0000-0000-0000302B0000}"/>
    <cellStyle name="40% - Accent5 6 2 7 2" xfId="11063" xr:uid="{00000000-0005-0000-0000-0000312B0000}"/>
    <cellStyle name="40% - Accent5 6 2 7 2 2" xfId="11064" xr:uid="{00000000-0005-0000-0000-0000322B0000}"/>
    <cellStyle name="40% - Accent5 6 2 7 2 3" xfId="11065" xr:uid="{00000000-0005-0000-0000-0000332B0000}"/>
    <cellStyle name="40% - Accent5 6 2 7 3" xfId="11066" xr:uid="{00000000-0005-0000-0000-0000342B0000}"/>
    <cellStyle name="40% - Accent5 6 2 7 4" xfId="11067" xr:uid="{00000000-0005-0000-0000-0000352B0000}"/>
    <cellStyle name="40% - Accent5 6 2 8" xfId="11068" xr:uid="{00000000-0005-0000-0000-0000362B0000}"/>
    <cellStyle name="40% - Accent5 6 2 8 2" xfId="11069" xr:uid="{00000000-0005-0000-0000-0000372B0000}"/>
    <cellStyle name="40% - Accent5 6 2 8 3" xfId="11070" xr:uid="{00000000-0005-0000-0000-0000382B0000}"/>
    <cellStyle name="40% - Accent5 6 2 9" xfId="11071" xr:uid="{00000000-0005-0000-0000-0000392B0000}"/>
    <cellStyle name="40% - Accent5 6 3" xfId="11072" xr:uid="{00000000-0005-0000-0000-00003A2B0000}"/>
    <cellStyle name="40% - Accent5 6 3 10" xfId="11073" xr:uid="{00000000-0005-0000-0000-00003B2B0000}"/>
    <cellStyle name="40% - Accent5 6 3 2" xfId="11074" xr:uid="{00000000-0005-0000-0000-00003C2B0000}"/>
    <cellStyle name="40% - Accent5 6 3 2 2" xfId="11075" xr:uid="{00000000-0005-0000-0000-00003D2B0000}"/>
    <cellStyle name="40% - Accent5 6 3 2 2 2" xfId="11076" xr:uid="{00000000-0005-0000-0000-00003E2B0000}"/>
    <cellStyle name="40% - Accent5 6 3 2 2 3" xfId="11077" xr:uid="{00000000-0005-0000-0000-00003F2B0000}"/>
    <cellStyle name="40% - Accent5 6 3 2 3" xfId="11078" xr:uid="{00000000-0005-0000-0000-0000402B0000}"/>
    <cellStyle name="40% - Accent5 6 3 2 4" xfId="11079" xr:uid="{00000000-0005-0000-0000-0000412B0000}"/>
    <cellStyle name="40% - Accent5 6 3 3" xfId="11080" xr:uid="{00000000-0005-0000-0000-0000422B0000}"/>
    <cellStyle name="40% - Accent5 6 3 3 2" xfId="11081" xr:uid="{00000000-0005-0000-0000-0000432B0000}"/>
    <cellStyle name="40% - Accent5 6 3 3 2 2" xfId="11082" xr:uid="{00000000-0005-0000-0000-0000442B0000}"/>
    <cellStyle name="40% - Accent5 6 3 3 2 3" xfId="11083" xr:uid="{00000000-0005-0000-0000-0000452B0000}"/>
    <cellStyle name="40% - Accent5 6 3 3 3" xfId="11084" xr:uid="{00000000-0005-0000-0000-0000462B0000}"/>
    <cellStyle name="40% - Accent5 6 3 3 4" xfId="11085" xr:uid="{00000000-0005-0000-0000-0000472B0000}"/>
    <cellStyle name="40% - Accent5 6 3 4" xfId="11086" xr:uid="{00000000-0005-0000-0000-0000482B0000}"/>
    <cellStyle name="40% - Accent5 6 3 4 2" xfId="11087" xr:uid="{00000000-0005-0000-0000-0000492B0000}"/>
    <cellStyle name="40% - Accent5 6 3 4 2 2" xfId="11088" xr:uid="{00000000-0005-0000-0000-00004A2B0000}"/>
    <cellStyle name="40% - Accent5 6 3 4 2 3" xfId="11089" xr:uid="{00000000-0005-0000-0000-00004B2B0000}"/>
    <cellStyle name="40% - Accent5 6 3 4 3" xfId="11090" xr:uid="{00000000-0005-0000-0000-00004C2B0000}"/>
    <cellStyle name="40% - Accent5 6 3 4 4" xfId="11091" xr:uid="{00000000-0005-0000-0000-00004D2B0000}"/>
    <cellStyle name="40% - Accent5 6 3 5" xfId="11092" xr:uid="{00000000-0005-0000-0000-00004E2B0000}"/>
    <cellStyle name="40% - Accent5 6 3 5 2" xfId="11093" xr:uid="{00000000-0005-0000-0000-00004F2B0000}"/>
    <cellStyle name="40% - Accent5 6 3 5 2 2" xfId="11094" xr:uid="{00000000-0005-0000-0000-0000502B0000}"/>
    <cellStyle name="40% - Accent5 6 3 5 2 3" xfId="11095" xr:uid="{00000000-0005-0000-0000-0000512B0000}"/>
    <cellStyle name="40% - Accent5 6 3 5 3" xfId="11096" xr:uid="{00000000-0005-0000-0000-0000522B0000}"/>
    <cellStyle name="40% - Accent5 6 3 5 4" xfId="11097" xr:uid="{00000000-0005-0000-0000-0000532B0000}"/>
    <cellStyle name="40% - Accent5 6 3 6" xfId="11098" xr:uid="{00000000-0005-0000-0000-0000542B0000}"/>
    <cellStyle name="40% - Accent5 6 3 6 2" xfId="11099" xr:uid="{00000000-0005-0000-0000-0000552B0000}"/>
    <cellStyle name="40% - Accent5 6 3 6 2 2" xfId="11100" xr:uid="{00000000-0005-0000-0000-0000562B0000}"/>
    <cellStyle name="40% - Accent5 6 3 6 2 3" xfId="11101" xr:uid="{00000000-0005-0000-0000-0000572B0000}"/>
    <cellStyle name="40% - Accent5 6 3 6 3" xfId="11102" xr:uid="{00000000-0005-0000-0000-0000582B0000}"/>
    <cellStyle name="40% - Accent5 6 3 6 4" xfId="11103" xr:uid="{00000000-0005-0000-0000-0000592B0000}"/>
    <cellStyle name="40% - Accent5 6 3 7" xfId="11104" xr:uid="{00000000-0005-0000-0000-00005A2B0000}"/>
    <cellStyle name="40% - Accent5 6 3 7 2" xfId="11105" xr:uid="{00000000-0005-0000-0000-00005B2B0000}"/>
    <cellStyle name="40% - Accent5 6 3 7 2 2" xfId="11106" xr:uid="{00000000-0005-0000-0000-00005C2B0000}"/>
    <cellStyle name="40% - Accent5 6 3 7 2 3" xfId="11107" xr:uid="{00000000-0005-0000-0000-00005D2B0000}"/>
    <cellStyle name="40% - Accent5 6 3 7 3" xfId="11108" xr:uid="{00000000-0005-0000-0000-00005E2B0000}"/>
    <cellStyle name="40% - Accent5 6 3 7 4" xfId="11109" xr:uid="{00000000-0005-0000-0000-00005F2B0000}"/>
    <cellStyle name="40% - Accent5 6 3 8" xfId="11110" xr:uid="{00000000-0005-0000-0000-0000602B0000}"/>
    <cellStyle name="40% - Accent5 6 3 8 2" xfId="11111" xr:uid="{00000000-0005-0000-0000-0000612B0000}"/>
    <cellStyle name="40% - Accent5 6 3 8 3" xfId="11112" xr:uid="{00000000-0005-0000-0000-0000622B0000}"/>
    <cellStyle name="40% - Accent5 6 3 9" xfId="11113" xr:uid="{00000000-0005-0000-0000-0000632B0000}"/>
    <cellStyle name="40% - Accent5 6 4" xfId="11114" xr:uid="{00000000-0005-0000-0000-0000642B0000}"/>
    <cellStyle name="40% - Accent5 6 4 2" xfId="11115" xr:uid="{00000000-0005-0000-0000-0000652B0000}"/>
    <cellStyle name="40% - Accent5 6 4 2 2" xfId="11116" xr:uid="{00000000-0005-0000-0000-0000662B0000}"/>
    <cellStyle name="40% - Accent5 6 4 2 3" xfId="11117" xr:uid="{00000000-0005-0000-0000-0000672B0000}"/>
    <cellStyle name="40% - Accent5 6 4 3" xfId="11118" xr:uid="{00000000-0005-0000-0000-0000682B0000}"/>
    <cellStyle name="40% - Accent5 6 4 4" xfId="11119" xr:uid="{00000000-0005-0000-0000-0000692B0000}"/>
    <cellStyle name="40% - Accent5 6 5" xfId="11120" xr:uid="{00000000-0005-0000-0000-00006A2B0000}"/>
    <cellStyle name="40% - Accent5 6 5 2" xfId="11121" xr:uid="{00000000-0005-0000-0000-00006B2B0000}"/>
    <cellStyle name="40% - Accent5 6 5 2 2" xfId="11122" xr:uid="{00000000-0005-0000-0000-00006C2B0000}"/>
    <cellStyle name="40% - Accent5 6 5 2 3" xfId="11123" xr:uid="{00000000-0005-0000-0000-00006D2B0000}"/>
    <cellStyle name="40% - Accent5 6 5 3" xfId="11124" xr:uid="{00000000-0005-0000-0000-00006E2B0000}"/>
    <cellStyle name="40% - Accent5 6 5 4" xfId="11125" xr:uid="{00000000-0005-0000-0000-00006F2B0000}"/>
    <cellStyle name="40% - Accent5 6 6" xfId="11126" xr:uid="{00000000-0005-0000-0000-0000702B0000}"/>
    <cellStyle name="40% - Accent5 6 6 2" xfId="11127" xr:uid="{00000000-0005-0000-0000-0000712B0000}"/>
    <cellStyle name="40% - Accent5 6 6 2 2" xfId="11128" xr:uid="{00000000-0005-0000-0000-0000722B0000}"/>
    <cellStyle name="40% - Accent5 6 6 2 3" xfId="11129" xr:uid="{00000000-0005-0000-0000-0000732B0000}"/>
    <cellStyle name="40% - Accent5 6 6 3" xfId="11130" xr:uid="{00000000-0005-0000-0000-0000742B0000}"/>
    <cellStyle name="40% - Accent5 6 6 4" xfId="11131" xr:uid="{00000000-0005-0000-0000-0000752B0000}"/>
    <cellStyle name="40% - Accent5 6 7" xfId="11132" xr:uid="{00000000-0005-0000-0000-0000762B0000}"/>
    <cellStyle name="40% - Accent5 6 7 2" xfId="11133" xr:uid="{00000000-0005-0000-0000-0000772B0000}"/>
    <cellStyle name="40% - Accent5 6 7 2 2" xfId="11134" xr:uid="{00000000-0005-0000-0000-0000782B0000}"/>
    <cellStyle name="40% - Accent5 6 7 2 3" xfId="11135" xr:uid="{00000000-0005-0000-0000-0000792B0000}"/>
    <cellStyle name="40% - Accent5 6 7 3" xfId="11136" xr:uid="{00000000-0005-0000-0000-00007A2B0000}"/>
    <cellStyle name="40% - Accent5 6 7 4" xfId="11137" xr:uid="{00000000-0005-0000-0000-00007B2B0000}"/>
    <cellStyle name="40% - Accent5 6 8" xfId="11138" xr:uid="{00000000-0005-0000-0000-00007C2B0000}"/>
    <cellStyle name="40% - Accent5 6 8 2" xfId="11139" xr:uid="{00000000-0005-0000-0000-00007D2B0000}"/>
    <cellStyle name="40% - Accent5 6 8 2 2" xfId="11140" xr:uid="{00000000-0005-0000-0000-00007E2B0000}"/>
    <cellStyle name="40% - Accent5 6 8 2 3" xfId="11141" xr:uid="{00000000-0005-0000-0000-00007F2B0000}"/>
    <cellStyle name="40% - Accent5 6 8 3" xfId="11142" xr:uid="{00000000-0005-0000-0000-0000802B0000}"/>
    <cellStyle name="40% - Accent5 6 8 4" xfId="11143" xr:uid="{00000000-0005-0000-0000-0000812B0000}"/>
    <cellStyle name="40% - Accent5 6 9" xfId="11144" xr:uid="{00000000-0005-0000-0000-0000822B0000}"/>
    <cellStyle name="40% - Accent5 6 9 2" xfId="11145" xr:uid="{00000000-0005-0000-0000-0000832B0000}"/>
    <cellStyle name="40% - Accent5 6 9 2 2" xfId="11146" xr:uid="{00000000-0005-0000-0000-0000842B0000}"/>
    <cellStyle name="40% - Accent5 6 9 2 3" xfId="11147" xr:uid="{00000000-0005-0000-0000-0000852B0000}"/>
    <cellStyle name="40% - Accent5 6 9 3" xfId="11148" xr:uid="{00000000-0005-0000-0000-0000862B0000}"/>
    <cellStyle name="40% - Accent5 6 9 4" xfId="11149" xr:uid="{00000000-0005-0000-0000-0000872B0000}"/>
    <cellStyle name="40% - Accent5 7" xfId="11150" xr:uid="{00000000-0005-0000-0000-0000882B0000}"/>
    <cellStyle name="40% - Accent5 7 10" xfId="11151" xr:uid="{00000000-0005-0000-0000-0000892B0000}"/>
    <cellStyle name="40% - Accent5 7 2" xfId="11152" xr:uid="{00000000-0005-0000-0000-00008A2B0000}"/>
    <cellStyle name="40% - Accent5 7 2 2" xfId="11153" xr:uid="{00000000-0005-0000-0000-00008B2B0000}"/>
    <cellStyle name="40% - Accent5 7 2 2 2" xfId="11154" xr:uid="{00000000-0005-0000-0000-00008C2B0000}"/>
    <cellStyle name="40% - Accent5 7 2 2 3" xfId="11155" xr:uid="{00000000-0005-0000-0000-00008D2B0000}"/>
    <cellStyle name="40% - Accent5 7 2 3" xfId="11156" xr:uid="{00000000-0005-0000-0000-00008E2B0000}"/>
    <cellStyle name="40% - Accent5 7 2 4" xfId="11157" xr:uid="{00000000-0005-0000-0000-00008F2B0000}"/>
    <cellStyle name="40% - Accent5 7 3" xfId="11158" xr:uid="{00000000-0005-0000-0000-0000902B0000}"/>
    <cellStyle name="40% - Accent5 7 3 2" xfId="11159" xr:uid="{00000000-0005-0000-0000-0000912B0000}"/>
    <cellStyle name="40% - Accent5 7 3 2 2" xfId="11160" xr:uid="{00000000-0005-0000-0000-0000922B0000}"/>
    <cellStyle name="40% - Accent5 7 3 2 3" xfId="11161" xr:uid="{00000000-0005-0000-0000-0000932B0000}"/>
    <cellStyle name="40% - Accent5 7 3 3" xfId="11162" xr:uid="{00000000-0005-0000-0000-0000942B0000}"/>
    <cellStyle name="40% - Accent5 7 3 4" xfId="11163" xr:uid="{00000000-0005-0000-0000-0000952B0000}"/>
    <cellStyle name="40% - Accent5 7 4" xfId="11164" xr:uid="{00000000-0005-0000-0000-0000962B0000}"/>
    <cellStyle name="40% - Accent5 7 4 2" xfId="11165" xr:uid="{00000000-0005-0000-0000-0000972B0000}"/>
    <cellStyle name="40% - Accent5 7 4 2 2" xfId="11166" xr:uid="{00000000-0005-0000-0000-0000982B0000}"/>
    <cellStyle name="40% - Accent5 7 4 2 3" xfId="11167" xr:uid="{00000000-0005-0000-0000-0000992B0000}"/>
    <cellStyle name="40% - Accent5 7 4 3" xfId="11168" xr:uid="{00000000-0005-0000-0000-00009A2B0000}"/>
    <cellStyle name="40% - Accent5 7 4 4" xfId="11169" xr:uid="{00000000-0005-0000-0000-00009B2B0000}"/>
    <cellStyle name="40% - Accent5 7 5" xfId="11170" xr:uid="{00000000-0005-0000-0000-00009C2B0000}"/>
    <cellStyle name="40% - Accent5 7 5 2" xfId="11171" xr:uid="{00000000-0005-0000-0000-00009D2B0000}"/>
    <cellStyle name="40% - Accent5 7 5 2 2" xfId="11172" xr:uid="{00000000-0005-0000-0000-00009E2B0000}"/>
    <cellStyle name="40% - Accent5 7 5 2 3" xfId="11173" xr:uid="{00000000-0005-0000-0000-00009F2B0000}"/>
    <cellStyle name="40% - Accent5 7 5 3" xfId="11174" xr:uid="{00000000-0005-0000-0000-0000A02B0000}"/>
    <cellStyle name="40% - Accent5 7 5 4" xfId="11175" xr:uid="{00000000-0005-0000-0000-0000A12B0000}"/>
    <cellStyle name="40% - Accent5 7 6" xfId="11176" xr:uid="{00000000-0005-0000-0000-0000A22B0000}"/>
    <cellStyle name="40% - Accent5 7 6 2" xfId="11177" xr:uid="{00000000-0005-0000-0000-0000A32B0000}"/>
    <cellStyle name="40% - Accent5 7 6 2 2" xfId="11178" xr:uid="{00000000-0005-0000-0000-0000A42B0000}"/>
    <cellStyle name="40% - Accent5 7 6 2 3" xfId="11179" xr:uid="{00000000-0005-0000-0000-0000A52B0000}"/>
    <cellStyle name="40% - Accent5 7 6 3" xfId="11180" xr:uid="{00000000-0005-0000-0000-0000A62B0000}"/>
    <cellStyle name="40% - Accent5 7 6 4" xfId="11181" xr:uid="{00000000-0005-0000-0000-0000A72B0000}"/>
    <cellStyle name="40% - Accent5 7 7" xfId="11182" xr:uid="{00000000-0005-0000-0000-0000A82B0000}"/>
    <cellStyle name="40% - Accent5 7 7 2" xfId="11183" xr:uid="{00000000-0005-0000-0000-0000A92B0000}"/>
    <cellStyle name="40% - Accent5 7 7 2 2" xfId="11184" xr:uid="{00000000-0005-0000-0000-0000AA2B0000}"/>
    <cellStyle name="40% - Accent5 7 7 2 3" xfId="11185" xr:uid="{00000000-0005-0000-0000-0000AB2B0000}"/>
    <cellStyle name="40% - Accent5 7 7 3" xfId="11186" xr:uid="{00000000-0005-0000-0000-0000AC2B0000}"/>
    <cellStyle name="40% - Accent5 7 7 4" xfId="11187" xr:uid="{00000000-0005-0000-0000-0000AD2B0000}"/>
    <cellStyle name="40% - Accent5 7 8" xfId="11188" xr:uid="{00000000-0005-0000-0000-0000AE2B0000}"/>
    <cellStyle name="40% - Accent5 7 8 2" xfId="11189" xr:uid="{00000000-0005-0000-0000-0000AF2B0000}"/>
    <cellStyle name="40% - Accent5 7 8 3" xfId="11190" xr:uid="{00000000-0005-0000-0000-0000B02B0000}"/>
    <cellStyle name="40% - Accent5 7 9" xfId="11191" xr:uid="{00000000-0005-0000-0000-0000B12B0000}"/>
    <cellStyle name="40% - Accent5 8" xfId="11192" xr:uid="{00000000-0005-0000-0000-0000B22B0000}"/>
    <cellStyle name="40% - Accent5 8 10" xfId="11193" xr:uid="{00000000-0005-0000-0000-0000B32B0000}"/>
    <cellStyle name="40% - Accent5 8 2" xfId="11194" xr:uid="{00000000-0005-0000-0000-0000B42B0000}"/>
    <cellStyle name="40% - Accent5 8 2 2" xfId="11195" xr:uid="{00000000-0005-0000-0000-0000B52B0000}"/>
    <cellStyle name="40% - Accent5 8 2 2 2" xfId="11196" xr:uid="{00000000-0005-0000-0000-0000B62B0000}"/>
    <cellStyle name="40% - Accent5 8 2 2 3" xfId="11197" xr:uid="{00000000-0005-0000-0000-0000B72B0000}"/>
    <cellStyle name="40% - Accent5 8 2 3" xfId="11198" xr:uid="{00000000-0005-0000-0000-0000B82B0000}"/>
    <cellStyle name="40% - Accent5 8 2 4" xfId="11199" xr:uid="{00000000-0005-0000-0000-0000B92B0000}"/>
    <cellStyle name="40% - Accent5 8 3" xfId="11200" xr:uid="{00000000-0005-0000-0000-0000BA2B0000}"/>
    <cellStyle name="40% - Accent5 8 3 2" xfId="11201" xr:uid="{00000000-0005-0000-0000-0000BB2B0000}"/>
    <cellStyle name="40% - Accent5 8 3 2 2" xfId="11202" xr:uid="{00000000-0005-0000-0000-0000BC2B0000}"/>
    <cellStyle name="40% - Accent5 8 3 2 3" xfId="11203" xr:uid="{00000000-0005-0000-0000-0000BD2B0000}"/>
    <cellStyle name="40% - Accent5 8 3 3" xfId="11204" xr:uid="{00000000-0005-0000-0000-0000BE2B0000}"/>
    <cellStyle name="40% - Accent5 8 3 4" xfId="11205" xr:uid="{00000000-0005-0000-0000-0000BF2B0000}"/>
    <cellStyle name="40% - Accent5 8 4" xfId="11206" xr:uid="{00000000-0005-0000-0000-0000C02B0000}"/>
    <cellStyle name="40% - Accent5 8 4 2" xfId="11207" xr:uid="{00000000-0005-0000-0000-0000C12B0000}"/>
    <cellStyle name="40% - Accent5 8 4 2 2" xfId="11208" xr:uid="{00000000-0005-0000-0000-0000C22B0000}"/>
    <cellStyle name="40% - Accent5 8 4 2 3" xfId="11209" xr:uid="{00000000-0005-0000-0000-0000C32B0000}"/>
    <cellStyle name="40% - Accent5 8 4 3" xfId="11210" xr:uid="{00000000-0005-0000-0000-0000C42B0000}"/>
    <cellStyle name="40% - Accent5 8 4 4" xfId="11211" xr:uid="{00000000-0005-0000-0000-0000C52B0000}"/>
    <cellStyle name="40% - Accent5 8 5" xfId="11212" xr:uid="{00000000-0005-0000-0000-0000C62B0000}"/>
    <cellStyle name="40% - Accent5 8 5 2" xfId="11213" xr:uid="{00000000-0005-0000-0000-0000C72B0000}"/>
    <cellStyle name="40% - Accent5 8 5 2 2" xfId="11214" xr:uid="{00000000-0005-0000-0000-0000C82B0000}"/>
    <cellStyle name="40% - Accent5 8 5 2 3" xfId="11215" xr:uid="{00000000-0005-0000-0000-0000C92B0000}"/>
    <cellStyle name="40% - Accent5 8 5 3" xfId="11216" xr:uid="{00000000-0005-0000-0000-0000CA2B0000}"/>
    <cellStyle name="40% - Accent5 8 5 4" xfId="11217" xr:uid="{00000000-0005-0000-0000-0000CB2B0000}"/>
    <cellStyle name="40% - Accent5 8 6" xfId="11218" xr:uid="{00000000-0005-0000-0000-0000CC2B0000}"/>
    <cellStyle name="40% - Accent5 8 6 2" xfId="11219" xr:uid="{00000000-0005-0000-0000-0000CD2B0000}"/>
    <cellStyle name="40% - Accent5 8 6 2 2" xfId="11220" xr:uid="{00000000-0005-0000-0000-0000CE2B0000}"/>
    <cellStyle name="40% - Accent5 8 6 2 3" xfId="11221" xr:uid="{00000000-0005-0000-0000-0000CF2B0000}"/>
    <cellStyle name="40% - Accent5 8 6 3" xfId="11222" xr:uid="{00000000-0005-0000-0000-0000D02B0000}"/>
    <cellStyle name="40% - Accent5 8 6 4" xfId="11223" xr:uid="{00000000-0005-0000-0000-0000D12B0000}"/>
    <cellStyle name="40% - Accent5 8 7" xfId="11224" xr:uid="{00000000-0005-0000-0000-0000D22B0000}"/>
    <cellStyle name="40% - Accent5 8 7 2" xfId="11225" xr:uid="{00000000-0005-0000-0000-0000D32B0000}"/>
    <cellStyle name="40% - Accent5 8 7 2 2" xfId="11226" xr:uid="{00000000-0005-0000-0000-0000D42B0000}"/>
    <cellStyle name="40% - Accent5 8 7 2 3" xfId="11227" xr:uid="{00000000-0005-0000-0000-0000D52B0000}"/>
    <cellStyle name="40% - Accent5 8 7 3" xfId="11228" xr:uid="{00000000-0005-0000-0000-0000D62B0000}"/>
    <cellStyle name="40% - Accent5 8 7 4" xfId="11229" xr:uid="{00000000-0005-0000-0000-0000D72B0000}"/>
    <cellStyle name="40% - Accent5 8 8" xfId="11230" xr:uid="{00000000-0005-0000-0000-0000D82B0000}"/>
    <cellStyle name="40% - Accent5 8 8 2" xfId="11231" xr:uid="{00000000-0005-0000-0000-0000D92B0000}"/>
    <cellStyle name="40% - Accent5 8 8 3" xfId="11232" xr:uid="{00000000-0005-0000-0000-0000DA2B0000}"/>
    <cellStyle name="40% - Accent5 8 9" xfId="11233" xr:uid="{00000000-0005-0000-0000-0000DB2B0000}"/>
    <cellStyle name="40% - Accent5 9" xfId="11234" xr:uid="{00000000-0005-0000-0000-0000DC2B0000}"/>
    <cellStyle name="40% - Accent5 9 2" xfId="11235" xr:uid="{00000000-0005-0000-0000-0000DD2B0000}"/>
    <cellStyle name="40% - Accent5 9 2 2" xfId="11236" xr:uid="{00000000-0005-0000-0000-0000DE2B0000}"/>
    <cellStyle name="40% - Accent5 9 2 3" xfId="11237" xr:uid="{00000000-0005-0000-0000-0000DF2B0000}"/>
    <cellStyle name="40% - Accent5 9 3" xfId="11238" xr:uid="{00000000-0005-0000-0000-0000E02B0000}"/>
    <cellStyle name="40% - Accent5 9 4" xfId="11239" xr:uid="{00000000-0005-0000-0000-0000E12B0000}"/>
    <cellStyle name="40% - Accent6 10" xfId="11240" xr:uid="{00000000-0005-0000-0000-0000E22B0000}"/>
    <cellStyle name="40% - Accent6 10 2" xfId="11241" xr:uid="{00000000-0005-0000-0000-0000E32B0000}"/>
    <cellStyle name="40% - Accent6 10 2 2" xfId="11242" xr:uid="{00000000-0005-0000-0000-0000E42B0000}"/>
    <cellStyle name="40% - Accent6 10 2 3" xfId="11243" xr:uid="{00000000-0005-0000-0000-0000E52B0000}"/>
    <cellStyle name="40% - Accent6 10 3" xfId="11244" xr:uid="{00000000-0005-0000-0000-0000E62B0000}"/>
    <cellStyle name="40% - Accent6 10 4" xfId="11245" xr:uid="{00000000-0005-0000-0000-0000E72B0000}"/>
    <cellStyle name="40% - Accent6 11" xfId="11246" xr:uid="{00000000-0005-0000-0000-0000E82B0000}"/>
    <cellStyle name="40% - Accent6 11 2" xfId="11247" xr:uid="{00000000-0005-0000-0000-0000E92B0000}"/>
    <cellStyle name="40% - Accent6 11 2 2" xfId="11248" xr:uid="{00000000-0005-0000-0000-0000EA2B0000}"/>
    <cellStyle name="40% - Accent6 11 2 3" xfId="11249" xr:uid="{00000000-0005-0000-0000-0000EB2B0000}"/>
    <cellStyle name="40% - Accent6 11 3" xfId="11250" xr:uid="{00000000-0005-0000-0000-0000EC2B0000}"/>
    <cellStyle name="40% - Accent6 11 4" xfId="11251" xr:uid="{00000000-0005-0000-0000-0000ED2B0000}"/>
    <cellStyle name="40% - Accent6 12" xfId="11252" xr:uid="{00000000-0005-0000-0000-0000EE2B0000}"/>
    <cellStyle name="40% - Accent6 12 2" xfId="11253" xr:uid="{00000000-0005-0000-0000-0000EF2B0000}"/>
    <cellStyle name="40% - Accent6 12 2 2" xfId="11254" xr:uid="{00000000-0005-0000-0000-0000F02B0000}"/>
    <cellStyle name="40% - Accent6 12 2 3" xfId="11255" xr:uid="{00000000-0005-0000-0000-0000F12B0000}"/>
    <cellStyle name="40% - Accent6 12 3" xfId="11256" xr:uid="{00000000-0005-0000-0000-0000F22B0000}"/>
    <cellStyle name="40% - Accent6 12 4" xfId="11257" xr:uid="{00000000-0005-0000-0000-0000F32B0000}"/>
    <cellStyle name="40% - Accent6 13" xfId="11258" xr:uid="{00000000-0005-0000-0000-0000F42B0000}"/>
    <cellStyle name="40% - Accent6 13 2" xfId="11259" xr:uid="{00000000-0005-0000-0000-0000F52B0000}"/>
    <cellStyle name="40% - Accent6 13 2 2" xfId="11260" xr:uid="{00000000-0005-0000-0000-0000F62B0000}"/>
    <cellStyle name="40% - Accent6 13 2 3" xfId="11261" xr:uid="{00000000-0005-0000-0000-0000F72B0000}"/>
    <cellStyle name="40% - Accent6 13 3" xfId="11262" xr:uid="{00000000-0005-0000-0000-0000F82B0000}"/>
    <cellStyle name="40% - Accent6 13 4" xfId="11263" xr:uid="{00000000-0005-0000-0000-0000F92B0000}"/>
    <cellStyle name="40% - Accent6 14" xfId="11264" xr:uid="{00000000-0005-0000-0000-0000FA2B0000}"/>
    <cellStyle name="40% - Accent6 14 2" xfId="11265" xr:uid="{00000000-0005-0000-0000-0000FB2B0000}"/>
    <cellStyle name="40% - Accent6 14 2 2" xfId="11266" xr:uid="{00000000-0005-0000-0000-0000FC2B0000}"/>
    <cellStyle name="40% - Accent6 14 2 3" xfId="11267" xr:uid="{00000000-0005-0000-0000-0000FD2B0000}"/>
    <cellStyle name="40% - Accent6 14 3" xfId="11268" xr:uid="{00000000-0005-0000-0000-0000FE2B0000}"/>
    <cellStyle name="40% - Accent6 14 4" xfId="11269" xr:uid="{00000000-0005-0000-0000-0000FF2B0000}"/>
    <cellStyle name="40% - Accent6 15" xfId="11270" xr:uid="{00000000-0005-0000-0000-0000002C0000}"/>
    <cellStyle name="40% - Accent6 15 2" xfId="11271" xr:uid="{00000000-0005-0000-0000-0000012C0000}"/>
    <cellStyle name="40% - Accent6 15 2 2" xfId="11272" xr:uid="{00000000-0005-0000-0000-0000022C0000}"/>
    <cellStyle name="40% - Accent6 15 2 3" xfId="11273" xr:uid="{00000000-0005-0000-0000-0000032C0000}"/>
    <cellStyle name="40% - Accent6 15 3" xfId="11274" xr:uid="{00000000-0005-0000-0000-0000042C0000}"/>
    <cellStyle name="40% - Accent6 15 4" xfId="11275" xr:uid="{00000000-0005-0000-0000-0000052C0000}"/>
    <cellStyle name="40% - Accent6 16" xfId="11276" xr:uid="{00000000-0005-0000-0000-0000062C0000}"/>
    <cellStyle name="40% - Accent6 16 2" xfId="11277" xr:uid="{00000000-0005-0000-0000-0000072C0000}"/>
    <cellStyle name="40% - Accent6 16 3" xfId="11278" xr:uid="{00000000-0005-0000-0000-0000082C0000}"/>
    <cellStyle name="40% - Accent6 17" xfId="11279" xr:uid="{00000000-0005-0000-0000-0000092C0000}"/>
    <cellStyle name="40% - Accent6 18" xfId="11280" xr:uid="{00000000-0005-0000-0000-00000A2C0000}"/>
    <cellStyle name="40% - Accent6 19" xfId="11281" xr:uid="{00000000-0005-0000-0000-00000B2C0000}"/>
    <cellStyle name="40% - Accent6 2" xfId="11282" xr:uid="{00000000-0005-0000-0000-00000C2C0000}"/>
    <cellStyle name="40% - Accent6 2 10" xfId="11283" xr:uid="{00000000-0005-0000-0000-00000D2C0000}"/>
    <cellStyle name="40% - Accent6 2 10 2" xfId="11284" xr:uid="{00000000-0005-0000-0000-00000E2C0000}"/>
    <cellStyle name="40% - Accent6 2 10 2 2" xfId="11285" xr:uid="{00000000-0005-0000-0000-00000F2C0000}"/>
    <cellStyle name="40% - Accent6 2 10 2 3" xfId="11286" xr:uid="{00000000-0005-0000-0000-0000102C0000}"/>
    <cellStyle name="40% - Accent6 2 10 3" xfId="11287" xr:uid="{00000000-0005-0000-0000-0000112C0000}"/>
    <cellStyle name="40% - Accent6 2 10 4" xfId="11288" xr:uid="{00000000-0005-0000-0000-0000122C0000}"/>
    <cellStyle name="40% - Accent6 2 11" xfId="11289" xr:uid="{00000000-0005-0000-0000-0000132C0000}"/>
    <cellStyle name="40% - Accent6 2 11 2" xfId="11290" xr:uid="{00000000-0005-0000-0000-0000142C0000}"/>
    <cellStyle name="40% - Accent6 2 11 2 2" xfId="11291" xr:uid="{00000000-0005-0000-0000-0000152C0000}"/>
    <cellStyle name="40% - Accent6 2 11 2 3" xfId="11292" xr:uid="{00000000-0005-0000-0000-0000162C0000}"/>
    <cellStyle name="40% - Accent6 2 11 3" xfId="11293" xr:uid="{00000000-0005-0000-0000-0000172C0000}"/>
    <cellStyle name="40% - Accent6 2 11 4" xfId="11294" xr:uid="{00000000-0005-0000-0000-0000182C0000}"/>
    <cellStyle name="40% - Accent6 2 12" xfId="11295" xr:uid="{00000000-0005-0000-0000-0000192C0000}"/>
    <cellStyle name="40% - Accent6 2 12 2" xfId="11296" xr:uid="{00000000-0005-0000-0000-00001A2C0000}"/>
    <cellStyle name="40% - Accent6 2 12 2 2" xfId="11297" xr:uid="{00000000-0005-0000-0000-00001B2C0000}"/>
    <cellStyle name="40% - Accent6 2 12 2 3" xfId="11298" xr:uid="{00000000-0005-0000-0000-00001C2C0000}"/>
    <cellStyle name="40% - Accent6 2 12 3" xfId="11299" xr:uid="{00000000-0005-0000-0000-00001D2C0000}"/>
    <cellStyle name="40% - Accent6 2 12 4" xfId="11300" xr:uid="{00000000-0005-0000-0000-00001E2C0000}"/>
    <cellStyle name="40% - Accent6 2 13" xfId="11301" xr:uid="{00000000-0005-0000-0000-00001F2C0000}"/>
    <cellStyle name="40% - Accent6 2 13 2" xfId="11302" xr:uid="{00000000-0005-0000-0000-0000202C0000}"/>
    <cellStyle name="40% - Accent6 2 13 2 2" xfId="11303" xr:uid="{00000000-0005-0000-0000-0000212C0000}"/>
    <cellStyle name="40% - Accent6 2 13 2 3" xfId="11304" xr:uid="{00000000-0005-0000-0000-0000222C0000}"/>
    <cellStyle name="40% - Accent6 2 13 3" xfId="11305" xr:uid="{00000000-0005-0000-0000-0000232C0000}"/>
    <cellStyle name="40% - Accent6 2 13 4" xfId="11306" xr:uid="{00000000-0005-0000-0000-0000242C0000}"/>
    <cellStyle name="40% - Accent6 2 14" xfId="11307" xr:uid="{00000000-0005-0000-0000-0000252C0000}"/>
    <cellStyle name="40% - Accent6 2 14 2" xfId="11308" xr:uid="{00000000-0005-0000-0000-0000262C0000}"/>
    <cellStyle name="40% - Accent6 2 14 3" xfId="11309" xr:uid="{00000000-0005-0000-0000-0000272C0000}"/>
    <cellStyle name="40% - Accent6 2 15" xfId="11310" xr:uid="{00000000-0005-0000-0000-0000282C0000}"/>
    <cellStyle name="40% - Accent6 2 16" xfId="11311" xr:uid="{00000000-0005-0000-0000-0000292C0000}"/>
    <cellStyle name="40% - Accent6 2 2" xfId="11312" xr:uid="{00000000-0005-0000-0000-00002A2C0000}"/>
    <cellStyle name="40% - Accent6 2 2 10" xfId="11313" xr:uid="{00000000-0005-0000-0000-00002B2C0000}"/>
    <cellStyle name="40% - Accent6 2 2 10 2" xfId="11314" xr:uid="{00000000-0005-0000-0000-00002C2C0000}"/>
    <cellStyle name="40% - Accent6 2 2 10 3" xfId="11315" xr:uid="{00000000-0005-0000-0000-00002D2C0000}"/>
    <cellStyle name="40% - Accent6 2 2 11" xfId="11316" xr:uid="{00000000-0005-0000-0000-00002E2C0000}"/>
    <cellStyle name="40% - Accent6 2 2 12" xfId="11317" xr:uid="{00000000-0005-0000-0000-00002F2C0000}"/>
    <cellStyle name="40% - Accent6 2 2 2" xfId="11318" xr:uid="{00000000-0005-0000-0000-0000302C0000}"/>
    <cellStyle name="40% - Accent6 2 2 2 10" xfId="11319" xr:uid="{00000000-0005-0000-0000-0000312C0000}"/>
    <cellStyle name="40% - Accent6 2 2 2 2" xfId="11320" xr:uid="{00000000-0005-0000-0000-0000322C0000}"/>
    <cellStyle name="40% - Accent6 2 2 2 2 2" xfId="11321" xr:uid="{00000000-0005-0000-0000-0000332C0000}"/>
    <cellStyle name="40% - Accent6 2 2 2 2 2 2" xfId="11322" xr:uid="{00000000-0005-0000-0000-0000342C0000}"/>
    <cellStyle name="40% - Accent6 2 2 2 2 2 3" xfId="11323" xr:uid="{00000000-0005-0000-0000-0000352C0000}"/>
    <cellStyle name="40% - Accent6 2 2 2 2 3" xfId="11324" xr:uid="{00000000-0005-0000-0000-0000362C0000}"/>
    <cellStyle name="40% - Accent6 2 2 2 2 4" xfId="11325" xr:uid="{00000000-0005-0000-0000-0000372C0000}"/>
    <cellStyle name="40% - Accent6 2 2 2 3" xfId="11326" xr:uid="{00000000-0005-0000-0000-0000382C0000}"/>
    <cellStyle name="40% - Accent6 2 2 2 3 2" xfId="11327" xr:uid="{00000000-0005-0000-0000-0000392C0000}"/>
    <cellStyle name="40% - Accent6 2 2 2 3 2 2" xfId="11328" xr:uid="{00000000-0005-0000-0000-00003A2C0000}"/>
    <cellStyle name="40% - Accent6 2 2 2 3 2 3" xfId="11329" xr:uid="{00000000-0005-0000-0000-00003B2C0000}"/>
    <cellStyle name="40% - Accent6 2 2 2 3 3" xfId="11330" xr:uid="{00000000-0005-0000-0000-00003C2C0000}"/>
    <cellStyle name="40% - Accent6 2 2 2 3 4" xfId="11331" xr:uid="{00000000-0005-0000-0000-00003D2C0000}"/>
    <cellStyle name="40% - Accent6 2 2 2 4" xfId="11332" xr:uid="{00000000-0005-0000-0000-00003E2C0000}"/>
    <cellStyle name="40% - Accent6 2 2 2 4 2" xfId="11333" xr:uid="{00000000-0005-0000-0000-00003F2C0000}"/>
    <cellStyle name="40% - Accent6 2 2 2 4 2 2" xfId="11334" xr:uid="{00000000-0005-0000-0000-0000402C0000}"/>
    <cellStyle name="40% - Accent6 2 2 2 4 2 3" xfId="11335" xr:uid="{00000000-0005-0000-0000-0000412C0000}"/>
    <cellStyle name="40% - Accent6 2 2 2 4 3" xfId="11336" xr:uid="{00000000-0005-0000-0000-0000422C0000}"/>
    <cellStyle name="40% - Accent6 2 2 2 4 4" xfId="11337" xr:uid="{00000000-0005-0000-0000-0000432C0000}"/>
    <cellStyle name="40% - Accent6 2 2 2 5" xfId="11338" xr:uid="{00000000-0005-0000-0000-0000442C0000}"/>
    <cellStyle name="40% - Accent6 2 2 2 5 2" xfId="11339" xr:uid="{00000000-0005-0000-0000-0000452C0000}"/>
    <cellStyle name="40% - Accent6 2 2 2 5 2 2" xfId="11340" xr:uid="{00000000-0005-0000-0000-0000462C0000}"/>
    <cellStyle name="40% - Accent6 2 2 2 5 2 3" xfId="11341" xr:uid="{00000000-0005-0000-0000-0000472C0000}"/>
    <cellStyle name="40% - Accent6 2 2 2 5 3" xfId="11342" xr:uid="{00000000-0005-0000-0000-0000482C0000}"/>
    <cellStyle name="40% - Accent6 2 2 2 5 4" xfId="11343" xr:uid="{00000000-0005-0000-0000-0000492C0000}"/>
    <cellStyle name="40% - Accent6 2 2 2 6" xfId="11344" xr:uid="{00000000-0005-0000-0000-00004A2C0000}"/>
    <cellStyle name="40% - Accent6 2 2 2 6 2" xfId="11345" xr:uid="{00000000-0005-0000-0000-00004B2C0000}"/>
    <cellStyle name="40% - Accent6 2 2 2 6 2 2" xfId="11346" xr:uid="{00000000-0005-0000-0000-00004C2C0000}"/>
    <cellStyle name="40% - Accent6 2 2 2 6 2 3" xfId="11347" xr:uid="{00000000-0005-0000-0000-00004D2C0000}"/>
    <cellStyle name="40% - Accent6 2 2 2 6 3" xfId="11348" xr:uid="{00000000-0005-0000-0000-00004E2C0000}"/>
    <cellStyle name="40% - Accent6 2 2 2 6 4" xfId="11349" xr:uid="{00000000-0005-0000-0000-00004F2C0000}"/>
    <cellStyle name="40% - Accent6 2 2 2 7" xfId="11350" xr:uid="{00000000-0005-0000-0000-0000502C0000}"/>
    <cellStyle name="40% - Accent6 2 2 2 7 2" xfId="11351" xr:uid="{00000000-0005-0000-0000-0000512C0000}"/>
    <cellStyle name="40% - Accent6 2 2 2 7 2 2" xfId="11352" xr:uid="{00000000-0005-0000-0000-0000522C0000}"/>
    <cellStyle name="40% - Accent6 2 2 2 7 2 3" xfId="11353" xr:uid="{00000000-0005-0000-0000-0000532C0000}"/>
    <cellStyle name="40% - Accent6 2 2 2 7 3" xfId="11354" xr:uid="{00000000-0005-0000-0000-0000542C0000}"/>
    <cellStyle name="40% - Accent6 2 2 2 7 4" xfId="11355" xr:uid="{00000000-0005-0000-0000-0000552C0000}"/>
    <cellStyle name="40% - Accent6 2 2 2 8" xfId="11356" xr:uid="{00000000-0005-0000-0000-0000562C0000}"/>
    <cellStyle name="40% - Accent6 2 2 2 8 2" xfId="11357" xr:uid="{00000000-0005-0000-0000-0000572C0000}"/>
    <cellStyle name="40% - Accent6 2 2 2 8 3" xfId="11358" xr:uid="{00000000-0005-0000-0000-0000582C0000}"/>
    <cellStyle name="40% - Accent6 2 2 2 9" xfId="11359" xr:uid="{00000000-0005-0000-0000-0000592C0000}"/>
    <cellStyle name="40% - Accent6 2 2 3" xfId="11360" xr:uid="{00000000-0005-0000-0000-00005A2C0000}"/>
    <cellStyle name="40% - Accent6 2 2 3 10" xfId="11361" xr:uid="{00000000-0005-0000-0000-00005B2C0000}"/>
    <cellStyle name="40% - Accent6 2 2 3 2" xfId="11362" xr:uid="{00000000-0005-0000-0000-00005C2C0000}"/>
    <cellStyle name="40% - Accent6 2 2 3 2 2" xfId="11363" xr:uid="{00000000-0005-0000-0000-00005D2C0000}"/>
    <cellStyle name="40% - Accent6 2 2 3 2 2 2" xfId="11364" xr:uid="{00000000-0005-0000-0000-00005E2C0000}"/>
    <cellStyle name="40% - Accent6 2 2 3 2 2 3" xfId="11365" xr:uid="{00000000-0005-0000-0000-00005F2C0000}"/>
    <cellStyle name="40% - Accent6 2 2 3 2 3" xfId="11366" xr:uid="{00000000-0005-0000-0000-0000602C0000}"/>
    <cellStyle name="40% - Accent6 2 2 3 2 4" xfId="11367" xr:uid="{00000000-0005-0000-0000-0000612C0000}"/>
    <cellStyle name="40% - Accent6 2 2 3 3" xfId="11368" xr:uid="{00000000-0005-0000-0000-0000622C0000}"/>
    <cellStyle name="40% - Accent6 2 2 3 3 2" xfId="11369" xr:uid="{00000000-0005-0000-0000-0000632C0000}"/>
    <cellStyle name="40% - Accent6 2 2 3 3 2 2" xfId="11370" xr:uid="{00000000-0005-0000-0000-0000642C0000}"/>
    <cellStyle name="40% - Accent6 2 2 3 3 2 3" xfId="11371" xr:uid="{00000000-0005-0000-0000-0000652C0000}"/>
    <cellStyle name="40% - Accent6 2 2 3 3 3" xfId="11372" xr:uid="{00000000-0005-0000-0000-0000662C0000}"/>
    <cellStyle name="40% - Accent6 2 2 3 3 4" xfId="11373" xr:uid="{00000000-0005-0000-0000-0000672C0000}"/>
    <cellStyle name="40% - Accent6 2 2 3 4" xfId="11374" xr:uid="{00000000-0005-0000-0000-0000682C0000}"/>
    <cellStyle name="40% - Accent6 2 2 3 4 2" xfId="11375" xr:uid="{00000000-0005-0000-0000-0000692C0000}"/>
    <cellStyle name="40% - Accent6 2 2 3 4 2 2" xfId="11376" xr:uid="{00000000-0005-0000-0000-00006A2C0000}"/>
    <cellStyle name="40% - Accent6 2 2 3 4 2 3" xfId="11377" xr:uid="{00000000-0005-0000-0000-00006B2C0000}"/>
    <cellStyle name="40% - Accent6 2 2 3 4 3" xfId="11378" xr:uid="{00000000-0005-0000-0000-00006C2C0000}"/>
    <cellStyle name="40% - Accent6 2 2 3 4 4" xfId="11379" xr:uid="{00000000-0005-0000-0000-00006D2C0000}"/>
    <cellStyle name="40% - Accent6 2 2 3 5" xfId="11380" xr:uid="{00000000-0005-0000-0000-00006E2C0000}"/>
    <cellStyle name="40% - Accent6 2 2 3 5 2" xfId="11381" xr:uid="{00000000-0005-0000-0000-00006F2C0000}"/>
    <cellStyle name="40% - Accent6 2 2 3 5 2 2" xfId="11382" xr:uid="{00000000-0005-0000-0000-0000702C0000}"/>
    <cellStyle name="40% - Accent6 2 2 3 5 2 3" xfId="11383" xr:uid="{00000000-0005-0000-0000-0000712C0000}"/>
    <cellStyle name="40% - Accent6 2 2 3 5 3" xfId="11384" xr:uid="{00000000-0005-0000-0000-0000722C0000}"/>
    <cellStyle name="40% - Accent6 2 2 3 5 4" xfId="11385" xr:uid="{00000000-0005-0000-0000-0000732C0000}"/>
    <cellStyle name="40% - Accent6 2 2 3 6" xfId="11386" xr:uid="{00000000-0005-0000-0000-0000742C0000}"/>
    <cellStyle name="40% - Accent6 2 2 3 6 2" xfId="11387" xr:uid="{00000000-0005-0000-0000-0000752C0000}"/>
    <cellStyle name="40% - Accent6 2 2 3 6 2 2" xfId="11388" xr:uid="{00000000-0005-0000-0000-0000762C0000}"/>
    <cellStyle name="40% - Accent6 2 2 3 6 2 3" xfId="11389" xr:uid="{00000000-0005-0000-0000-0000772C0000}"/>
    <cellStyle name="40% - Accent6 2 2 3 6 3" xfId="11390" xr:uid="{00000000-0005-0000-0000-0000782C0000}"/>
    <cellStyle name="40% - Accent6 2 2 3 6 4" xfId="11391" xr:uid="{00000000-0005-0000-0000-0000792C0000}"/>
    <cellStyle name="40% - Accent6 2 2 3 7" xfId="11392" xr:uid="{00000000-0005-0000-0000-00007A2C0000}"/>
    <cellStyle name="40% - Accent6 2 2 3 7 2" xfId="11393" xr:uid="{00000000-0005-0000-0000-00007B2C0000}"/>
    <cellStyle name="40% - Accent6 2 2 3 7 2 2" xfId="11394" xr:uid="{00000000-0005-0000-0000-00007C2C0000}"/>
    <cellStyle name="40% - Accent6 2 2 3 7 2 3" xfId="11395" xr:uid="{00000000-0005-0000-0000-00007D2C0000}"/>
    <cellStyle name="40% - Accent6 2 2 3 7 3" xfId="11396" xr:uid="{00000000-0005-0000-0000-00007E2C0000}"/>
    <cellStyle name="40% - Accent6 2 2 3 7 4" xfId="11397" xr:uid="{00000000-0005-0000-0000-00007F2C0000}"/>
    <cellStyle name="40% - Accent6 2 2 3 8" xfId="11398" xr:uid="{00000000-0005-0000-0000-0000802C0000}"/>
    <cellStyle name="40% - Accent6 2 2 3 8 2" xfId="11399" xr:uid="{00000000-0005-0000-0000-0000812C0000}"/>
    <cellStyle name="40% - Accent6 2 2 3 8 3" xfId="11400" xr:uid="{00000000-0005-0000-0000-0000822C0000}"/>
    <cellStyle name="40% - Accent6 2 2 3 9" xfId="11401" xr:uid="{00000000-0005-0000-0000-0000832C0000}"/>
    <cellStyle name="40% - Accent6 2 2 4" xfId="11402" xr:uid="{00000000-0005-0000-0000-0000842C0000}"/>
    <cellStyle name="40% - Accent6 2 2 4 2" xfId="11403" xr:uid="{00000000-0005-0000-0000-0000852C0000}"/>
    <cellStyle name="40% - Accent6 2 2 4 2 2" xfId="11404" xr:uid="{00000000-0005-0000-0000-0000862C0000}"/>
    <cellStyle name="40% - Accent6 2 2 4 2 3" xfId="11405" xr:uid="{00000000-0005-0000-0000-0000872C0000}"/>
    <cellStyle name="40% - Accent6 2 2 4 3" xfId="11406" xr:uid="{00000000-0005-0000-0000-0000882C0000}"/>
    <cellStyle name="40% - Accent6 2 2 4 4" xfId="11407" xr:uid="{00000000-0005-0000-0000-0000892C0000}"/>
    <cellStyle name="40% - Accent6 2 2 5" xfId="11408" xr:uid="{00000000-0005-0000-0000-00008A2C0000}"/>
    <cellStyle name="40% - Accent6 2 2 5 2" xfId="11409" xr:uid="{00000000-0005-0000-0000-00008B2C0000}"/>
    <cellStyle name="40% - Accent6 2 2 5 2 2" xfId="11410" xr:uid="{00000000-0005-0000-0000-00008C2C0000}"/>
    <cellStyle name="40% - Accent6 2 2 5 2 3" xfId="11411" xr:uid="{00000000-0005-0000-0000-00008D2C0000}"/>
    <cellStyle name="40% - Accent6 2 2 5 3" xfId="11412" xr:uid="{00000000-0005-0000-0000-00008E2C0000}"/>
    <cellStyle name="40% - Accent6 2 2 5 4" xfId="11413" xr:uid="{00000000-0005-0000-0000-00008F2C0000}"/>
    <cellStyle name="40% - Accent6 2 2 6" xfId="11414" xr:uid="{00000000-0005-0000-0000-0000902C0000}"/>
    <cellStyle name="40% - Accent6 2 2 6 2" xfId="11415" xr:uid="{00000000-0005-0000-0000-0000912C0000}"/>
    <cellStyle name="40% - Accent6 2 2 6 2 2" xfId="11416" xr:uid="{00000000-0005-0000-0000-0000922C0000}"/>
    <cellStyle name="40% - Accent6 2 2 6 2 3" xfId="11417" xr:uid="{00000000-0005-0000-0000-0000932C0000}"/>
    <cellStyle name="40% - Accent6 2 2 6 3" xfId="11418" xr:uid="{00000000-0005-0000-0000-0000942C0000}"/>
    <cellStyle name="40% - Accent6 2 2 6 4" xfId="11419" xr:uid="{00000000-0005-0000-0000-0000952C0000}"/>
    <cellStyle name="40% - Accent6 2 2 7" xfId="11420" xr:uid="{00000000-0005-0000-0000-0000962C0000}"/>
    <cellStyle name="40% - Accent6 2 2 7 2" xfId="11421" xr:uid="{00000000-0005-0000-0000-0000972C0000}"/>
    <cellStyle name="40% - Accent6 2 2 7 2 2" xfId="11422" xr:uid="{00000000-0005-0000-0000-0000982C0000}"/>
    <cellStyle name="40% - Accent6 2 2 7 2 3" xfId="11423" xr:uid="{00000000-0005-0000-0000-0000992C0000}"/>
    <cellStyle name="40% - Accent6 2 2 7 3" xfId="11424" xr:uid="{00000000-0005-0000-0000-00009A2C0000}"/>
    <cellStyle name="40% - Accent6 2 2 7 4" xfId="11425" xr:uid="{00000000-0005-0000-0000-00009B2C0000}"/>
    <cellStyle name="40% - Accent6 2 2 8" xfId="11426" xr:uid="{00000000-0005-0000-0000-00009C2C0000}"/>
    <cellStyle name="40% - Accent6 2 2 8 2" xfId="11427" xr:uid="{00000000-0005-0000-0000-00009D2C0000}"/>
    <cellStyle name="40% - Accent6 2 2 8 2 2" xfId="11428" xr:uid="{00000000-0005-0000-0000-00009E2C0000}"/>
    <cellStyle name="40% - Accent6 2 2 8 2 3" xfId="11429" xr:uid="{00000000-0005-0000-0000-00009F2C0000}"/>
    <cellStyle name="40% - Accent6 2 2 8 3" xfId="11430" xr:uid="{00000000-0005-0000-0000-0000A02C0000}"/>
    <cellStyle name="40% - Accent6 2 2 8 4" xfId="11431" xr:uid="{00000000-0005-0000-0000-0000A12C0000}"/>
    <cellStyle name="40% - Accent6 2 2 9" xfId="11432" xr:uid="{00000000-0005-0000-0000-0000A22C0000}"/>
    <cellStyle name="40% - Accent6 2 2 9 2" xfId="11433" xr:uid="{00000000-0005-0000-0000-0000A32C0000}"/>
    <cellStyle name="40% - Accent6 2 2 9 2 2" xfId="11434" xr:uid="{00000000-0005-0000-0000-0000A42C0000}"/>
    <cellStyle name="40% - Accent6 2 2 9 2 3" xfId="11435" xr:uid="{00000000-0005-0000-0000-0000A52C0000}"/>
    <cellStyle name="40% - Accent6 2 2 9 3" xfId="11436" xr:uid="{00000000-0005-0000-0000-0000A62C0000}"/>
    <cellStyle name="40% - Accent6 2 2 9 4" xfId="11437" xr:uid="{00000000-0005-0000-0000-0000A72C0000}"/>
    <cellStyle name="40% - Accent6 2 3" xfId="11438" xr:uid="{00000000-0005-0000-0000-0000A82C0000}"/>
    <cellStyle name="40% - Accent6 2 3 10" xfId="11439" xr:uid="{00000000-0005-0000-0000-0000A92C0000}"/>
    <cellStyle name="40% - Accent6 2 3 10 2" xfId="11440" xr:uid="{00000000-0005-0000-0000-0000AA2C0000}"/>
    <cellStyle name="40% - Accent6 2 3 10 3" xfId="11441" xr:uid="{00000000-0005-0000-0000-0000AB2C0000}"/>
    <cellStyle name="40% - Accent6 2 3 11" xfId="11442" xr:uid="{00000000-0005-0000-0000-0000AC2C0000}"/>
    <cellStyle name="40% - Accent6 2 3 12" xfId="11443" xr:uid="{00000000-0005-0000-0000-0000AD2C0000}"/>
    <cellStyle name="40% - Accent6 2 3 2" xfId="11444" xr:uid="{00000000-0005-0000-0000-0000AE2C0000}"/>
    <cellStyle name="40% - Accent6 2 3 2 10" xfId="11445" xr:uid="{00000000-0005-0000-0000-0000AF2C0000}"/>
    <cellStyle name="40% - Accent6 2 3 2 2" xfId="11446" xr:uid="{00000000-0005-0000-0000-0000B02C0000}"/>
    <cellStyle name="40% - Accent6 2 3 2 2 2" xfId="11447" xr:uid="{00000000-0005-0000-0000-0000B12C0000}"/>
    <cellStyle name="40% - Accent6 2 3 2 2 2 2" xfId="11448" xr:uid="{00000000-0005-0000-0000-0000B22C0000}"/>
    <cellStyle name="40% - Accent6 2 3 2 2 2 3" xfId="11449" xr:uid="{00000000-0005-0000-0000-0000B32C0000}"/>
    <cellStyle name="40% - Accent6 2 3 2 2 3" xfId="11450" xr:uid="{00000000-0005-0000-0000-0000B42C0000}"/>
    <cellStyle name="40% - Accent6 2 3 2 2 4" xfId="11451" xr:uid="{00000000-0005-0000-0000-0000B52C0000}"/>
    <cellStyle name="40% - Accent6 2 3 2 3" xfId="11452" xr:uid="{00000000-0005-0000-0000-0000B62C0000}"/>
    <cellStyle name="40% - Accent6 2 3 2 3 2" xfId="11453" xr:uid="{00000000-0005-0000-0000-0000B72C0000}"/>
    <cellStyle name="40% - Accent6 2 3 2 3 2 2" xfId="11454" xr:uid="{00000000-0005-0000-0000-0000B82C0000}"/>
    <cellStyle name="40% - Accent6 2 3 2 3 2 3" xfId="11455" xr:uid="{00000000-0005-0000-0000-0000B92C0000}"/>
    <cellStyle name="40% - Accent6 2 3 2 3 3" xfId="11456" xr:uid="{00000000-0005-0000-0000-0000BA2C0000}"/>
    <cellStyle name="40% - Accent6 2 3 2 3 4" xfId="11457" xr:uid="{00000000-0005-0000-0000-0000BB2C0000}"/>
    <cellStyle name="40% - Accent6 2 3 2 4" xfId="11458" xr:uid="{00000000-0005-0000-0000-0000BC2C0000}"/>
    <cellStyle name="40% - Accent6 2 3 2 4 2" xfId="11459" xr:uid="{00000000-0005-0000-0000-0000BD2C0000}"/>
    <cellStyle name="40% - Accent6 2 3 2 4 2 2" xfId="11460" xr:uid="{00000000-0005-0000-0000-0000BE2C0000}"/>
    <cellStyle name="40% - Accent6 2 3 2 4 2 3" xfId="11461" xr:uid="{00000000-0005-0000-0000-0000BF2C0000}"/>
    <cellStyle name="40% - Accent6 2 3 2 4 3" xfId="11462" xr:uid="{00000000-0005-0000-0000-0000C02C0000}"/>
    <cellStyle name="40% - Accent6 2 3 2 4 4" xfId="11463" xr:uid="{00000000-0005-0000-0000-0000C12C0000}"/>
    <cellStyle name="40% - Accent6 2 3 2 5" xfId="11464" xr:uid="{00000000-0005-0000-0000-0000C22C0000}"/>
    <cellStyle name="40% - Accent6 2 3 2 5 2" xfId="11465" xr:uid="{00000000-0005-0000-0000-0000C32C0000}"/>
    <cellStyle name="40% - Accent6 2 3 2 5 2 2" xfId="11466" xr:uid="{00000000-0005-0000-0000-0000C42C0000}"/>
    <cellStyle name="40% - Accent6 2 3 2 5 2 3" xfId="11467" xr:uid="{00000000-0005-0000-0000-0000C52C0000}"/>
    <cellStyle name="40% - Accent6 2 3 2 5 3" xfId="11468" xr:uid="{00000000-0005-0000-0000-0000C62C0000}"/>
    <cellStyle name="40% - Accent6 2 3 2 5 4" xfId="11469" xr:uid="{00000000-0005-0000-0000-0000C72C0000}"/>
    <cellStyle name="40% - Accent6 2 3 2 6" xfId="11470" xr:uid="{00000000-0005-0000-0000-0000C82C0000}"/>
    <cellStyle name="40% - Accent6 2 3 2 6 2" xfId="11471" xr:uid="{00000000-0005-0000-0000-0000C92C0000}"/>
    <cellStyle name="40% - Accent6 2 3 2 6 2 2" xfId="11472" xr:uid="{00000000-0005-0000-0000-0000CA2C0000}"/>
    <cellStyle name="40% - Accent6 2 3 2 6 2 3" xfId="11473" xr:uid="{00000000-0005-0000-0000-0000CB2C0000}"/>
    <cellStyle name="40% - Accent6 2 3 2 6 3" xfId="11474" xr:uid="{00000000-0005-0000-0000-0000CC2C0000}"/>
    <cellStyle name="40% - Accent6 2 3 2 6 4" xfId="11475" xr:uid="{00000000-0005-0000-0000-0000CD2C0000}"/>
    <cellStyle name="40% - Accent6 2 3 2 7" xfId="11476" xr:uid="{00000000-0005-0000-0000-0000CE2C0000}"/>
    <cellStyle name="40% - Accent6 2 3 2 7 2" xfId="11477" xr:uid="{00000000-0005-0000-0000-0000CF2C0000}"/>
    <cellStyle name="40% - Accent6 2 3 2 7 2 2" xfId="11478" xr:uid="{00000000-0005-0000-0000-0000D02C0000}"/>
    <cellStyle name="40% - Accent6 2 3 2 7 2 3" xfId="11479" xr:uid="{00000000-0005-0000-0000-0000D12C0000}"/>
    <cellStyle name="40% - Accent6 2 3 2 7 3" xfId="11480" xr:uid="{00000000-0005-0000-0000-0000D22C0000}"/>
    <cellStyle name="40% - Accent6 2 3 2 7 4" xfId="11481" xr:uid="{00000000-0005-0000-0000-0000D32C0000}"/>
    <cellStyle name="40% - Accent6 2 3 2 8" xfId="11482" xr:uid="{00000000-0005-0000-0000-0000D42C0000}"/>
    <cellStyle name="40% - Accent6 2 3 2 8 2" xfId="11483" xr:uid="{00000000-0005-0000-0000-0000D52C0000}"/>
    <cellStyle name="40% - Accent6 2 3 2 8 3" xfId="11484" xr:uid="{00000000-0005-0000-0000-0000D62C0000}"/>
    <cellStyle name="40% - Accent6 2 3 2 9" xfId="11485" xr:uid="{00000000-0005-0000-0000-0000D72C0000}"/>
    <cellStyle name="40% - Accent6 2 3 3" xfId="11486" xr:uid="{00000000-0005-0000-0000-0000D82C0000}"/>
    <cellStyle name="40% - Accent6 2 3 3 10" xfId="11487" xr:uid="{00000000-0005-0000-0000-0000D92C0000}"/>
    <cellStyle name="40% - Accent6 2 3 3 2" xfId="11488" xr:uid="{00000000-0005-0000-0000-0000DA2C0000}"/>
    <cellStyle name="40% - Accent6 2 3 3 2 2" xfId="11489" xr:uid="{00000000-0005-0000-0000-0000DB2C0000}"/>
    <cellStyle name="40% - Accent6 2 3 3 2 2 2" xfId="11490" xr:uid="{00000000-0005-0000-0000-0000DC2C0000}"/>
    <cellStyle name="40% - Accent6 2 3 3 2 2 3" xfId="11491" xr:uid="{00000000-0005-0000-0000-0000DD2C0000}"/>
    <cellStyle name="40% - Accent6 2 3 3 2 3" xfId="11492" xr:uid="{00000000-0005-0000-0000-0000DE2C0000}"/>
    <cellStyle name="40% - Accent6 2 3 3 2 4" xfId="11493" xr:uid="{00000000-0005-0000-0000-0000DF2C0000}"/>
    <cellStyle name="40% - Accent6 2 3 3 3" xfId="11494" xr:uid="{00000000-0005-0000-0000-0000E02C0000}"/>
    <cellStyle name="40% - Accent6 2 3 3 3 2" xfId="11495" xr:uid="{00000000-0005-0000-0000-0000E12C0000}"/>
    <cellStyle name="40% - Accent6 2 3 3 3 2 2" xfId="11496" xr:uid="{00000000-0005-0000-0000-0000E22C0000}"/>
    <cellStyle name="40% - Accent6 2 3 3 3 2 3" xfId="11497" xr:uid="{00000000-0005-0000-0000-0000E32C0000}"/>
    <cellStyle name="40% - Accent6 2 3 3 3 3" xfId="11498" xr:uid="{00000000-0005-0000-0000-0000E42C0000}"/>
    <cellStyle name="40% - Accent6 2 3 3 3 4" xfId="11499" xr:uid="{00000000-0005-0000-0000-0000E52C0000}"/>
    <cellStyle name="40% - Accent6 2 3 3 4" xfId="11500" xr:uid="{00000000-0005-0000-0000-0000E62C0000}"/>
    <cellStyle name="40% - Accent6 2 3 3 4 2" xfId="11501" xr:uid="{00000000-0005-0000-0000-0000E72C0000}"/>
    <cellStyle name="40% - Accent6 2 3 3 4 2 2" xfId="11502" xr:uid="{00000000-0005-0000-0000-0000E82C0000}"/>
    <cellStyle name="40% - Accent6 2 3 3 4 2 3" xfId="11503" xr:uid="{00000000-0005-0000-0000-0000E92C0000}"/>
    <cellStyle name="40% - Accent6 2 3 3 4 3" xfId="11504" xr:uid="{00000000-0005-0000-0000-0000EA2C0000}"/>
    <cellStyle name="40% - Accent6 2 3 3 4 4" xfId="11505" xr:uid="{00000000-0005-0000-0000-0000EB2C0000}"/>
    <cellStyle name="40% - Accent6 2 3 3 5" xfId="11506" xr:uid="{00000000-0005-0000-0000-0000EC2C0000}"/>
    <cellStyle name="40% - Accent6 2 3 3 5 2" xfId="11507" xr:uid="{00000000-0005-0000-0000-0000ED2C0000}"/>
    <cellStyle name="40% - Accent6 2 3 3 5 2 2" xfId="11508" xr:uid="{00000000-0005-0000-0000-0000EE2C0000}"/>
    <cellStyle name="40% - Accent6 2 3 3 5 2 3" xfId="11509" xr:uid="{00000000-0005-0000-0000-0000EF2C0000}"/>
    <cellStyle name="40% - Accent6 2 3 3 5 3" xfId="11510" xr:uid="{00000000-0005-0000-0000-0000F02C0000}"/>
    <cellStyle name="40% - Accent6 2 3 3 5 4" xfId="11511" xr:uid="{00000000-0005-0000-0000-0000F12C0000}"/>
    <cellStyle name="40% - Accent6 2 3 3 6" xfId="11512" xr:uid="{00000000-0005-0000-0000-0000F22C0000}"/>
    <cellStyle name="40% - Accent6 2 3 3 6 2" xfId="11513" xr:uid="{00000000-0005-0000-0000-0000F32C0000}"/>
    <cellStyle name="40% - Accent6 2 3 3 6 2 2" xfId="11514" xr:uid="{00000000-0005-0000-0000-0000F42C0000}"/>
    <cellStyle name="40% - Accent6 2 3 3 6 2 3" xfId="11515" xr:uid="{00000000-0005-0000-0000-0000F52C0000}"/>
    <cellStyle name="40% - Accent6 2 3 3 6 3" xfId="11516" xr:uid="{00000000-0005-0000-0000-0000F62C0000}"/>
    <cellStyle name="40% - Accent6 2 3 3 6 4" xfId="11517" xr:uid="{00000000-0005-0000-0000-0000F72C0000}"/>
    <cellStyle name="40% - Accent6 2 3 3 7" xfId="11518" xr:uid="{00000000-0005-0000-0000-0000F82C0000}"/>
    <cellStyle name="40% - Accent6 2 3 3 7 2" xfId="11519" xr:uid="{00000000-0005-0000-0000-0000F92C0000}"/>
    <cellStyle name="40% - Accent6 2 3 3 7 2 2" xfId="11520" xr:uid="{00000000-0005-0000-0000-0000FA2C0000}"/>
    <cellStyle name="40% - Accent6 2 3 3 7 2 3" xfId="11521" xr:uid="{00000000-0005-0000-0000-0000FB2C0000}"/>
    <cellStyle name="40% - Accent6 2 3 3 7 3" xfId="11522" xr:uid="{00000000-0005-0000-0000-0000FC2C0000}"/>
    <cellStyle name="40% - Accent6 2 3 3 7 4" xfId="11523" xr:uid="{00000000-0005-0000-0000-0000FD2C0000}"/>
    <cellStyle name="40% - Accent6 2 3 3 8" xfId="11524" xr:uid="{00000000-0005-0000-0000-0000FE2C0000}"/>
    <cellStyle name="40% - Accent6 2 3 3 8 2" xfId="11525" xr:uid="{00000000-0005-0000-0000-0000FF2C0000}"/>
    <cellStyle name="40% - Accent6 2 3 3 8 3" xfId="11526" xr:uid="{00000000-0005-0000-0000-0000002D0000}"/>
    <cellStyle name="40% - Accent6 2 3 3 9" xfId="11527" xr:uid="{00000000-0005-0000-0000-0000012D0000}"/>
    <cellStyle name="40% - Accent6 2 3 4" xfId="11528" xr:uid="{00000000-0005-0000-0000-0000022D0000}"/>
    <cellStyle name="40% - Accent6 2 3 4 2" xfId="11529" xr:uid="{00000000-0005-0000-0000-0000032D0000}"/>
    <cellStyle name="40% - Accent6 2 3 4 2 2" xfId="11530" xr:uid="{00000000-0005-0000-0000-0000042D0000}"/>
    <cellStyle name="40% - Accent6 2 3 4 2 3" xfId="11531" xr:uid="{00000000-0005-0000-0000-0000052D0000}"/>
    <cellStyle name="40% - Accent6 2 3 4 3" xfId="11532" xr:uid="{00000000-0005-0000-0000-0000062D0000}"/>
    <cellStyle name="40% - Accent6 2 3 4 4" xfId="11533" xr:uid="{00000000-0005-0000-0000-0000072D0000}"/>
    <cellStyle name="40% - Accent6 2 3 5" xfId="11534" xr:uid="{00000000-0005-0000-0000-0000082D0000}"/>
    <cellStyle name="40% - Accent6 2 3 5 2" xfId="11535" xr:uid="{00000000-0005-0000-0000-0000092D0000}"/>
    <cellStyle name="40% - Accent6 2 3 5 2 2" xfId="11536" xr:uid="{00000000-0005-0000-0000-00000A2D0000}"/>
    <cellStyle name="40% - Accent6 2 3 5 2 3" xfId="11537" xr:uid="{00000000-0005-0000-0000-00000B2D0000}"/>
    <cellStyle name="40% - Accent6 2 3 5 3" xfId="11538" xr:uid="{00000000-0005-0000-0000-00000C2D0000}"/>
    <cellStyle name="40% - Accent6 2 3 5 4" xfId="11539" xr:uid="{00000000-0005-0000-0000-00000D2D0000}"/>
    <cellStyle name="40% - Accent6 2 3 6" xfId="11540" xr:uid="{00000000-0005-0000-0000-00000E2D0000}"/>
    <cellStyle name="40% - Accent6 2 3 6 2" xfId="11541" xr:uid="{00000000-0005-0000-0000-00000F2D0000}"/>
    <cellStyle name="40% - Accent6 2 3 6 2 2" xfId="11542" xr:uid="{00000000-0005-0000-0000-0000102D0000}"/>
    <cellStyle name="40% - Accent6 2 3 6 2 3" xfId="11543" xr:uid="{00000000-0005-0000-0000-0000112D0000}"/>
    <cellStyle name="40% - Accent6 2 3 6 3" xfId="11544" xr:uid="{00000000-0005-0000-0000-0000122D0000}"/>
    <cellStyle name="40% - Accent6 2 3 6 4" xfId="11545" xr:uid="{00000000-0005-0000-0000-0000132D0000}"/>
    <cellStyle name="40% - Accent6 2 3 7" xfId="11546" xr:uid="{00000000-0005-0000-0000-0000142D0000}"/>
    <cellStyle name="40% - Accent6 2 3 7 2" xfId="11547" xr:uid="{00000000-0005-0000-0000-0000152D0000}"/>
    <cellStyle name="40% - Accent6 2 3 7 2 2" xfId="11548" xr:uid="{00000000-0005-0000-0000-0000162D0000}"/>
    <cellStyle name="40% - Accent6 2 3 7 2 3" xfId="11549" xr:uid="{00000000-0005-0000-0000-0000172D0000}"/>
    <cellStyle name="40% - Accent6 2 3 7 3" xfId="11550" xr:uid="{00000000-0005-0000-0000-0000182D0000}"/>
    <cellStyle name="40% - Accent6 2 3 7 4" xfId="11551" xr:uid="{00000000-0005-0000-0000-0000192D0000}"/>
    <cellStyle name="40% - Accent6 2 3 8" xfId="11552" xr:uid="{00000000-0005-0000-0000-00001A2D0000}"/>
    <cellStyle name="40% - Accent6 2 3 8 2" xfId="11553" xr:uid="{00000000-0005-0000-0000-00001B2D0000}"/>
    <cellStyle name="40% - Accent6 2 3 8 2 2" xfId="11554" xr:uid="{00000000-0005-0000-0000-00001C2D0000}"/>
    <cellStyle name="40% - Accent6 2 3 8 2 3" xfId="11555" xr:uid="{00000000-0005-0000-0000-00001D2D0000}"/>
    <cellStyle name="40% - Accent6 2 3 8 3" xfId="11556" xr:uid="{00000000-0005-0000-0000-00001E2D0000}"/>
    <cellStyle name="40% - Accent6 2 3 8 4" xfId="11557" xr:uid="{00000000-0005-0000-0000-00001F2D0000}"/>
    <cellStyle name="40% - Accent6 2 3 9" xfId="11558" xr:uid="{00000000-0005-0000-0000-0000202D0000}"/>
    <cellStyle name="40% - Accent6 2 3 9 2" xfId="11559" xr:uid="{00000000-0005-0000-0000-0000212D0000}"/>
    <cellStyle name="40% - Accent6 2 3 9 2 2" xfId="11560" xr:uid="{00000000-0005-0000-0000-0000222D0000}"/>
    <cellStyle name="40% - Accent6 2 3 9 2 3" xfId="11561" xr:uid="{00000000-0005-0000-0000-0000232D0000}"/>
    <cellStyle name="40% - Accent6 2 3 9 3" xfId="11562" xr:uid="{00000000-0005-0000-0000-0000242D0000}"/>
    <cellStyle name="40% - Accent6 2 3 9 4" xfId="11563" xr:uid="{00000000-0005-0000-0000-0000252D0000}"/>
    <cellStyle name="40% - Accent6 2 4" xfId="11564" xr:uid="{00000000-0005-0000-0000-0000262D0000}"/>
    <cellStyle name="40% - Accent6 2 4 10" xfId="11565" xr:uid="{00000000-0005-0000-0000-0000272D0000}"/>
    <cellStyle name="40% - Accent6 2 4 10 2" xfId="11566" xr:uid="{00000000-0005-0000-0000-0000282D0000}"/>
    <cellStyle name="40% - Accent6 2 4 10 3" xfId="11567" xr:uid="{00000000-0005-0000-0000-0000292D0000}"/>
    <cellStyle name="40% - Accent6 2 4 11" xfId="11568" xr:uid="{00000000-0005-0000-0000-00002A2D0000}"/>
    <cellStyle name="40% - Accent6 2 4 12" xfId="11569" xr:uid="{00000000-0005-0000-0000-00002B2D0000}"/>
    <cellStyle name="40% - Accent6 2 4 2" xfId="11570" xr:uid="{00000000-0005-0000-0000-00002C2D0000}"/>
    <cellStyle name="40% - Accent6 2 4 2 10" xfId="11571" xr:uid="{00000000-0005-0000-0000-00002D2D0000}"/>
    <cellStyle name="40% - Accent6 2 4 2 2" xfId="11572" xr:uid="{00000000-0005-0000-0000-00002E2D0000}"/>
    <cellStyle name="40% - Accent6 2 4 2 2 2" xfId="11573" xr:uid="{00000000-0005-0000-0000-00002F2D0000}"/>
    <cellStyle name="40% - Accent6 2 4 2 2 2 2" xfId="11574" xr:uid="{00000000-0005-0000-0000-0000302D0000}"/>
    <cellStyle name="40% - Accent6 2 4 2 2 2 3" xfId="11575" xr:uid="{00000000-0005-0000-0000-0000312D0000}"/>
    <cellStyle name="40% - Accent6 2 4 2 2 3" xfId="11576" xr:uid="{00000000-0005-0000-0000-0000322D0000}"/>
    <cellStyle name="40% - Accent6 2 4 2 2 4" xfId="11577" xr:uid="{00000000-0005-0000-0000-0000332D0000}"/>
    <cellStyle name="40% - Accent6 2 4 2 3" xfId="11578" xr:uid="{00000000-0005-0000-0000-0000342D0000}"/>
    <cellStyle name="40% - Accent6 2 4 2 3 2" xfId="11579" xr:uid="{00000000-0005-0000-0000-0000352D0000}"/>
    <cellStyle name="40% - Accent6 2 4 2 3 2 2" xfId="11580" xr:uid="{00000000-0005-0000-0000-0000362D0000}"/>
    <cellStyle name="40% - Accent6 2 4 2 3 2 3" xfId="11581" xr:uid="{00000000-0005-0000-0000-0000372D0000}"/>
    <cellStyle name="40% - Accent6 2 4 2 3 3" xfId="11582" xr:uid="{00000000-0005-0000-0000-0000382D0000}"/>
    <cellStyle name="40% - Accent6 2 4 2 3 4" xfId="11583" xr:uid="{00000000-0005-0000-0000-0000392D0000}"/>
    <cellStyle name="40% - Accent6 2 4 2 4" xfId="11584" xr:uid="{00000000-0005-0000-0000-00003A2D0000}"/>
    <cellStyle name="40% - Accent6 2 4 2 4 2" xfId="11585" xr:uid="{00000000-0005-0000-0000-00003B2D0000}"/>
    <cellStyle name="40% - Accent6 2 4 2 4 2 2" xfId="11586" xr:uid="{00000000-0005-0000-0000-00003C2D0000}"/>
    <cellStyle name="40% - Accent6 2 4 2 4 2 3" xfId="11587" xr:uid="{00000000-0005-0000-0000-00003D2D0000}"/>
    <cellStyle name="40% - Accent6 2 4 2 4 3" xfId="11588" xr:uid="{00000000-0005-0000-0000-00003E2D0000}"/>
    <cellStyle name="40% - Accent6 2 4 2 4 4" xfId="11589" xr:uid="{00000000-0005-0000-0000-00003F2D0000}"/>
    <cellStyle name="40% - Accent6 2 4 2 5" xfId="11590" xr:uid="{00000000-0005-0000-0000-0000402D0000}"/>
    <cellStyle name="40% - Accent6 2 4 2 5 2" xfId="11591" xr:uid="{00000000-0005-0000-0000-0000412D0000}"/>
    <cellStyle name="40% - Accent6 2 4 2 5 2 2" xfId="11592" xr:uid="{00000000-0005-0000-0000-0000422D0000}"/>
    <cellStyle name="40% - Accent6 2 4 2 5 2 3" xfId="11593" xr:uid="{00000000-0005-0000-0000-0000432D0000}"/>
    <cellStyle name="40% - Accent6 2 4 2 5 3" xfId="11594" xr:uid="{00000000-0005-0000-0000-0000442D0000}"/>
    <cellStyle name="40% - Accent6 2 4 2 5 4" xfId="11595" xr:uid="{00000000-0005-0000-0000-0000452D0000}"/>
    <cellStyle name="40% - Accent6 2 4 2 6" xfId="11596" xr:uid="{00000000-0005-0000-0000-0000462D0000}"/>
    <cellStyle name="40% - Accent6 2 4 2 6 2" xfId="11597" xr:uid="{00000000-0005-0000-0000-0000472D0000}"/>
    <cellStyle name="40% - Accent6 2 4 2 6 2 2" xfId="11598" xr:uid="{00000000-0005-0000-0000-0000482D0000}"/>
    <cellStyle name="40% - Accent6 2 4 2 6 2 3" xfId="11599" xr:uid="{00000000-0005-0000-0000-0000492D0000}"/>
    <cellStyle name="40% - Accent6 2 4 2 6 3" xfId="11600" xr:uid="{00000000-0005-0000-0000-00004A2D0000}"/>
    <cellStyle name="40% - Accent6 2 4 2 6 4" xfId="11601" xr:uid="{00000000-0005-0000-0000-00004B2D0000}"/>
    <cellStyle name="40% - Accent6 2 4 2 7" xfId="11602" xr:uid="{00000000-0005-0000-0000-00004C2D0000}"/>
    <cellStyle name="40% - Accent6 2 4 2 7 2" xfId="11603" xr:uid="{00000000-0005-0000-0000-00004D2D0000}"/>
    <cellStyle name="40% - Accent6 2 4 2 7 2 2" xfId="11604" xr:uid="{00000000-0005-0000-0000-00004E2D0000}"/>
    <cellStyle name="40% - Accent6 2 4 2 7 2 3" xfId="11605" xr:uid="{00000000-0005-0000-0000-00004F2D0000}"/>
    <cellStyle name="40% - Accent6 2 4 2 7 3" xfId="11606" xr:uid="{00000000-0005-0000-0000-0000502D0000}"/>
    <cellStyle name="40% - Accent6 2 4 2 7 4" xfId="11607" xr:uid="{00000000-0005-0000-0000-0000512D0000}"/>
    <cellStyle name="40% - Accent6 2 4 2 8" xfId="11608" xr:uid="{00000000-0005-0000-0000-0000522D0000}"/>
    <cellStyle name="40% - Accent6 2 4 2 8 2" xfId="11609" xr:uid="{00000000-0005-0000-0000-0000532D0000}"/>
    <cellStyle name="40% - Accent6 2 4 2 8 3" xfId="11610" xr:uid="{00000000-0005-0000-0000-0000542D0000}"/>
    <cellStyle name="40% - Accent6 2 4 2 9" xfId="11611" xr:uid="{00000000-0005-0000-0000-0000552D0000}"/>
    <cellStyle name="40% - Accent6 2 4 3" xfId="11612" xr:uid="{00000000-0005-0000-0000-0000562D0000}"/>
    <cellStyle name="40% - Accent6 2 4 3 10" xfId="11613" xr:uid="{00000000-0005-0000-0000-0000572D0000}"/>
    <cellStyle name="40% - Accent6 2 4 3 2" xfId="11614" xr:uid="{00000000-0005-0000-0000-0000582D0000}"/>
    <cellStyle name="40% - Accent6 2 4 3 2 2" xfId="11615" xr:uid="{00000000-0005-0000-0000-0000592D0000}"/>
    <cellStyle name="40% - Accent6 2 4 3 2 2 2" xfId="11616" xr:uid="{00000000-0005-0000-0000-00005A2D0000}"/>
    <cellStyle name="40% - Accent6 2 4 3 2 2 3" xfId="11617" xr:uid="{00000000-0005-0000-0000-00005B2D0000}"/>
    <cellStyle name="40% - Accent6 2 4 3 2 3" xfId="11618" xr:uid="{00000000-0005-0000-0000-00005C2D0000}"/>
    <cellStyle name="40% - Accent6 2 4 3 2 4" xfId="11619" xr:uid="{00000000-0005-0000-0000-00005D2D0000}"/>
    <cellStyle name="40% - Accent6 2 4 3 3" xfId="11620" xr:uid="{00000000-0005-0000-0000-00005E2D0000}"/>
    <cellStyle name="40% - Accent6 2 4 3 3 2" xfId="11621" xr:uid="{00000000-0005-0000-0000-00005F2D0000}"/>
    <cellStyle name="40% - Accent6 2 4 3 3 2 2" xfId="11622" xr:uid="{00000000-0005-0000-0000-0000602D0000}"/>
    <cellStyle name="40% - Accent6 2 4 3 3 2 3" xfId="11623" xr:uid="{00000000-0005-0000-0000-0000612D0000}"/>
    <cellStyle name="40% - Accent6 2 4 3 3 3" xfId="11624" xr:uid="{00000000-0005-0000-0000-0000622D0000}"/>
    <cellStyle name="40% - Accent6 2 4 3 3 4" xfId="11625" xr:uid="{00000000-0005-0000-0000-0000632D0000}"/>
    <cellStyle name="40% - Accent6 2 4 3 4" xfId="11626" xr:uid="{00000000-0005-0000-0000-0000642D0000}"/>
    <cellStyle name="40% - Accent6 2 4 3 4 2" xfId="11627" xr:uid="{00000000-0005-0000-0000-0000652D0000}"/>
    <cellStyle name="40% - Accent6 2 4 3 4 2 2" xfId="11628" xr:uid="{00000000-0005-0000-0000-0000662D0000}"/>
    <cellStyle name="40% - Accent6 2 4 3 4 2 3" xfId="11629" xr:uid="{00000000-0005-0000-0000-0000672D0000}"/>
    <cellStyle name="40% - Accent6 2 4 3 4 3" xfId="11630" xr:uid="{00000000-0005-0000-0000-0000682D0000}"/>
    <cellStyle name="40% - Accent6 2 4 3 4 4" xfId="11631" xr:uid="{00000000-0005-0000-0000-0000692D0000}"/>
    <cellStyle name="40% - Accent6 2 4 3 5" xfId="11632" xr:uid="{00000000-0005-0000-0000-00006A2D0000}"/>
    <cellStyle name="40% - Accent6 2 4 3 5 2" xfId="11633" xr:uid="{00000000-0005-0000-0000-00006B2D0000}"/>
    <cellStyle name="40% - Accent6 2 4 3 5 2 2" xfId="11634" xr:uid="{00000000-0005-0000-0000-00006C2D0000}"/>
    <cellStyle name="40% - Accent6 2 4 3 5 2 3" xfId="11635" xr:uid="{00000000-0005-0000-0000-00006D2D0000}"/>
    <cellStyle name="40% - Accent6 2 4 3 5 3" xfId="11636" xr:uid="{00000000-0005-0000-0000-00006E2D0000}"/>
    <cellStyle name="40% - Accent6 2 4 3 5 4" xfId="11637" xr:uid="{00000000-0005-0000-0000-00006F2D0000}"/>
    <cellStyle name="40% - Accent6 2 4 3 6" xfId="11638" xr:uid="{00000000-0005-0000-0000-0000702D0000}"/>
    <cellStyle name="40% - Accent6 2 4 3 6 2" xfId="11639" xr:uid="{00000000-0005-0000-0000-0000712D0000}"/>
    <cellStyle name="40% - Accent6 2 4 3 6 2 2" xfId="11640" xr:uid="{00000000-0005-0000-0000-0000722D0000}"/>
    <cellStyle name="40% - Accent6 2 4 3 6 2 3" xfId="11641" xr:uid="{00000000-0005-0000-0000-0000732D0000}"/>
    <cellStyle name="40% - Accent6 2 4 3 6 3" xfId="11642" xr:uid="{00000000-0005-0000-0000-0000742D0000}"/>
    <cellStyle name="40% - Accent6 2 4 3 6 4" xfId="11643" xr:uid="{00000000-0005-0000-0000-0000752D0000}"/>
    <cellStyle name="40% - Accent6 2 4 3 7" xfId="11644" xr:uid="{00000000-0005-0000-0000-0000762D0000}"/>
    <cellStyle name="40% - Accent6 2 4 3 7 2" xfId="11645" xr:uid="{00000000-0005-0000-0000-0000772D0000}"/>
    <cellStyle name="40% - Accent6 2 4 3 7 2 2" xfId="11646" xr:uid="{00000000-0005-0000-0000-0000782D0000}"/>
    <cellStyle name="40% - Accent6 2 4 3 7 2 3" xfId="11647" xr:uid="{00000000-0005-0000-0000-0000792D0000}"/>
    <cellStyle name="40% - Accent6 2 4 3 7 3" xfId="11648" xr:uid="{00000000-0005-0000-0000-00007A2D0000}"/>
    <cellStyle name="40% - Accent6 2 4 3 7 4" xfId="11649" xr:uid="{00000000-0005-0000-0000-00007B2D0000}"/>
    <cellStyle name="40% - Accent6 2 4 3 8" xfId="11650" xr:uid="{00000000-0005-0000-0000-00007C2D0000}"/>
    <cellStyle name="40% - Accent6 2 4 3 8 2" xfId="11651" xr:uid="{00000000-0005-0000-0000-00007D2D0000}"/>
    <cellStyle name="40% - Accent6 2 4 3 8 3" xfId="11652" xr:uid="{00000000-0005-0000-0000-00007E2D0000}"/>
    <cellStyle name="40% - Accent6 2 4 3 9" xfId="11653" xr:uid="{00000000-0005-0000-0000-00007F2D0000}"/>
    <cellStyle name="40% - Accent6 2 4 4" xfId="11654" xr:uid="{00000000-0005-0000-0000-0000802D0000}"/>
    <cellStyle name="40% - Accent6 2 4 4 2" xfId="11655" xr:uid="{00000000-0005-0000-0000-0000812D0000}"/>
    <cellStyle name="40% - Accent6 2 4 4 2 2" xfId="11656" xr:uid="{00000000-0005-0000-0000-0000822D0000}"/>
    <cellStyle name="40% - Accent6 2 4 4 2 3" xfId="11657" xr:uid="{00000000-0005-0000-0000-0000832D0000}"/>
    <cellStyle name="40% - Accent6 2 4 4 3" xfId="11658" xr:uid="{00000000-0005-0000-0000-0000842D0000}"/>
    <cellStyle name="40% - Accent6 2 4 4 4" xfId="11659" xr:uid="{00000000-0005-0000-0000-0000852D0000}"/>
    <cellStyle name="40% - Accent6 2 4 5" xfId="11660" xr:uid="{00000000-0005-0000-0000-0000862D0000}"/>
    <cellStyle name="40% - Accent6 2 4 5 2" xfId="11661" xr:uid="{00000000-0005-0000-0000-0000872D0000}"/>
    <cellStyle name="40% - Accent6 2 4 5 2 2" xfId="11662" xr:uid="{00000000-0005-0000-0000-0000882D0000}"/>
    <cellStyle name="40% - Accent6 2 4 5 2 3" xfId="11663" xr:uid="{00000000-0005-0000-0000-0000892D0000}"/>
    <cellStyle name="40% - Accent6 2 4 5 3" xfId="11664" xr:uid="{00000000-0005-0000-0000-00008A2D0000}"/>
    <cellStyle name="40% - Accent6 2 4 5 4" xfId="11665" xr:uid="{00000000-0005-0000-0000-00008B2D0000}"/>
    <cellStyle name="40% - Accent6 2 4 6" xfId="11666" xr:uid="{00000000-0005-0000-0000-00008C2D0000}"/>
    <cellStyle name="40% - Accent6 2 4 6 2" xfId="11667" xr:uid="{00000000-0005-0000-0000-00008D2D0000}"/>
    <cellStyle name="40% - Accent6 2 4 6 2 2" xfId="11668" xr:uid="{00000000-0005-0000-0000-00008E2D0000}"/>
    <cellStyle name="40% - Accent6 2 4 6 2 3" xfId="11669" xr:uid="{00000000-0005-0000-0000-00008F2D0000}"/>
    <cellStyle name="40% - Accent6 2 4 6 3" xfId="11670" xr:uid="{00000000-0005-0000-0000-0000902D0000}"/>
    <cellStyle name="40% - Accent6 2 4 6 4" xfId="11671" xr:uid="{00000000-0005-0000-0000-0000912D0000}"/>
    <cellStyle name="40% - Accent6 2 4 7" xfId="11672" xr:uid="{00000000-0005-0000-0000-0000922D0000}"/>
    <cellStyle name="40% - Accent6 2 4 7 2" xfId="11673" xr:uid="{00000000-0005-0000-0000-0000932D0000}"/>
    <cellStyle name="40% - Accent6 2 4 7 2 2" xfId="11674" xr:uid="{00000000-0005-0000-0000-0000942D0000}"/>
    <cellStyle name="40% - Accent6 2 4 7 2 3" xfId="11675" xr:uid="{00000000-0005-0000-0000-0000952D0000}"/>
    <cellStyle name="40% - Accent6 2 4 7 3" xfId="11676" xr:uid="{00000000-0005-0000-0000-0000962D0000}"/>
    <cellStyle name="40% - Accent6 2 4 7 4" xfId="11677" xr:uid="{00000000-0005-0000-0000-0000972D0000}"/>
    <cellStyle name="40% - Accent6 2 4 8" xfId="11678" xr:uid="{00000000-0005-0000-0000-0000982D0000}"/>
    <cellStyle name="40% - Accent6 2 4 8 2" xfId="11679" xr:uid="{00000000-0005-0000-0000-0000992D0000}"/>
    <cellStyle name="40% - Accent6 2 4 8 2 2" xfId="11680" xr:uid="{00000000-0005-0000-0000-00009A2D0000}"/>
    <cellStyle name="40% - Accent6 2 4 8 2 3" xfId="11681" xr:uid="{00000000-0005-0000-0000-00009B2D0000}"/>
    <cellStyle name="40% - Accent6 2 4 8 3" xfId="11682" xr:uid="{00000000-0005-0000-0000-00009C2D0000}"/>
    <cellStyle name="40% - Accent6 2 4 8 4" xfId="11683" xr:uid="{00000000-0005-0000-0000-00009D2D0000}"/>
    <cellStyle name="40% - Accent6 2 4 9" xfId="11684" xr:uid="{00000000-0005-0000-0000-00009E2D0000}"/>
    <cellStyle name="40% - Accent6 2 4 9 2" xfId="11685" xr:uid="{00000000-0005-0000-0000-00009F2D0000}"/>
    <cellStyle name="40% - Accent6 2 4 9 2 2" xfId="11686" xr:uid="{00000000-0005-0000-0000-0000A02D0000}"/>
    <cellStyle name="40% - Accent6 2 4 9 2 3" xfId="11687" xr:uid="{00000000-0005-0000-0000-0000A12D0000}"/>
    <cellStyle name="40% - Accent6 2 4 9 3" xfId="11688" xr:uid="{00000000-0005-0000-0000-0000A22D0000}"/>
    <cellStyle name="40% - Accent6 2 4 9 4" xfId="11689" xr:uid="{00000000-0005-0000-0000-0000A32D0000}"/>
    <cellStyle name="40% - Accent6 2 5" xfId="11690" xr:uid="{00000000-0005-0000-0000-0000A42D0000}"/>
    <cellStyle name="40% - Accent6 2 5 10" xfId="11691" xr:uid="{00000000-0005-0000-0000-0000A52D0000}"/>
    <cellStyle name="40% - Accent6 2 5 2" xfId="11692" xr:uid="{00000000-0005-0000-0000-0000A62D0000}"/>
    <cellStyle name="40% - Accent6 2 5 2 2" xfId="11693" xr:uid="{00000000-0005-0000-0000-0000A72D0000}"/>
    <cellStyle name="40% - Accent6 2 5 2 2 2" xfId="11694" xr:uid="{00000000-0005-0000-0000-0000A82D0000}"/>
    <cellStyle name="40% - Accent6 2 5 2 2 3" xfId="11695" xr:uid="{00000000-0005-0000-0000-0000A92D0000}"/>
    <cellStyle name="40% - Accent6 2 5 2 3" xfId="11696" xr:uid="{00000000-0005-0000-0000-0000AA2D0000}"/>
    <cellStyle name="40% - Accent6 2 5 2 4" xfId="11697" xr:uid="{00000000-0005-0000-0000-0000AB2D0000}"/>
    <cellStyle name="40% - Accent6 2 5 3" xfId="11698" xr:uid="{00000000-0005-0000-0000-0000AC2D0000}"/>
    <cellStyle name="40% - Accent6 2 5 3 2" xfId="11699" xr:uid="{00000000-0005-0000-0000-0000AD2D0000}"/>
    <cellStyle name="40% - Accent6 2 5 3 2 2" xfId="11700" xr:uid="{00000000-0005-0000-0000-0000AE2D0000}"/>
    <cellStyle name="40% - Accent6 2 5 3 2 3" xfId="11701" xr:uid="{00000000-0005-0000-0000-0000AF2D0000}"/>
    <cellStyle name="40% - Accent6 2 5 3 3" xfId="11702" xr:uid="{00000000-0005-0000-0000-0000B02D0000}"/>
    <cellStyle name="40% - Accent6 2 5 3 4" xfId="11703" xr:uid="{00000000-0005-0000-0000-0000B12D0000}"/>
    <cellStyle name="40% - Accent6 2 5 4" xfId="11704" xr:uid="{00000000-0005-0000-0000-0000B22D0000}"/>
    <cellStyle name="40% - Accent6 2 5 4 2" xfId="11705" xr:uid="{00000000-0005-0000-0000-0000B32D0000}"/>
    <cellStyle name="40% - Accent6 2 5 4 2 2" xfId="11706" xr:uid="{00000000-0005-0000-0000-0000B42D0000}"/>
    <cellStyle name="40% - Accent6 2 5 4 2 3" xfId="11707" xr:uid="{00000000-0005-0000-0000-0000B52D0000}"/>
    <cellStyle name="40% - Accent6 2 5 4 3" xfId="11708" xr:uid="{00000000-0005-0000-0000-0000B62D0000}"/>
    <cellStyle name="40% - Accent6 2 5 4 4" xfId="11709" xr:uid="{00000000-0005-0000-0000-0000B72D0000}"/>
    <cellStyle name="40% - Accent6 2 5 5" xfId="11710" xr:uid="{00000000-0005-0000-0000-0000B82D0000}"/>
    <cellStyle name="40% - Accent6 2 5 5 2" xfId="11711" xr:uid="{00000000-0005-0000-0000-0000B92D0000}"/>
    <cellStyle name="40% - Accent6 2 5 5 2 2" xfId="11712" xr:uid="{00000000-0005-0000-0000-0000BA2D0000}"/>
    <cellStyle name="40% - Accent6 2 5 5 2 3" xfId="11713" xr:uid="{00000000-0005-0000-0000-0000BB2D0000}"/>
    <cellStyle name="40% - Accent6 2 5 5 3" xfId="11714" xr:uid="{00000000-0005-0000-0000-0000BC2D0000}"/>
    <cellStyle name="40% - Accent6 2 5 5 4" xfId="11715" xr:uid="{00000000-0005-0000-0000-0000BD2D0000}"/>
    <cellStyle name="40% - Accent6 2 5 6" xfId="11716" xr:uid="{00000000-0005-0000-0000-0000BE2D0000}"/>
    <cellStyle name="40% - Accent6 2 5 6 2" xfId="11717" xr:uid="{00000000-0005-0000-0000-0000BF2D0000}"/>
    <cellStyle name="40% - Accent6 2 5 6 2 2" xfId="11718" xr:uid="{00000000-0005-0000-0000-0000C02D0000}"/>
    <cellStyle name="40% - Accent6 2 5 6 2 3" xfId="11719" xr:uid="{00000000-0005-0000-0000-0000C12D0000}"/>
    <cellStyle name="40% - Accent6 2 5 6 3" xfId="11720" xr:uid="{00000000-0005-0000-0000-0000C22D0000}"/>
    <cellStyle name="40% - Accent6 2 5 6 4" xfId="11721" xr:uid="{00000000-0005-0000-0000-0000C32D0000}"/>
    <cellStyle name="40% - Accent6 2 5 7" xfId="11722" xr:uid="{00000000-0005-0000-0000-0000C42D0000}"/>
    <cellStyle name="40% - Accent6 2 5 7 2" xfId="11723" xr:uid="{00000000-0005-0000-0000-0000C52D0000}"/>
    <cellStyle name="40% - Accent6 2 5 7 2 2" xfId="11724" xr:uid="{00000000-0005-0000-0000-0000C62D0000}"/>
    <cellStyle name="40% - Accent6 2 5 7 2 3" xfId="11725" xr:uid="{00000000-0005-0000-0000-0000C72D0000}"/>
    <cellStyle name="40% - Accent6 2 5 7 3" xfId="11726" xr:uid="{00000000-0005-0000-0000-0000C82D0000}"/>
    <cellStyle name="40% - Accent6 2 5 7 4" xfId="11727" xr:uid="{00000000-0005-0000-0000-0000C92D0000}"/>
    <cellStyle name="40% - Accent6 2 5 8" xfId="11728" xr:uid="{00000000-0005-0000-0000-0000CA2D0000}"/>
    <cellStyle name="40% - Accent6 2 5 8 2" xfId="11729" xr:uid="{00000000-0005-0000-0000-0000CB2D0000}"/>
    <cellStyle name="40% - Accent6 2 5 8 3" xfId="11730" xr:uid="{00000000-0005-0000-0000-0000CC2D0000}"/>
    <cellStyle name="40% - Accent6 2 5 9" xfId="11731" xr:uid="{00000000-0005-0000-0000-0000CD2D0000}"/>
    <cellStyle name="40% - Accent6 2 6" xfId="11732" xr:uid="{00000000-0005-0000-0000-0000CE2D0000}"/>
    <cellStyle name="40% - Accent6 2 6 10" xfId="11733" xr:uid="{00000000-0005-0000-0000-0000CF2D0000}"/>
    <cellStyle name="40% - Accent6 2 6 2" xfId="11734" xr:uid="{00000000-0005-0000-0000-0000D02D0000}"/>
    <cellStyle name="40% - Accent6 2 6 2 2" xfId="11735" xr:uid="{00000000-0005-0000-0000-0000D12D0000}"/>
    <cellStyle name="40% - Accent6 2 6 2 2 2" xfId="11736" xr:uid="{00000000-0005-0000-0000-0000D22D0000}"/>
    <cellStyle name="40% - Accent6 2 6 2 2 3" xfId="11737" xr:uid="{00000000-0005-0000-0000-0000D32D0000}"/>
    <cellStyle name="40% - Accent6 2 6 2 3" xfId="11738" xr:uid="{00000000-0005-0000-0000-0000D42D0000}"/>
    <cellStyle name="40% - Accent6 2 6 2 4" xfId="11739" xr:uid="{00000000-0005-0000-0000-0000D52D0000}"/>
    <cellStyle name="40% - Accent6 2 6 3" xfId="11740" xr:uid="{00000000-0005-0000-0000-0000D62D0000}"/>
    <cellStyle name="40% - Accent6 2 6 3 2" xfId="11741" xr:uid="{00000000-0005-0000-0000-0000D72D0000}"/>
    <cellStyle name="40% - Accent6 2 6 3 2 2" xfId="11742" xr:uid="{00000000-0005-0000-0000-0000D82D0000}"/>
    <cellStyle name="40% - Accent6 2 6 3 2 3" xfId="11743" xr:uid="{00000000-0005-0000-0000-0000D92D0000}"/>
    <cellStyle name="40% - Accent6 2 6 3 3" xfId="11744" xr:uid="{00000000-0005-0000-0000-0000DA2D0000}"/>
    <cellStyle name="40% - Accent6 2 6 3 4" xfId="11745" xr:uid="{00000000-0005-0000-0000-0000DB2D0000}"/>
    <cellStyle name="40% - Accent6 2 6 4" xfId="11746" xr:uid="{00000000-0005-0000-0000-0000DC2D0000}"/>
    <cellStyle name="40% - Accent6 2 6 4 2" xfId="11747" xr:uid="{00000000-0005-0000-0000-0000DD2D0000}"/>
    <cellStyle name="40% - Accent6 2 6 4 2 2" xfId="11748" xr:uid="{00000000-0005-0000-0000-0000DE2D0000}"/>
    <cellStyle name="40% - Accent6 2 6 4 2 3" xfId="11749" xr:uid="{00000000-0005-0000-0000-0000DF2D0000}"/>
    <cellStyle name="40% - Accent6 2 6 4 3" xfId="11750" xr:uid="{00000000-0005-0000-0000-0000E02D0000}"/>
    <cellStyle name="40% - Accent6 2 6 4 4" xfId="11751" xr:uid="{00000000-0005-0000-0000-0000E12D0000}"/>
    <cellStyle name="40% - Accent6 2 6 5" xfId="11752" xr:uid="{00000000-0005-0000-0000-0000E22D0000}"/>
    <cellStyle name="40% - Accent6 2 6 5 2" xfId="11753" xr:uid="{00000000-0005-0000-0000-0000E32D0000}"/>
    <cellStyle name="40% - Accent6 2 6 5 2 2" xfId="11754" xr:uid="{00000000-0005-0000-0000-0000E42D0000}"/>
    <cellStyle name="40% - Accent6 2 6 5 2 3" xfId="11755" xr:uid="{00000000-0005-0000-0000-0000E52D0000}"/>
    <cellStyle name="40% - Accent6 2 6 5 3" xfId="11756" xr:uid="{00000000-0005-0000-0000-0000E62D0000}"/>
    <cellStyle name="40% - Accent6 2 6 5 4" xfId="11757" xr:uid="{00000000-0005-0000-0000-0000E72D0000}"/>
    <cellStyle name="40% - Accent6 2 6 6" xfId="11758" xr:uid="{00000000-0005-0000-0000-0000E82D0000}"/>
    <cellStyle name="40% - Accent6 2 6 6 2" xfId="11759" xr:uid="{00000000-0005-0000-0000-0000E92D0000}"/>
    <cellStyle name="40% - Accent6 2 6 6 2 2" xfId="11760" xr:uid="{00000000-0005-0000-0000-0000EA2D0000}"/>
    <cellStyle name="40% - Accent6 2 6 6 2 3" xfId="11761" xr:uid="{00000000-0005-0000-0000-0000EB2D0000}"/>
    <cellStyle name="40% - Accent6 2 6 6 3" xfId="11762" xr:uid="{00000000-0005-0000-0000-0000EC2D0000}"/>
    <cellStyle name="40% - Accent6 2 6 6 4" xfId="11763" xr:uid="{00000000-0005-0000-0000-0000ED2D0000}"/>
    <cellStyle name="40% - Accent6 2 6 7" xfId="11764" xr:uid="{00000000-0005-0000-0000-0000EE2D0000}"/>
    <cellStyle name="40% - Accent6 2 6 7 2" xfId="11765" xr:uid="{00000000-0005-0000-0000-0000EF2D0000}"/>
    <cellStyle name="40% - Accent6 2 6 7 2 2" xfId="11766" xr:uid="{00000000-0005-0000-0000-0000F02D0000}"/>
    <cellStyle name="40% - Accent6 2 6 7 2 3" xfId="11767" xr:uid="{00000000-0005-0000-0000-0000F12D0000}"/>
    <cellStyle name="40% - Accent6 2 6 7 3" xfId="11768" xr:uid="{00000000-0005-0000-0000-0000F22D0000}"/>
    <cellStyle name="40% - Accent6 2 6 7 4" xfId="11769" xr:uid="{00000000-0005-0000-0000-0000F32D0000}"/>
    <cellStyle name="40% - Accent6 2 6 8" xfId="11770" xr:uid="{00000000-0005-0000-0000-0000F42D0000}"/>
    <cellStyle name="40% - Accent6 2 6 8 2" xfId="11771" xr:uid="{00000000-0005-0000-0000-0000F52D0000}"/>
    <cellStyle name="40% - Accent6 2 6 8 3" xfId="11772" xr:uid="{00000000-0005-0000-0000-0000F62D0000}"/>
    <cellStyle name="40% - Accent6 2 6 9" xfId="11773" xr:uid="{00000000-0005-0000-0000-0000F72D0000}"/>
    <cellStyle name="40% - Accent6 2 7" xfId="11774" xr:uid="{00000000-0005-0000-0000-0000F82D0000}"/>
    <cellStyle name="40% - Accent6 2 7 2" xfId="11775" xr:uid="{00000000-0005-0000-0000-0000F92D0000}"/>
    <cellStyle name="40% - Accent6 2 7 2 2" xfId="11776" xr:uid="{00000000-0005-0000-0000-0000FA2D0000}"/>
    <cellStyle name="40% - Accent6 2 7 2 3" xfId="11777" xr:uid="{00000000-0005-0000-0000-0000FB2D0000}"/>
    <cellStyle name="40% - Accent6 2 7 3" xfId="11778" xr:uid="{00000000-0005-0000-0000-0000FC2D0000}"/>
    <cellStyle name="40% - Accent6 2 7 4" xfId="11779" xr:uid="{00000000-0005-0000-0000-0000FD2D0000}"/>
    <cellStyle name="40% - Accent6 2 8" xfId="11780" xr:uid="{00000000-0005-0000-0000-0000FE2D0000}"/>
    <cellStyle name="40% - Accent6 2 8 2" xfId="11781" xr:uid="{00000000-0005-0000-0000-0000FF2D0000}"/>
    <cellStyle name="40% - Accent6 2 8 2 2" xfId="11782" xr:uid="{00000000-0005-0000-0000-0000002E0000}"/>
    <cellStyle name="40% - Accent6 2 8 2 3" xfId="11783" xr:uid="{00000000-0005-0000-0000-0000012E0000}"/>
    <cellStyle name="40% - Accent6 2 8 3" xfId="11784" xr:uid="{00000000-0005-0000-0000-0000022E0000}"/>
    <cellStyle name="40% - Accent6 2 8 4" xfId="11785" xr:uid="{00000000-0005-0000-0000-0000032E0000}"/>
    <cellStyle name="40% - Accent6 2 9" xfId="11786" xr:uid="{00000000-0005-0000-0000-0000042E0000}"/>
    <cellStyle name="40% - Accent6 2 9 2" xfId="11787" xr:uid="{00000000-0005-0000-0000-0000052E0000}"/>
    <cellStyle name="40% - Accent6 2 9 2 2" xfId="11788" xr:uid="{00000000-0005-0000-0000-0000062E0000}"/>
    <cellStyle name="40% - Accent6 2 9 2 3" xfId="11789" xr:uid="{00000000-0005-0000-0000-0000072E0000}"/>
    <cellStyle name="40% - Accent6 2 9 3" xfId="11790" xr:uid="{00000000-0005-0000-0000-0000082E0000}"/>
    <cellStyle name="40% - Accent6 2 9 4" xfId="11791" xr:uid="{00000000-0005-0000-0000-0000092E0000}"/>
    <cellStyle name="40% - Accent6 3" xfId="11792" xr:uid="{00000000-0005-0000-0000-00000A2E0000}"/>
    <cellStyle name="40% - Accent6 4" xfId="11793" xr:uid="{00000000-0005-0000-0000-00000B2E0000}"/>
    <cellStyle name="40% - Accent6 4 10" xfId="11794" xr:uid="{00000000-0005-0000-0000-00000C2E0000}"/>
    <cellStyle name="40% - Accent6 4 10 2" xfId="11795" xr:uid="{00000000-0005-0000-0000-00000D2E0000}"/>
    <cellStyle name="40% - Accent6 4 10 3" xfId="11796" xr:uid="{00000000-0005-0000-0000-00000E2E0000}"/>
    <cellStyle name="40% - Accent6 4 11" xfId="11797" xr:uid="{00000000-0005-0000-0000-00000F2E0000}"/>
    <cellStyle name="40% - Accent6 4 12" xfId="11798" xr:uid="{00000000-0005-0000-0000-0000102E0000}"/>
    <cellStyle name="40% - Accent6 4 2" xfId="11799" xr:uid="{00000000-0005-0000-0000-0000112E0000}"/>
    <cellStyle name="40% - Accent6 4 2 10" xfId="11800" xr:uid="{00000000-0005-0000-0000-0000122E0000}"/>
    <cellStyle name="40% - Accent6 4 2 2" xfId="11801" xr:uid="{00000000-0005-0000-0000-0000132E0000}"/>
    <cellStyle name="40% - Accent6 4 2 2 2" xfId="11802" xr:uid="{00000000-0005-0000-0000-0000142E0000}"/>
    <cellStyle name="40% - Accent6 4 2 2 2 2" xfId="11803" xr:uid="{00000000-0005-0000-0000-0000152E0000}"/>
    <cellStyle name="40% - Accent6 4 2 2 2 3" xfId="11804" xr:uid="{00000000-0005-0000-0000-0000162E0000}"/>
    <cellStyle name="40% - Accent6 4 2 2 3" xfId="11805" xr:uid="{00000000-0005-0000-0000-0000172E0000}"/>
    <cellStyle name="40% - Accent6 4 2 2 4" xfId="11806" xr:uid="{00000000-0005-0000-0000-0000182E0000}"/>
    <cellStyle name="40% - Accent6 4 2 3" xfId="11807" xr:uid="{00000000-0005-0000-0000-0000192E0000}"/>
    <cellStyle name="40% - Accent6 4 2 3 2" xfId="11808" xr:uid="{00000000-0005-0000-0000-00001A2E0000}"/>
    <cellStyle name="40% - Accent6 4 2 3 2 2" xfId="11809" xr:uid="{00000000-0005-0000-0000-00001B2E0000}"/>
    <cellStyle name="40% - Accent6 4 2 3 2 3" xfId="11810" xr:uid="{00000000-0005-0000-0000-00001C2E0000}"/>
    <cellStyle name="40% - Accent6 4 2 3 3" xfId="11811" xr:uid="{00000000-0005-0000-0000-00001D2E0000}"/>
    <cellStyle name="40% - Accent6 4 2 3 4" xfId="11812" xr:uid="{00000000-0005-0000-0000-00001E2E0000}"/>
    <cellStyle name="40% - Accent6 4 2 4" xfId="11813" xr:uid="{00000000-0005-0000-0000-00001F2E0000}"/>
    <cellStyle name="40% - Accent6 4 2 4 2" xfId="11814" xr:uid="{00000000-0005-0000-0000-0000202E0000}"/>
    <cellStyle name="40% - Accent6 4 2 4 2 2" xfId="11815" xr:uid="{00000000-0005-0000-0000-0000212E0000}"/>
    <cellStyle name="40% - Accent6 4 2 4 2 3" xfId="11816" xr:uid="{00000000-0005-0000-0000-0000222E0000}"/>
    <cellStyle name="40% - Accent6 4 2 4 3" xfId="11817" xr:uid="{00000000-0005-0000-0000-0000232E0000}"/>
    <cellStyle name="40% - Accent6 4 2 4 4" xfId="11818" xr:uid="{00000000-0005-0000-0000-0000242E0000}"/>
    <cellStyle name="40% - Accent6 4 2 5" xfId="11819" xr:uid="{00000000-0005-0000-0000-0000252E0000}"/>
    <cellStyle name="40% - Accent6 4 2 5 2" xfId="11820" xr:uid="{00000000-0005-0000-0000-0000262E0000}"/>
    <cellStyle name="40% - Accent6 4 2 5 2 2" xfId="11821" xr:uid="{00000000-0005-0000-0000-0000272E0000}"/>
    <cellStyle name="40% - Accent6 4 2 5 2 3" xfId="11822" xr:uid="{00000000-0005-0000-0000-0000282E0000}"/>
    <cellStyle name="40% - Accent6 4 2 5 3" xfId="11823" xr:uid="{00000000-0005-0000-0000-0000292E0000}"/>
    <cellStyle name="40% - Accent6 4 2 5 4" xfId="11824" xr:uid="{00000000-0005-0000-0000-00002A2E0000}"/>
    <cellStyle name="40% - Accent6 4 2 6" xfId="11825" xr:uid="{00000000-0005-0000-0000-00002B2E0000}"/>
    <cellStyle name="40% - Accent6 4 2 6 2" xfId="11826" xr:uid="{00000000-0005-0000-0000-00002C2E0000}"/>
    <cellStyle name="40% - Accent6 4 2 6 2 2" xfId="11827" xr:uid="{00000000-0005-0000-0000-00002D2E0000}"/>
    <cellStyle name="40% - Accent6 4 2 6 2 3" xfId="11828" xr:uid="{00000000-0005-0000-0000-00002E2E0000}"/>
    <cellStyle name="40% - Accent6 4 2 6 3" xfId="11829" xr:uid="{00000000-0005-0000-0000-00002F2E0000}"/>
    <cellStyle name="40% - Accent6 4 2 6 4" xfId="11830" xr:uid="{00000000-0005-0000-0000-0000302E0000}"/>
    <cellStyle name="40% - Accent6 4 2 7" xfId="11831" xr:uid="{00000000-0005-0000-0000-0000312E0000}"/>
    <cellStyle name="40% - Accent6 4 2 7 2" xfId="11832" xr:uid="{00000000-0005-0000-0000-0000322E0000}"/>
    <cellStyle name="40% - Accent6 4 2 7 2 2" xfId="11833" xr:uid="{00000000-0005-0000-0000-0000332E0000}"/>
    <cellStyle name="40% - Accent6 4 2 7 2 3" xfId="11834" xr:uid="{00000000-0005-0000-0000-0000342E0000}"/>
    <cellStyle name="40% - Accent6 4 2 7 3" xfId="11835" xr:uid="{00000000-0005-0000-0000-0000352E0000}"/>
    <cellStyle name="40% - Accent6 4 2 7 4" xfId="11836" xr:uid="{00000000-0005-0000-0000-0000362E0000}"/>
    <cellStyle name="40% - Accent6 4 2 8" xfId="11837" xr:uid="{00000000-0005-0000-0000-0000372E0000}"/>
    <cellStyle name="40% - Accent6 4 2 8 2" xfId="11838" xr:uid="{00000000-0005-0000-0000-0000382E0000}"/>
    <cellStyle name="40% - Accent6 4 2 8 3" xfId="11839" xr:uid="{00000000-0005-0000-0000-0000392E0000}"/>
    <cellStyle name="40% - Accent6 4 2 9" xfId="11840" xr:uid="{00000000-0005-0000-0000-00003A2E0000}"/>
    <cellStyle name="40% - Accent6 4 3" xfId="11841" xr:uid="{00000000-0005-0000-0000-00003B2E0000}"/>
    <cellStyle name="40% - Accent6 4 3 10" xfId="11842" xr:uid="{00000000-0005-0000-0000-00003C2E0000}"/>
    <cellStyle name="40% - Accent6 4 3 2" xfId="11843" xr:uid="{00000000-0005-0000-0000-00003D2E0000}"/>
    <cellStyle name="40% - Accent6 4 3 2 2" xfId="11844" xr:uid="{00000000-0005-0000-0000-00003E2E0000}"/>
    <cellStyle name="40% - Accent6 4 3 2 2 2" xfId="11845" xr:uid="{00000000-0005-0000-0000-00003F2E0000}"/>
    <cellStyle name="40% - Accent6 4 3 2 2 3" xfId="11846" xr:uid="{00000000-0005-0000-0000-0000402E0000}"/>
    <cellStyle name="40% - Accent6 4 3 2 3" xfId="11847" xr:uid="{00000000-0005-0000-0000-0000412E0000}"/>
    <cellStyle name="40% - Accent6 4 3 2 4" xfId="11848" xr:uid="{00000000-0005-0000-0000-0000422E0000}"/>
    <cellStyle name="40% - Accent6 4 3 3" xfId="11849" xr:uid="{00000000-0005-0000-0000-0000432E0000}"/>
    <cellStyle name="40% - Accent6 4 3 3 2" xfId="11850" xr:uid="{00000000-0005-0000-0000-0000442E0000}"/>
    <cellStyle name="40% - Accent6 4 3 3 2 2" xfId="11851" xr:uid="{00000000-0005-0000-0000-0000452E0000}"/>
    <cellStyle name="40% - Accent6 4 3 3 2 3" xfId="11852" xr:uid="{00000000-0005-0000-0000-0000462E0000}"/>
    <cellStyle name="40% - Accent6 4 3 3 3" xfId="11853" xr:uid="{00000000-0005-0000-0000-0000472E0000}"/>
    <cellStyle name="40% - Accent6 4 3 3 4" xfId="11854" xr:uid="{00000000-0005-0000-0000-0000482E0000}"/>
    <cellStyle name="40% - Accent6 4 3 4" xfId="11855" xr:uid="{00000000-0005-0000-0000-0000492E0000}"/>
    <cellStyle name="40% - Accent6 4 3 4 2" xfId="11856" xr:uid="{00000000-0005-0000-0000-00004A2E0000}"/>
    <cellStyle name="40% - Accent6 4 3 4 2 2" xfId="11857" xr:uid="{00000000-0005-0000-0000-00004B2E0000}"/>
    <cellStyle name="40% - Accent6 4 3 4 2 3" xfId="11858" xr:uid="{00000000-0005-0000-0000-00004C2E0000}"/>
    <cellStyle name="40% - Accent6 4 3 4 3" xfId="11859" xr:uid="{00000000-0005-0000-0000-00004D2E0000}"/>
    <cellStyle name="40% - Accent6 4 3 4 4" xfId="11860" xr:uid="{00000000-0005-0000-0000-00004E2E0000}"/>
    <cellStyle name="40% - Accent6 4 3 5" xfId="11861" xr:uid="{00000000-0005-0000-0000-00004F2E0000}"/>
    <cellStyle name="40% - Accent6 4 3 5 2" xfId="11862" xr:uid="{00000000-0005-0000-0000-0000502E0000}"/>
    <cellStyle name="40% - Accent6 4 3 5 2 2" xfId="11863" xr:uid="{00000000-0005-0000-0000-0000512E0000}"/>
    <cellStyle name="40% - Accent6 4 3 5 2 3" xfId="11864" xr:uid="{00000000-0005-0000-0000-0000522E0000}"/>
    <cellStyle name="40% - Accent6 4 3 5 3" xfId="11865" xr:uid="{00000000-0005-0000-0000-0000532E0000}"/>
    <cellStyle name="40% - Accent6 4 3 5 4" xfId="11866" xr:uid="{00000000-0005-0000-0000-0000542E0000}"/>
    <cellStyle name="40% - Accent6 4 3 6" xfId="11867" xr:uid="{00000000-0005-0000-0000-0000552E0000}"/>
    <cellStyle name="40% - Accent6 4 3 6 2" xfId="11868" xr:uid="{00000000-0005-0000-0000-0000562E0000}"/>
    <cellStyle name="40% - Accent6 4 3 6 2 2" xfId="11869" xr:uid="{00000000-0005-0000-0000-0000572E0000}"/>
    <cellStyle name="40% - Accent6 4 3 6 2 3" xfId="11870" xr:uid="{00000000-0005-0000-0000-0000582E0000}"/>
    <cellStyle name="40% - Accent6 4 3 6 3" xfId="11871" xr:uid="{00000000-0005-0000-0000-0000592E0000}"/>
    <cellStyle name="40% - Accent6 4 3 6 4" xfId="11872" xr:uid="{00000000-0005-0000-0000-00005A2E0000}"/>
    <cellStyle name="40% - Accent6 4 3 7" xfId="11873" xr:uid="{00000000-0005-0000-0000-00005B2E0000}"/>
    <cellStyle name="40% - Accent6 4 3 7 2" xfId="11874" xr:uid="{00000000-0005-0000-0000-00005C2E0000}"/>
    <cellStyle name="40% - Accent6 4 3 7 2 2" xfId="11875" xr:uid="{00000000-0005-0000-0000-00005D2E0000}"/>
    <cellStyle name="40% - Accent6 4 3 7 2 3" xfId="11876" xr:uid="{00000000-0005-0000-0000-00005E2E0000}"/>
    <cellStyle name="40% - Accent6 4 3 7 3" xfId="11877" xr:uid="{00000000-0005-0000-0000-00005F2E0000}"/>
    <cellStyle name="40% - Accent6 4 3 7 4" xfId="11878" xr:uid="{00000000-0005-0000-0000-0000602E0000}"/>
    <cellStyle name="40% - Accent6 4 3 8" xfId="11879" xr:uid="{00000000-0005-0000-0000-0000612E0000}"/>
    <cellStyle name="40% - Accent6 4 3 8 2" xfId="11880" xr:uid="{00000000-0005-0000-0000-0000622E0000}"/>
    <cellStyle name="40% - Accent6 4 3 8 3" xfId="11881" xr:uid="{00000000-0005-0000-0000-0000632E0000}"/>
    <cellStyle name="40% - Accent6 4 3 9" xfId="11882" xr:uid="{00000000-0005-0000-0000-0000642E0000}"/>
    <cellStyle name="40% - Accent6 4 4" xfId="11883" xr:uid="{00000000-0005-0000-0000-0000652E0000}"/>
    <cellStyle name="40% - Accent6 4 4 2" xfId="11884" xr:uid="{00000000-0005-0000-0000-0000662E0000}"/>
    <cellStyle name="40% - Accent6 4 4 2 2" xfId="11885" xr:uid="{00000000-0005-0000-0000-0000672E0000}"/>
    <cellStyle name="40% - Accent6 4 4 2 3" xfId="11886" xr:uid="{00000000-0005-0000-0000-0000682E0000}"/>
    <cellStyle name="40% - Accent6 4 4 3" xfId="11887" xr:uid="{00000000-0005-0000-0000-0000692E0000}"/>
    <cellStyle name="40% - Accent6 4 4 4" xfId="11888" xr:uid="{00000000-0005-0000-0000-00006A2E0000}"/>
    <cellStyle name="40% - Accent6 4 5" xfId="11889" xr:uid="{00000000-0005-0000-0000-00006B2E0000}"/>
    <cellStyle name="40% - Accent6 4 5 2" xfId="11890" xr:uid="{00000000-0005-0000-0000-00006C2E0000}"/>
    <cellStyle name="40% - Accent6 4 5 2 2" xfId="11891" xr:uid="{00000000-0005-0000-0000-00006D2E0000}"/>
    <cellStyle name="40% - Accent6 4 5 2 3" xfId="11892" xr:uid="{00000000-0005-0000-0000-00006E2E0000}"/>
    <cellStyle name="40% - Accent6 4 5 3" xfId="11893" xr:uid="{00000000-0005-0000-0000-00006F2E0000}"/>
    <cellStyle name="40% - Accent6 4 5 4" xfId="11894" xr:uid="{00000000-0005-0000-0000-0000702E0000}"/>
    <cellStyle name="40% - Accent6 4 6" xfId="11895" xr:uid="{00000000-0005-0000-0000-0000712E0000}"/>
    <cellStyle name="40% - Accent6 4 6 2" xfId="11896" xr:uid="{00000000-0005-0000-0000-0000722E0000}"/>
    <cellStyle name="40% - Accent6 4 6 2 2" xfId="11897" xr:uid="{00000000-0005-0000-0000-0000732E0000}"/>
    <cellStyle name="40% - Accent6 4 6 2 3" xfId="11898" xr:uid="{00000000-0005-0000-0000-0000742E0000}"/>
    <cellStyle name="40% - Accent6 4 6 3" xfId="11899" xr:uid="{00000000-0005-0000-0000-0000752E0000}"/>
    <cellStyle name="40% - Accent6 4 6 4" xfId="11900" xr:uid="{00000000-0005-0000-0000-0000762E0000}"/>
    <cellStyle name="40% - Accent6 4 7" xfId="11901" xr:uid="{00000000-0005-0000-0000-0000772E0000}"/>
    <cellStyle name="40% - Accent6 4 7 2" xfId="11902" xr:uid="{00000000-0005-0000-0000-0000782E0000}"/>
    <cellStyle name="40% - Accent6 4 7 2 2" xfId="11903" xr:uid="{00000000-0005-0000-0000-0000792E0000}"/>
    <cellStyle name="40% - Accent6 4 7 2 3" xfId="11904" xr:uid="{00000000-0005-0000-0000-00007A2E0000}"/>
    <cellStyle name="40% - Accent6 4 7 3" xfId="11905" xr:uid="{00000000-0005-0000-0000-00007B2E0000}"/>
    <cellStyle name="40% - Accent6 4 7 4" xfId="11906" xr:uid="{00000000-0005-0000-0000-00007C2E0000}"/>
    <cellStyle name="40% - Accent6 4 8" xfId="11907" xr:uid="{00000000-0005-0000-0000-00007D2E0000}"/>
    <cellStyle name="40% - Accent6 4 8 2" xfId="11908" xr:uid="{00000000-0005-0000-0000-00007E2E0000}"/>
    <cellStyle name="40% - Accent6 4 8 2 2" xfId="11909" xr:uid="{00000000-0005-0000-0000-00007F2E0000}"/>
    <cellStyle name="40% - Accent6 4 8 2 3" xfId="11910" xr:uid="{00000000-0005-0000-0000-0000802E0000}"/>
    <cellStyle name="40% - Accent6 4 8 3" xfId="11911" xr:uid="{00000000-0005-0000-0000-0000812E0000}"/>
    <cellStyle name="40% - Accent6 4 8 4" xfId="11912" xr:uid="{00000000-0005-0000-0000-0000822E0000}"/>
    <cellStyle name="40% - Accent6 4 9" xfId="11913" xr:uid="{00000000-0005-0000-0000-0000832E0000}"/>
    <cellStyle name="40% - Accent6 4 9 2" xfId="11914" xr:uid="{00000000-0005-0000-0000-0000842E0000}"/>
    <cellStyle name="40% - Accent6 4 9 2 2" xfId="11915" xr:uid="{00000000-0005-0000-0000-0000852E0000}"/>
    <cellStyle name="40% - Accent6 4 9 2 3" xfId="11916" xr:uid="{00000000-0005-0000-0000-0000862E0000}"/>
    <cellStyle name="40% - Accent6 4 9 3" xfId="11917" xr:uid="{00000000-0005-0000-0000-0000872E0000}"/>
    <cellStyle name="40% - Accent6 4 9 4" xfId="11918" xr:uid="{00000000-0005-0000-0000-0000882E0000}"/>
    <cellStyle name="40% - Accent6 5" xfId="11919" xr:uid="{00000000-0005-0000-0000-0000892E0000}"/>
    <cellStyle name="40% - Accent6 5 10" xfId="11920" xr:uid="{00000000-0005-0000-0000-00008A2E0000}"/>
    <cellStyle name="40% - Accent6 5 10 2" xfId="11921" xr:uid="{00000000-0005-0000-0000-00008B2E0000}"/>
    <cellStyle name="40% - Accent6 5 10 3" xfId="11922" xr:uid="{00000000-0005-0000-0000-00008C2E0000}"/>
    <cellStyle name="40% - Accent6 5 11" xfId="11923" xr:uid="{00000000-0005-0000-0000-00008D2E0000}"/>
    <cellStyle name="40% - Accent6 5 12" xfId="11924" xr:uid="{00000000-0005-0000-0000-00008E2E0000}"/>
    <cellStyle name="40% - Accent6 5 2" xfId="11925" xr:uid="{00000000-0005-0000-0000-00008F2E0000}"/>
    <cellStyle name="40% - Accent6 5 2 10" xfId="11926" xr:uid="{00000000-0005-0000-0000-0000902E0000}"/>
    <cellStyle name="40% - Accent6 5 2 2" xfId="11927" xr:uid="{00000000-0005-0000-0000-0000912E0000}"/>
    <cellStyle name="40% - Accent6 5 2 2 2" xfId="11928" xr:uid="{00000000-0005-0000-0000-0000922E0000}"/>
    <cellStyle name="40% - Accent6 5 2 2 2 2" xfId="11929" xr:uid="{00000000-0005-0000-0000-0000932E0000}"/>
    <cellStyle name="40% - Accent6 5 2 2 2 3" xfId="11930" xr:uid="{00000000-0005-0000-0000-0000942E0000}"/>
    <cellStyle name="40% - Accent6 5 2 2 3" xfId="11931" xr:uid="{00000000-0005-0000-0000-0000952E0000}"/>
    <cellStyle name="40% - Accent6 5 2 2 4" xfId="11932" xr:uid="{00000000-0005-0000-0000-0000962E0000}"/>
    <cellStyle name="40% - Accent6 5 2 3" xfId="11933" xr:uid="{00000000-0005-0000-0000-0000972E0000}"/>
    <cellStyle name="40% - Accent6 5 2 3 2" xfId="11934" xr:uid="{00000000-0005-0000-0000-0000982E0000}"/>
    <cellStyle name="40% - Accent6 5 2 3 2 2" xfId="11935" xr:uid="{00000000-0005-0000-0000-0000992E0000}"/>
    <cellStyle name="40% - Accent6 5 2 3 2 3" xfId="11936" xr:uid="{00000000-0005-0000-0000-00009A2E0000}"/>
    <cellStyle name="40% - Accent6 5 2 3 3" xfId="11937" xr:uid="{00000000-0005-0000-0000-00009B2E0000}"/>
    <cellStyle name="40% - Accent6 5 2 3 4" xfId="11938" xr:uid="{00000000-0005-0000-0000-00009C2E0000}"/>
    <cellStyle name="40% - Accent6 5 2 4" xfId="11939" xr:uid="{00000000-0005-0000-0000-00009D2E0000}"/>
    <cellStyle name="40% - Accent6 5 2 4 2" xfId="11940" xr:uid="{00000000-0005-0000-0000-00009E2E0000}"/>
    <cellStyle name="40% - Accent6 5 2 4 2 2" xfId="11941" xr:uid="{00000000-0005-0000-0000-00009F2E0000}"/>
    <cellStyle name="40% - Accent6 5 2 4 2 3" xfId="11942" xr:uid="{00000000-0005-0000-0000-0000A02E0000}"/>
    <cellStyle name="40% - Accent6 5 2 4 3" xfId="11943" xr:uid="{00000000-0005-0000-0000-0000A12E0000}"/>
    <cellStyle name="40% - Accent6 5 2 4 4" xfId="11944" xr:uid="{00000000-0005-0000-0000-0000A22E0000}"/>
    <cellStyle name="40% - Accent6 5 2 5" xfId="11945" xr:uid="{00000000-0005-0000-0000-0000A32E0000}"/>
    <cellStyle name="40% - Accent6 5 2 5 2" xfId="11946" xr:uid="{00000000-0005-0000-0000-0000A42E0000}"/>
    <cellStyle name="40% - Accent6 5 2 5 2 2" xfId="11947" xr:uid="{00000000-0005-0000-0000-0000A52E0000}"/>
    <cellStyle name="40% - Accent6 5 2 5 2 3" xfId="11948" xr:uid="{00000000-0005-0000-0000-0000A62E0000}"/>
    <cellStyle name="40% - Accent6 5 2 5 3" xfId="11949" xr:uid="{00000000-0005-0000-0000-0000A72E0000}"/>
    <cellStyle name="40% - Accent6 5 2 5 4" xfId="11950" xr:uid="{00000000-0005-0000-0000-0000A82E0000}"/>
    <cellStyle name="40% - Accent6 5 2 6" xfId="11951" xr:uid="{00000000-0005-0000-0000-0000A92E0000}"/>
    <cellStyle name="40% - Accent6 5 2 6 2" xfId="11952" xr:uid="{00000000-0005-0000-0000-0000AA2E0000}"/>
    <cellStyle name="40% - Accent6 5 2 6 2 2" xfId="11953" xr:uid="{00000000-0005-0000-0000-0000AB2E0000}"/>
    <cellStyle name="40% - Accent6 5 2 6 2 3" xfId="11954" xr:uid="{00000000-0005-0000-0000-0000AC2E0000}"/>
    <cellStyle name="40% - Accent6 5 2 6 3" xfId="11955" xr:uid="{00000000-0005-0000-0000-0000AD2E0000}"/>
    <cellStyle name="40% - Accent6 5 2 6 4" xfId="11956" xr:uid="{00000000-0005-0000-0000-0000AE2E0000}"/>
    <cellStyle name="40% - Accent6 5 2 7" xfId="11957" xr:uid="{00000000-0005-0000-0000-0000AF2E0000}"/>
    <cellStyle name="40% - Accent6 5 2 7 2" xfId="11958" xr:uid="{00000000-0005-0000-0000-0000B02E0000}"/>
    <cellStyle name="40% - Accent6 5 2 7 2 2" xfId="11959" xr:uid="{00000000-0005-0000-0000-0000B12E0000}"/>
    <cellStyle name="40% - Accent6 5 2 7 2 3" xfId="11960" xr:uid="{00000000-0005-0000-0000-0000B22E0000}"/>
    <cellStyle name="40% - Accent6 5 2 7 3" xfId="11961" xr:uid="{00000000-0005-0000-0000-0000B32E0000}"/>
    <cellStyle name="40% - Accent6 5 2 7 4" xfId="11962" xr:uid="{00000000-0005-0000-0000-0000B42E0000}"/>
    <cellStyle name="40% - Accent6 5 2 8" xfId="11963" xr:uid="{00000000-0005-0000-0000-0000B52E0000}"/>
    <cellStyle name="40% - Accent6 5 2 8 2" xfId="11964" xr:uid="{00000000-0005-0000-0000-0000B62E0000}"/>
    <cellStyle name="40% - Accent6 5 2 8 3" xfId="11965" xr:uid="{00000000-0005-0000-0000-0000B72E0000}"/>
    <cellStyle name="40% - Accent6 5 2 9" xfId="11966" xr:uid="{00000000-0005-0000-0000-0000B82E0000}"/>
    <cellStyle name="40% - Accent6 5 3" xfId="11967" xr:uid="{00000000-0005-0000-0000-0000B92E0000}"/>
    <cellStyle name="40% - Accent6 5 3 10" xfId="11968" xr:uid="{00000000-0005-0000-0000-0000BA2E0000}"/>
    <cellStyle name="40% - Accent6 5 3 2" xfId="11969" xr:uid="{00000000-0005-0000-0000-0000BB2E0000}"/>
    <cellStyle name="40% - Accent6 5 3 2 2" xfId="11970" xr:uid="{00000000-0005-0000-0000-0000BC2E0000}"/>
    <cellStyle name="40% - Accent6 5 3 2 2 2" xfId="11971" xr:uid="{00000000-0005-0000-0000-0000BD2E0000}"/>
    <cellStyle name="40% - Accent6 5 3 2 2 3" xfId="11972" xr:uid="{00000000-0005-0000-0000-0000BE2E0000}"/>
    <cellStyle name="40% - Accent6 5 3 2 3" xfId="11973" xr:uid="{00000000-0005-0000-0000-0000BF2E0000}"/>
    <cellStyle name="40% - Accent6 5 3 2 4" xfId="11974" xr:uid="{00000000-0005-0000-0000-0000C02E0000}"/>
    <cellStyle name="40% - Accent6 5 3 3" xfId="11975" xr:uid="{00000000-0005-0000-0000-0000C12E0000}"/>
    <cellStyle name="40% - Accent6 5 3 3 2" xfId="11976" xr:uid="{00000000-0005-0000-0000-0000C22E0000}"/>
    <cellStyle name="40% - Accent6 5 3 3 2 2" xfId="11977" xr:uid="{00000000-0005-0000-0000-0000C32E0000}"/>
    <cellStyle name="40% - Accent6 5 3 3 2 3" xfId="11978" xr:uid="{00000000-0005-0000-0000-0000C42E0000}"/>
    <cellStyle name="40% - Accent6 5 3 3 3" xfId="11979" xr:uid="{00000000-0005-0000-0000-0000C52E0000}"/>
    <cellStyle name="40% - Accent6 5 3 3 4" xfId="11980" xr:uid="{00000000-0005-0000-0000-0000C62E0000}"/>
    <cellStyle name="40% - Accent6 5 3 4" xfId="11981" xr:uid="{00000000-0005-0000-0000-0000C72E0000}"/>
    <cellStyle name="40% - Accent6 5 3 4 2" xfId="11982" xr:uid="{00000000-0005-0000-0000-0000C82E0000}"/>
    <cellStyle name="40% - Accent6 5 3 4 2 2" xfId="11983" xr:uid="{00000000-0005-0000-0000-0000C92E0000}"/>
    <cellStyle name="40% - Accent6 5 3 4 2 3" xfId="11984" xr:uid="{00000000-0005-0000-0000-0000CA2E0000}"/>
    <cellStyle name="40% - Accent6 5 3 4 3" xfId="11985" xr:uid="{00000000-0005-0000-0000-0000CB2E0000}"/>
    <cellStyle name="40% - Accent6 5 3 4 4" xfId="11986" xr:uid="{00000000-0005-0000-0000-0000CC2E0000}"/>
    <cellStyle name="40% - Accent6 5 3 5" xfId="11987" xr:uid="{00000000-0005-0000-0000-0000CD2E0000}"/>
    <cellStyle name="40% - Accent6 5 3 5 2" xfId="11988" xr:uid="{00000000-0005-0000-0000-0000CE2E0000}"/>
    <cellStyle name="40% - Accent6 5 3 5 2 2" xfId="11989" xr:uid="{00000000-0005-0000-0000-0000CF2E0000}"/>
    <cellStyle name="40% - Accent6 5 3 5 2 3" xfId="11990" xr:uid="{00000000-0005-0000-0000-0000D02E0000}"/>
    <cellStyle name="40% - Accent6 5 3 5 3" xfId="11991" xr:uid="{00000000-0005-0000-0000-0000D12E0000}"/>
    <cellStyle name="40% - Accent6 5 3 5 4" xfId="11992" xr:uid="{00000000-0005-0000-0000-0000D22E0000}"/>
    <cellStyle name="40% - Accent6 5 3 6" xfId="11993" xr:uid="{00000000-0005-0000-0000-0000D32E0000}"/>
    <cellStyle name="40% - Accent6 5 3 6 2" xfId="11994" xr:uid="{00000000-0005-0000-0000-0000D42E0000}"/>
    <cellStyle name="40% - Accent6 5 3 6 2 2" xfId="11995" xr:uid="{00000000-0005-0000-0000-0000D52E0000}"/>
    <cellStyle name="40% - Accent6 5 3 6 2 3" xfId="11996" xr:uid="{00000000-0005-0000-0000-0000D62E0000}"/>
    <cellStyle name="40% - Accent6 5 3 6 3" xfId="11997" xr:uid="{00000000-0005-0000-0000-0000D72E0000}"/>
    <cellStyle name="40% - Accent6 5 3 6 4" xfId="11998" xr:uid="{00000000-0005-0000-0000-0000D82E0000}"/>
    <cellStyle name="40% - Accent6 5 3 7" xfId="11999" xr:uid="{00000000-0005-0000-0000-0000D92E0000}"/>
    <cellStyle name="40% - Accent6 5 3 7 2" xfId="12000" xr:uid="{00000000-0005-0000-0000-0000DA2E0000}"/>
    <cellStyle name="40% - Accent6 5 3 7 2 2" xfId="12001" xr:uid="{00000000-0005-0000-0000-0000DB2E0000}"/>
    <cellStyle name="40% - Accent6 5 3 7 2 3" xfId="12002" xr:uid="{00000000-0005-0000-0000-0000DC2E0000}"/>
    <cellStyle name="40% - Accent6 5 3 7 3" xfId="12003" xr:uid="{00000000-0005-0000-0000-0000DD2E0000}"/>
    <cellStyle name="40% - Accent6 5 3 7 4" xfId="12004" xr:uid="{00000000-0005-0000-0000-0000DE2E0000}"/>
    <cellStyle name="40% - Accent6 5 3 8" xfId="12005" xr:uid="{00000000-0005-0000-0000-0000DF2E0000}"/>
    <cellStyle name="40% - Accent6 5 3 8 2" xfId="12006" xr:uid="{00000000-0005-0000-0000-0000E02E0000}"/>
    <cellStyle name="40% - Accent6 5 3 8 3" xfId="12007" xr:uid="{00000000-0005-0000-0000-0000E12E0000}"/>
    <cellStyle name="40% - Accent6 5 3 9" xfId="12008" xr:uid="{00000000-0005-0000-0000-0000E22E0000}"/>
    <cellStyle name="40% - Accent6 5 4" xfId="12009" xr:uid="{00000000-0005-0000-0000-0000E32E0000}"/>
    <cellStyle name="40% - Accent6 5 4 2" xfId="12010" xr:uid="{00000000-0005-0000-0000-0000E42E0000}"/>
    <cellStyle name="40% - Accent6 5 4 2 2" xfId="12011" xr:uid="{00000000-0005-0000-0000-0000E52E0000}"/>
    <cellStyle name="40% - Accent6 5 4 2 3" xfId="12012" xr:uid="{00000000-0005-0000-0000-0000E62E0000}"/>
    <cellStyle name="40% - Accent6 5 4 3" xfId="12013" xr:uid="{00000000-0005-0000-0000-0000E72E0000}"/>
    <cellStyle name="40% - Accent6 5 4 4" xfId="12014" xr:uid="{00000000-0005-0000-0000-0000E82E0000}"/>
    <cellStyle name="40% - Accent6 5 5" xfId="12015" xr:uid="{00000000-0005-0000-0000-0000E92E0000}"/>
    <cellStyle name="40% - Accent6 5 5 2" xfId="12016" xr:uid="{00000000-0005-0000-0000-0000EA2E0000}"/>
    <cellStyle name="40% - Accent6 5 5 2 2" xfId="12017" xr:uid="{00000000-0005-0000-0000-0000EB2E0000}"/>
    <cellStyle name="40% - Accent6 5 5 2 3" xfId="12018" xr:uid="{00000000-0005-0000-0000-0000EC2E0000}"/>
    <cellStyle name="40% - Accent6 5 5 3" xfId="12019" xr:uid="{00000000-0005-0000-0000-0000ED2E0000}"/>
    <cellStyle name="40% - Accent6 5 5 4" xfId="12020" xr:uid="{00000000-0005-0000-0000-0000EE2E0000}"/>
    <cellStyle name="40% - Accent6 5 6" xfId="12021" xr:uid="{00000000-0005-0000-0000-0000EF2E0000}"/>
    <cellStyle name="40% - Accent6 5 6 2" xfId="12022" xr:uid="{00000000-0005-0000-0000-0000F02E0000}"/>
    <cellStyle name="40% - Accent6 5 6 2 2" xfId="12023" xr:uid="{00000000-0005-0000-0000-0000F12E0000}"/>
    <cellStyle name="40% - Accent6 5 6 2 3" xfId="12024" xr:uid="{00000000-0005-0000-0000-0000F22E0000}"/>
    <cellStyle name="40% - Accent6 5 6 3" xfId="12025" xr:uid="{00000000-0005-0000-0000-0000F32E0000}"/>
    <cellStyle name="40% - Accent6 5 6 4" xfId="12026" xr:uid="{00000000-0005-0000-0000-0000F42E0000}"/>
    <cellStyle name="40% - Accent6 5 7" xfId="12027" xr:uid="{00000000-0005-0000-0000-0000F52E0000}"/>
    <cellStyle name="40% - Accent6 5 7 2" xfId="12028" xr:uid="{00000000-0005-0000-0000-0000F62E0000}"/>
    <cellStyle name="40% - Accent6 5 7 2 2" xfId="12029" xr:uid="{00000000-0005-0000-0000-0000F72E0000}"/>
    <cellStyle name="40% - Accent6 5 7 2 3" xfId="12030" xr:uid="{00000000-0005-0000-0000-0000F82E0000}"/>
    <cellStyle name="40% - Accent6 5 7 3" xfId="12031" xr:uid="{00000000-0005-0000-0000-0000F92E0000}"/>
    <cellStyle name="40% - Accent6 5 7 4" xfId="12032" xr:uid="{00000000-0005-0000-0000-0000FA2E0000}"/>
    <cellStyle name="40% - Accent6 5 8" xfId="12033" xr:uid="{00000000-0005-0000-0000-0000FB2E0000}"/>
    <cellStyle name="40% - Accent6 5 8 2" xfId="12034" xr:uid="{00000000-0005-0000-0000-0000FC2E0000}"/>
    <cellStyle name="40% - Accent6 5 8 2 2" xfId="12035" xr:uid="{00000000-0005-0000-0000-0000FD2E0000}"/>
    <cellStyle name="40% - Accent6 5 8 2 3" xfId="12036" xr:uid="{00000000-0005-0000-0000-0000FE2E0000}"/>
    <cellStyle name="40% - Accent6 5 8 3" xfId="12037" xr:uid="{00000000-0005-0000-0000-0000FF2E0000}"/>
    <cellStyle name="40% - Accent6 5 8 4" xfId="12038" xr:uid="{00000000-0005-0000-0000-0000002F0000}"/>
    <cellStyle name="40% - Accent6 5 9" xfId="12039" xr:uid="{00000000-0005-0000-0000-0000012F0000}"/>
    <cellStyle name="40% - Accent6 5 9 2" xfId="12040" xr:uid="{00000000-0005-0000-0000-0000022F0000}"/>
    <cellStyle name="40% - Accent6 5 9 2 2" xfId="12041" xr:uid="{00000000-0005-0000-0000-0000032F0000}"/>
    <cellStyle name="40% - Accent6 5 9 2 3" xfId="12042" xr:uid="{00000000-0005-0000-0000-0000042F0000}"/>
    <cellStyle name="40% - Accent6 5 9 3" xfId="12043" xr:uid="{00000000-0005-0000-0000-0000052F0000}"/>
    <cellStyle name="40% - Accent6 5 9 4" xfId="12044" xr:uid="{00000000-0005-0000-0000-0000062F0000}"/>
    <cellStyle name="40% - Accent6 6" xfId="12045" xr:uid="{00000000-0005-0000-0000-0000072F0000}"/>
    <cellStyle name="40% - Accent6 6 10" xfId="12046" xr:uid="{00000000-0005-0000-0000-0000082F0000}"/>
    <cellStyle name="40% - Accent6 6 10 2" xfId="12047" xr:uid="{00000000-0005-0000-0000-0000092F0000}"/>
    <cellStyle name="40% - Accent6 6 10 3" xfId="12048" xr:uid="{00000000-0005-0000-0000-00000A2F0000}"/>
    <cellStyle name="40% - Accent6 6 11" xfId="12049" xr:uid="{00000000-0005-0000-0000-00000B2F0000}"/>
    <cellStyle name="40% - Accent6 6 12" xfId="12050" xr:uid="{00000000-0005-0000-0000-00000C2F0000}"/>
    <cellStyle name="40% - Accent6 6 2" xfId="12051" xr:uid="{00000000-0005-0000-0000-00000D2F0000}"/>
    <cellStyle name="40% - Accent6 6 2 10" xfId="12052" xr:uid="{00000000-0005-0000-0000-00000E2F0000}"/>
    <cellStyle name="40% - Accent6 6 2 2" xfId="12053" xr:uid="{00000000-0005-0000-0000-00000F2F0000}"/>
    <cellStyle name="40% - Accent6 6 2 2 2" xfId="12054" xr:uid="{00000000-0005-0000-0000-0000102F0000}"/>
    <cellStyle name="40% - Accent6 6 2 2 2 2" xfId="12055" xr:uid="{00000000-0005-0000-0000-0000112F0000}"/>
    <cellStyle name="40% - Accent6 6 2 2 2 3" xfId="12056" xr:uid="{00000000-0005-0000-0000-0000122F0000}"/>
    <cellStyle name="40% - Accent6 6 2 2 3" xfId="12057" xr:uid="{00000000-0005-0000-0000-0000132F0000}"/>
    <cellStyle name="40% - Accent6 6 2 2 4" xfId="12058" xr:uid="{00000000-0005-0000-0000-0000142F0000}"/>
    <cellStyle name="40% - Accent6 6 2 3" xfId="12059" xr:uid="{00000000-0005-0000-0000-0000152F0000}"/>
    <cellStyle name="40% - Accent6 6 2 3 2" xfId="12060" xr:uid="{00000000-0005-0000-0000-0000162F0000}"/>
    <cellStyle name="40% - Accent6 6 2 3 2 2" xfId="12061" xr:uid="{00000000-0005-0000-0000-0000172F0000}"/>
    <cellStyle name="40% - Accent6 6 2 3 2 3" xfId="12062" xr:uid="{00000000-0005-0000-0000-0000182F0000}"/>
    <cellStyle name="40% - Accent6 6 2 3 3" xfId="12063" xr:uid="{00000000-0005-0000-0000-0000192F0000}"/>
    <cellStyle name="40% - Accent6 6 2 3 4" xfId="12064" xr:uid="{00000000-0005-0000-0000-00001A2F0000}"/>
    <cellStyle name="40% - Accent6 6 2 4" xfId="12065" xr:uid="{00000000-0005-0000-0000-00001B2F0000}"/>
    <cellStyle name="40% - Accent6 6 2 4 2" xfId="12066" xr:uid="{00000000-0005-0000-0000-00001C2F0000}"/>
    <cellStyle name="40% - Accent6 6 2 4 2 2" xfId="12067" xr:uid="{00000000-0005-0000-0000-00001D2F0000}"/>
    <cellStyle name="40% - Accent6 6 2 4 2 3" xfId="12068" xr:uid="{00000000-0005-0000-0000-00001E2F0000}"/>
    <cellStyle name="40% - Accent6 6 2 4 3" xfId="12069" xr:uid="{00000000-0005-0000-0000-00001F2F0000}"/>
    <cellStyle name="40% - Accent6 6 2 4 4" xfId="12070" xr:uid="{00000000-0005-0000-0000-0000202F0000}"/>
    <cellStyle name="40% - Accent6 6 2 5" xfId="12071" xr:uid="{00000000-0005-0000-0000-0000212F0000}"/>
    <cellStyle name="40% - Accent6 6 2 5 2" xfId="12072" xr:uid="{00000000-0005-0000-0000-0000222F0000}"/>
    <cellStyle name="40% - Accent6 6 2 5 2 2" xfId="12073" xr:uid="{00000000-0005-0000-0000-0000232F0000}"/>
    <cellStyle name="40% - Accent6 6 2 5 2 3" xfId="12074" xr:uid="{00000000-0005-0000-0000-0000242F0000}"/>
    <cellStyle name="40% - Accent6 6 2 5 3" xfId="12075" xr:uid="{00000000-0005-0000-0000-0000252F0000}"/>
    <cellStyle name="40% - Accent6 6 2 5 4" xfId="12076" xr:uid="{00000000-0005-0000-0000-0000262F0000}"/>
    <cellStyle name="40% - Accent6 6 2 6" xfId="12077" xr:uid="{00000000-0005-0000-0000-0000272F0000}"/>
    <cellStyle name="40% - Accent6 6 2 6 2" xfId="12078" xr:uid="{00000000-0005-0000-0000-0000282F0000}"/>
    <cellStyle name="40% - Accent6 6 2 6 2 2" xfId="12079" xr:uid="{00000000-0005-0000-0000-0000292F0000}"/>
    <cellStyle name="40% - Accent6 6 2 6 2 3" xfId="12080" xr:uid="{00000000-0005-0000-0000-00002A2F0000}"/>
    <cellStyle name="40% - Accent6 6 2 6 3" xfId="12081" xr:uid="{00000000-0005-0000-0000-00002B2F0000}"/>
    <cellStyle name="40% - Accent6 6 2 6 4" xfId="12082" xr:uid="{00000000-0005-0000-0000-00002C2F0000}"/>
    <cellStyle name="40% - Accent6 6 2 7" xfId="12083" xr:uid="{00000000-0005-0000-0000-00002D2F0000}"/>
    <cellStyle name="40% - Accent6 6 2 7 2" xfId="12084" xr:uid="{00000000-0005-0000-0000-00002E2F0000}"/>
    <cellStyle name="40% - Accent6 6 2 7 2 2" xfId="12085" xr:uid="{00000000-0005-0000-0000-00002F2F0000}"/>
    <cellStyle name="40% - Accent6 6 2 7 2 3" xfId="12086" xr:uid="{00000000-0005-0000-0000-0000302F0000}"/>
    <cellStyle name="40% - Accent6 6 2 7 3" xfId="12087" xr:uid="{00000000-0005-0000-0000-0000312F0000}"/>
    <cellStyle name="40% - Accent6 6 2 7 4" xfId="12088" xr:uid="{00000000-0005-0000-0000-0000322F0000}"/>
    <cellStyle name="40% - Accent6 6 2 8" xfId="12089" xr:uid="{00000000-0005-0000-0000-0000332F0000}"/>
    <cellStyle name="40% - Accent6 6 2 8 2" xfId="12090" xr:uid="{00000000-0005-0000-0000-0000342F0000}"/>
    <cellStyle name="40% - Accent6 6 2 8 3" xfId="12091" xr:uid="{00000000-0005-0000-0000-0000352F0000}"/>
    <cellStyle name="40% - Accent6 6 2 9" xfId="12092" xr:uid="{00000000-0005-0000-0000-0000362F0000}"/>
    <cellStyle name="40% - Accent6 6 3" xfId="12093" xr:uid="{00000000-0005-0000-0000-0000372F0000}"/>
    <cellStyle name="40% - Accent6 6 3 10" xfId="12094" xr:uid="{00000000-0005-0000-0000-0000382F0000}"/>
    <cellStyle name="40% - Accent6 6 3 2" xfId="12095" xr:uid="{00000000-0005-0000-0000-0000392F0000}"/>
    <cellStyle name="40% - Accent6 6 3 2 2" xfId="12096" xr:uid="{00000000-0005-0000-0000-00003A2F0000}"/>
    <cellStyle name="40% - Accent6 6 3 2 2 2" xfId="12097" xr:uid="{00000000-0005-0000-0000-00003B2F0000}"/>
    <cellStyle name="40% - Accent6 6 3 2 2 3" xfId="12098" xr:uid="{00000000-0005-0000-0000-00003C2F0000}"/>
    <cellStyle name="40% - Accent6 6 3 2 3" xfId="12099" xr:uid="{00000000-0005-0000-0000-00003D2F0000}"/>
    <cellStyle name="40% - Accent6 6 3 2 4" xfId="12100" xr:uid="{00000000-0005-0000-0000-00003E2F0000}"/>
    <cellStyle name="40% - Accent6 6 3 3" xfId="12101" xr:uid="{00000000-0005-0000-0000-00003F2F0000}"/>
    <cellStyle name="40% - Accent6 6 3 3 2" xfId="12102" xr:uid="{00000000-0005-0000-0000-0000402F0000}"/>
    <cellStyle name="40% - Accent6 6 3 3 2 2" xfId="12103" xr:uid="{00000000-0005-0000-0000-0000412F0000}"/>
    <cellStyle name="40% - Accent6 6 3 3 2 3" xfId="12104" xr:uid="{00000000-0005-0000-0000-0000422F0000}"/>
    <cellStyle name="40% - Accent6 6 3 3 3" xfId="12105" xr:uid="{00000000-0005-0000-0000-0000432F0000}"/>
    <cellStyle name="40% - Accent6 6 3 3 4" xfId="12106" xr:uid="{00000000-0005-0000-0000-0000442F0000}"/>
    <cellStyle name="40% - Accent6 6 3 4" xfId="12107" xr:uid="{00000000-0005-0000-0000-0000452F0000}"/>
    <cellStyle name="40% - Accent6 6 3 4 2" xfId="12108" xr:uid="{00000000-0005-0000-0000-0000462F0000}"/>
    <cellStyle name="40% - Accent6 6 3 4 2 2" xfId="12109" xr:uid="{00000000-0005-0000-0000-0000472F0000}"/>
    <cellStyle name="40% - Accent6 6 3 4 2 3" xfId="12110" xr:uid="{00000000-0005-0000-0000-0000482F0000}"/>
    <cellStyle name="40% - Accent6 6 3 4 3" xfId="12111" xr:uid="{00000000-0005-0000-0000-0000492F0000}"/>
    <cellStyle name="40% - Accent6 6 3 4 4" xfId="12112" xr:uid="{00000000-0005-0000-0000-00004A2F0000}"/>
    <cellStyle name="40% - Accent6 6 3 5" xfId="12113" xr:uid="{00000000-0005-0000-0000-00004B2F0000}"/>
    <cellStyle name="40% - Accent6 6 3 5 2" xfId="12114" xr:uid="{00000000-0005-0000-0000-00004C2F0000}"/>
    <cellStyle name="40% - Accent6 6 3 5 2 2" xfId="12115" xr:uid="{00000000-0005-0000-0000-00004D2F0000}"/>
    <cellStyle name="40% - Accent6 6 3 5 2 3" xfId="12116" xr:uid="{00000000-0005-0000-0000-00004E2F0000}"/>
    <cellStyle name="40% - Accent6 6 3 5 3" xfId="12117" xr:uid="{00000000-0005-0000-0000-00004F2F0000}"/>
    <cellStyle name="40% - Accent6 6 3 5 4" xfId="12118" xr:uid="{00000000-0005-0000-0000-0000502F0000}"/>
    <cellStyle name="40% - Accent6 6 3 6" xfId="12119" xr:uid="{00000000-0005-0000-0000-0000512F0000}"/>
    <cellStyle name="40% - Accent6 6 3 6 2" xfId="12120" xr:uid="{00000000-0005-0000-0000-0000522F0000}"/>
    <cellStyle name="40% - Accent6 6 3 6 2 2" xfId="12121" xr:uid="{00000000-0005-0000-0000-0000532F0000}"/>
    <cellStyle name="40% - Accent6 6 3 6 2 3" xfId="12122" xr:uid="{00000000-0005-0000-0000-0000542F0000}"/>
    <cellStyle name="40% - Accent6 6 3 6 3" xfId="12123" xr:uid="{00000000-0005-0000-0000-0000552F0000}"/>
    <cellStyle name="40% - Accent6 6 3 6 4" xfId="12124" xr:uid="{00000000-0005-0000-0000-0000562F0000}"/>
    <cellStyle name="40% - Accent6 6 3 7" xfId="12125" xr:uid="{00000000-0005-0000-0000-0000572F0000}"/>
    <cellStyle name="40% - Accent6 6 3 7 2" xfId="12126" xr:uid="{00000000-0005-0000-0000-0000582F0000}"/>
    <cellStyle name="40% - Accent6 6 3 7 2 2" xfId="12127" xr:uid="{00000000-0005-0000-0000-0000592F0000}"/>
    <cellStyle name="40% - Accent6 6 3 7 2 3" xfId="12128" xr:uid="{00000000-0005-0000-0000-00005A2F0000}"/>
    <cellStyle name="40% - Accent6 6 3 7 3" xfId="12129" xr:uid="{00000000-0005-0000-0000-00005B2F0000}"/>
    <cellStyle name="40% - Accent6 6 3 7 4" xfId="12130" xr:uid="{00000000-0005-0000-0000-00005C2F0000}"/>
    <cellStyle name="40% - Accent6 6 3 8" xfId="12131" xr:uid="{00000000-0005-0000-0000-00005D2F0000}"/>
    <cellStyle name="40% - Accent6 6 3 8 2" xfId="12132" xr:uid="{00000000-0005-0000-0000-00005E2F0000}"/>
    <cellStyle name="40% - Accent6 6 3 8 3" xfId="12133" xr:uid="{00000000-0005-0000-0000-00005F2F0000}"/>
    <cellStyle name="40% - Accent6 6 3 9" xfId="12134" xr:uid="{00000000-0005-0000-0000-0000602F0000}"/>
    <cellStyle name="40% - Accent6 6 4" xfId="12135" xr:uid="{00000000-0005-0000-0000-0000612F0000}"/>
    <cellStyle name="40% - Accent6 6 4 2" xfId="12136" xr:uid="{00000000-0005-0000-0000-0000622F0000}"/>
    <cellStyle name="40% - Accent6 6 4 2 2" xfId="12137" xr:uid="{00000000-0005-0000-0000-0000632F0000}"/>
    <cellStyle name="40% - Accent6 6 4 2 3" xfId="12138" xr:uid="{00000000-0005-0000-0000-0000642F0000}"/>
    <cellStyle name="40% - Accent6 6 4 3" xfId="12139" xr:uid="{00000000-0005-0000-0000-0000652F0000}"/>
    <cellStyle name="40% - Accent6 6 4 4" xfId="12140" xr:uid="{00000000-0005-0000-0000-0000662F0000}"/>
    <cellStyle name="40% - Accent6 6 5" xfId="12141" xr:uid="{00000000-0005-0000-0000-0000672F0000}"/>
    <cellStyle name="40% - Accent6 6 5 2" xfId="12142" xr:uid="{00000000-0005-0000-0000-0000682F0000}"/>
    <cellStyle name="40% - Accent6 6 5 2 2" xfId="12143" xr:uid="{00000000-0005-0000-0000-0000692F0000}"/>
    <cellStyle name="40% - Accent6 6 5 2 3" xfId="12144" xr:uid="{00000000-0005-0000-0000-00006A2F0000}"/>
    <cellStyle name="40% - Accent6 6 5 3" xfId="12145" xr:uid="{00000000-0005-0000-0000-00006B2F0000}"/>
    <cellStyle name="40% - Accent6 6 5 4" xfId="12146" xr:uid="{00000000-0005-0000-0000-00006C2F0000}"/>
    <cellStyle name="40% - Accent6 6 6" xfId="12147" xr:uid="{00000000-0005-0000-0000-00006D2F0000}"/>
    <cellStyle name="40% - Accent6 6 6 2" xfId="12148" xr:uid="{00000000-0005-0000-0000-00006E2F0000}"/>
    <cellStyle name="40% - Accent6 6 6 2 2" xfId="12149" xr:uid="{00000000-0005-0000-0000-00006F2F0000}"/>
    <cellStyle name="40% - Accent6 6 6 2 3" xfId="12150" xr:uid="{00000000-0005-0000-0000-0000702F0000}"/>
    <cellStyle name="40% - Accent6 6 6 3" xfId="12151" xr:uid="{00000000-0005-0000-0000-0000712F0000}"/>
    <cellStyle name="40% - Accent6 6 6 4" xfId="12152" xr:uid="{00000000-0005-0000-0000-0000722F0000}"/>
    <cellStyle name="40% - Accent6 6 7" xfId="12153" xr:uid="{00000000-0005-0000-0000-0000732F0000}"/>
    <cellStyle name="40% - Accent6 6 7 2" xfId="12154" xr:uid="{00000000-0005-0000-0000-0000742F0000}"/>
    <cellStyle name="40% - Accent6 6 7 2 2" xfId="12155" xr:uid="{00000000-0005-0000-0000-0000752F0000}"/>
    <cellStyle name="40% - Accent6 6 7 2 3" xfId="12156" xr:uid="{00000000-0005-0000-0000-0000762F0000}"/>
    <cellStyle name="40% - Accent6 6 7 3" xfId="12157" xr:uid="{00000000-0005-0000-0000-0000772F0000}"/>
    <cellStyle name="40% - Accent6 6 7 4" xfId="12158" xr:uid="{00000000-0005-0000-0000-0000782F0000}"/>
    <cellStyle name="40% - Accent6 6 8" xfId="12159" xr:uid="{00000000-0005-0000-0000-0000792F0000}"/>
    <cellStyle name="40% - Accent6 6 8 2" xfId="12160" xr:uid="{00000000-0005-0000-0000-00007A2F0000}"/>
    <cellStyle name="40% - Accent6 6 8 2 2" xfId="12161" xr:uid="{00000000-0005-0000-0000-00007B2F0000}"/>
    <cellStyle name="40% - Accent6 6 8 2 3" xfId="12162" xr:uid="{00000000-0005-0000-0000-00007C2F0000}"/>
    <cellStyle name="40% - Accent6 6 8 3" xfId="12163" xr:uid="{00000000-0005-0000-0000-00007D2F0000}"/>
    <cellStyle name="40% - Accent6 6 8 4" xfId="12164" xr:uid="{00000000-0005-0000-0000-00007E2F0000}"/>
    <cellStyle name="40% - Accent6 6 9" xfId="12165" xr:uid="{00000000-0005-0000-0000-00007F2F0000}"/>
    <cellStyle name="40% - Accent6 6 9 2" xfId="12166" xr:uid="{00000000-0005-0000-0000-0000802F0000}"/>
    <cellStyle name="40% - Accent6 6 9 2 2" xfId="12167" xr:uid="{00000000-0005-0000-0000-0000812F0000}"/>
    <cellStyle name="40% - Accent6 6 9 2 3" xfId="12168" xr:uid="{00000000-0005-0000-0000-0000822F0000}"/>
    <cellStyle name="40% - Accent6 6 9 3" xfId="12169" xr:uid="{00000000-0005-0000-0000-0000832F0000}"/>
    <cellStyle name="40% - Accent6 6 9 4" xfId="12170" xr:uid="{00000000-0005-0000-0000-0000842F0000}"/>
    <cellStyle name="40% - Accent6 7" xfId="12171" xr:uid="{00000000-0005-0000-0000-0000852F0000}"/>
    <cellStyle name="40% - Accent6 7 10" xfId="12172" xr:uid="{00000000-0005-0000-0000-0000862F0000}"/>
    <cellStyle name="40% - Accent6 7 2" xfId="12173" xr:uid="{00000000-0005-0000-0000-0000872F0000}"/>
    <cellStyle name="40% - Accent6 7 2 2" xfId="12174" xr:uid="{00000000-0005-0000-0000-0000882F0000}"/>
    <cellStyle name="40% - Accent6 7 2 2 2" xfId="12175" xr:uid="{00000000-0005-0000-0000-0000892F0000}"/>
    <cellStyle name="40% - Accent6 7 2 2 3" xfId="12176" xr:uid="{00000000-0005-0000-0000-00008A2F0000}"/>
    <cellStyle name="40% - Accent6 7 2 3" xfId="12177" xr:uid="{00000000-0005-0000-0000-00008B2F0000}"/>
    <cellStyle name="40% - Accent6 7 2 4" xfId="12178" xr:uid="{00000000-0005-0000-0000-00008C2F0000}"/>
    <cellStyle name="40% - Accent6 7 3" xfId="12179" xr:uid="{00000000-0005-0000-0000-00008D2F0000}"/>
    <cellStyle name="40% - Accent6 7 3 2" xfId="12180" xr:uid="{00000000-0005-0000-0000-00008E2F0000}"/>
    <cellStyle name="40% - Accent6 7 3 2 2" xfId="12181" xr:uid="{00000000-0005-0000-0000-00008F2F0000}"/>
    <cellStyle name="40% - Accent6 7 3 2 3" xfId="12182" xr:uid="{00000000-0005-0000-0000-0000902F0000}"/>
    <cellStyle name="40% - Accent6 7 3 3" xfId="12183" xr:uid="{00000000-0005-0000-0000-0000912F0000}"/>
    <cellStyle name="40% - Accent6 7 3 4" xfId="12184" xr:uid="{00000000-0005-0000-0000-0000922F0000}"/>
    <cellStyle name="40% - Accent6 7 4" xfId="12185" xr:uid="{00000000-0005-0000-0000-0000932F0000}"/>
    <cellStyle name="40% - Accent6 7 4 2" xfId="12186" xr:uid="{00000000-0005-0000-0000-0000942F0000}"/>
    <cellStyle name="40% - Accent6 7 4 2 2" xfId="12187" xr:uid="{00000000-0005-0000-0000-0000952F0000}"/>
    <cellStyle name="40% - Accent6 7 4 2 3" xfId="12188" xr:uid="{00000000-0005-0000-0000-0000962F0000}"/>
    <cellStyle name="40% - Accent6 7 4 3" xfId="12189" xr:uid="{00000000-0005-0000-0000-0000972F0000}"/>
    <cellStyle name="40% - Accent6 7 4 4" xfId="12190" xr:uid="{00000000-0005-0000-0000-0000982F0000}"/>
    <cellStyle name="40% - Accent6 7 5" xfId="12191" xr:uid="{00000000-0005-0000-0000-0000992F0000}"/>
    <cellStyle name="40% - Accent6 7 5 2" xfId="12192" xr:uid="{00000000-0005-0000-0000-00009A2F0000}"/>
    <cellStyle name="40% - Accent6 7 5 2 2" xfId="12193" xr:uid="{00000000-0005-0000-0000-00009B2F0000}"/>
    <cellStyle name="40% - Accent6 7 5 2 3" xfId="12194" xr:uid="{00000000-0005-0000-0000-00009C2F0000}"/>
    <cellStyle name="40% - Accent6 7 5 3" xfId="12195" xr:uid="{00000000-0005-0000-0000-00009D2F0000}"/>
    <cellStyle name="40% - Accent6 7 5 4" xfId="12196" xr:uid="{00000000-0005-0000-0000-00009E2F0000}"/>
    <cellStyle name="40% - Accent6 7 6" xfId="12197" xr:uid="{00000000-0005-0000-0000-00009F2F0000}"/>
    <cellStyle name="40% - Accent6 7 6 2" xfId="12198" xr:uid="{00000000-0005-0000-0000-0000A02F0000}"/>
    <cellStyle name="40% - Accent6 7 6 2 2" xfId="12199" xr:uid="{00000000-0005-0000-0000-0000A12F0000}"/>
    <cellStyle name="40% - Accent6 7 6 2 3" xfId="12200" xr:uid="{00000000-0005-0000-0000-0000A22F0000}"/>
    <cellStyle name="40% - Accent6 7 6 3" xfId="12201" xr:uid="{00000000-0005-0000-0000-0000A32F0000}"/>
    <cellStyle name="40% - Accent6 7 6 4" xfId="12202" xr:uid="{00000000-0005-0000-0000-0000A42F0000}"/>
    <cellStyle name="40% - Accent6 7 7" xfId="12203" xr:uid="{00000000-0005-0000-0000-0000A52F0000}"/>
    <cellStyle name="40% - Accent6 7 7 2" xfId="12204" xr:uid="{00000000-0005-0000-0000-0000A62F0000}"/>
    <cellStyle name="40% - Accent6 7 7 2 2" xfId="12205" xr:uid="{00000000-0005-0000-0000-0000A72F0000}"/>
    <cellStyle name="40% - Accent6 7 7 2 3" xfId="12206" xr:uid="{00000000-0005-0000-0000-0000A82F0000}"/>
    <cellStyle name="40% - Accent6 7 7 3" xfId="12207" xr:uid="{00000000-0005-0000-0000-0000A92F0000}"/>
    <cellStyle name="40% - Accent6 7 7 4" xfId="12208" xr:uid="{00000000-0005-0000-0000-0000AA2F0000}"/>
    <cellStyle name="40% - Accent6 7 8" xfId="12209" xr:uid="{00000000-0005-0000-0000-0000AB2F0000}"/>
    <cellStyle name="40% - Accent6 7 8 2" xfId="12210" xr:uid="{00000000-0005-0000-0000-0000AC2F0000}"/>
    <cellStyle name="40% - Accent6 7 8 3" xfId="12211" xr:uid="{00000000-0005-0000-0000-0000AD2F0000}"/>
    <cellStyle name="40% - Accent6 7 9" xfId="12212" xr:uid="{00000000-0005-0000-0000-0000AE2F0000}"/>
    <cellStyle name="40% - Accent6 8" xfId="12213" xr:uid="{00000000-0005-0000-0000-0000AF2F0000}"/>
    <cellStyle name="40% - Accent6 8 10" xfId="12214" xr:uid="{00000000-0005-0000-0000-0000B02F0000}"/>
    <cellStyle name="40% - Accent6 8 2" xfId="12215" xr:uid="{00000000-0005-0000-0000-0000B12F0000}"/>
    <cellStyle name="40% - Accent6 8 2 2" xfId="12216" xr:uid="{00000000-0005-0000-0000-0000B22F0000}"/>
    <cellStyle name="40% - Accent6 8 2 2 2" xfId="12217" xr:uid="{00000000-0005-0000-0000-0000B32F0000}"/>
    <cellStyle name="40% - Accent6 8 2 2 3" xfId="12218" xr:uid="{00000000-0005-0000-0000-0000B42F0000}"/>
    <cellStyle name="40% - Accent6 8 2 3" xfId="12219" xr:uid="{00000000-0005-0000-0000-0000B52F0000}"/>
    <cellStyle name="40% - Accent6 8 2 4" xfId="12220" xr:uid="{00000000-0005-0000-0000-0000B62F0000}"/>
    <cellStyle name="40% - Accent6 8 3" xfId="12221" xr:uid="{00000000-0005-0000-0000-0000B72F0000}"/>
    <cellStyle name="40% - Accent6 8 3 2" xfId="12222" xr:uid="{00000000-0005-0000-0000-0000B82F0000}"/>
    <cellStyle name="40% - Accent6 8 3 2 2" xfId="12223" xr:uid="{00000000-0005-0000-0000-0000B92F0000}"/>
    <cellStyle name="40% - Accent6 8 3 2 3" xfId="12224" xr:uid="{00000000-0005-0000-0000-0000BA2F0000}"/>
    <cellStyle name="40% - Accent6 8 3 3" xfId="12225" xr:uid="{00000000-0005-0000-0000-0000BB2F0000}"/>
    <cellStyle name="40% - Accent6 8 3 4" xfId="12226" xr:uid="{00000000-0005-0000-0000-0000BC2F0000}"/>
    <cellStyle name="40% - Accent6 8 4" xfId="12227" xr:uid="{00000000-0005-0000-0000-0000BD2F0000}"/>
    <cellStyle name="40% - Accent6 8 4 2" xfId="12228" xr:uid="{00000000-0005-0000-0000-0000BE2F0000}"/>
    <cellStyle name="40% - Accent6 8 4 2 2" xfId="12229" xr:uid="{00000000-0005-0000-0000-0000BF2F0000}"/>
    <cellStyle name="40% - Accent6 8 4 2 3" xfId="12230" xr:uid="{00000000-0005-0000-0000-0000C02F0000}"/>
    <cellStyle name="40% - Accent6 8 4 3" xfId="12231" xr:uid="{00000000-0005-0000-0000-0000C12F0000}"/>
    <cellStyle name="40% - Accent6 8 4 4" xfId="12232" xr:uid="{00000000-0005-0000-0000-0000C22F0000}"/>
    <cellStyle name="40% - Accent6 8 5" xfId="12233" xr:uid="{00000000-0005-0000-0000-0000C32F0000}"/>
    <cellStyle name="40% - Accent6 8 5 2" xfId="12234" xr:uid="{00000000-0005-0000-0000-0000C42F0000}"/>
    <cellStyle name="40% - Accent6 8 5 2 2" xfId="12235" xr:uid="{00000000-0005-0000-0000-0000C52F0000}"/>
    <cellStyle name="40% - Accent6 8 5 2 3" xfId="12236" xr:uid="{00000000-0005-0000-0000-0000C62F0000}"/>
    <cellStyle name="40% - Accent6 8 5 3" xfId="12237" xr:uid="{00000000-0005-0000-0000-0000C72F0000}"/>
    <cellStyle name="40% - Accent6 8 5 4" xfId="12238" xr:uid="{00000000-0005-0000-0000-0000C82F0000}"/>
    <cellStyle name="40% - Accent6 8 6" xfId="12239" xr:uid="{00000000-0005-0000-0000-0000C92F0000}"/>
    <cellStyle name="40% - Accent6 8 6 2" xfId="12240" xr:uid="{00000000-0005-0000-0000-0000CA2F0000}"/>
    <cellStyle name="40% - Accent6 8 6 2 2" xfId="12241" xr:uid="{00000000-0005-0000-0000-0000CB2F0000}"/>
    <cellStyle name="40% - Accent6 8 6 2 3" xfId="12242" xr:uid="{00000000-0005-0000-0000-0000CC2F0000}"/>
    <cellStyle name="40% - Accent6 8 6 3" xfId="12243" xr:uid="{00000000-0005-0000-0000-0000CD2F0000}"/>
    <cellStyle name="40% - Accent6 8 6 4" xfId="12244" xr:uid="{00000000-0005-0000-0000-0000CE2F0000}"/>
    <cellStyle name="40% - Accent6 8 7" xfId="12245" xr:uid="{00000000-0005-0000-0000-0000CF2F0000}"/>
    <cellStyle name="40% - Accent6 8 7 2" xfId="12246" xr:uid="{00000000-0005-0000-0000-0000D02F0000}"/>
    <cellStyle name="40% - Accent6 8 7 2 2" xfId="12247" xr:uid="{00000000-0005-0000-0000-0000D12F0000}"/>
    <cellStyle name="40% - Accent6 8 7 2 3" xfId="12248" xr:uid="{00000000-0005-0000-0000-0000D22F0000}"/>
    <cellStyle name="40% - Accent6 8 7 3" xfId="12249" xr:uid="{00000000-0005-0000-0000-0000D32F0000}"/>
    <cellStyle name="40% - Accent6 8 7 4" xfId="12250" xr:uid="{00000000-0005-0000-0000-0000D42F0000}"/>
    <cellStyle name="40% - Accent6 8 8" xfId="12251" xr:uid="{00000000-0005-0000-0000-0000D52F0000}"/>
    <cellStyle name="40% - Accent6 8 8 2" xfId="12252" xr:uid="{00000000-0005-0000-0000-0000D62F0000}"/>
    <cellStyle name="40% - Accent6 8 8 3" xfId="12253" xr:uid="{00000000-0005-0000-0000-0000D72F0000}"/>
    <cellStyle name="40% - Accent6 8 9" xfId="12254" xr:uid="{00000000-0005-0000-0000-0000D82F0000}"/>
    <cellStyle name="40% - Accent6 9" xfId="12255" xr:uid="{00000000-0005-0000-0000-0000D92F0000}"/>
    <cellStyle name="40% - Accent6 9 2" xfId="12256" xr:uid="{00000000-0005-0000-0000-0000DA2F0000}"/>
    <cellStyle name="40% - Accent6 9 2 2" xfId="12257" xr:uid="{00000000-0005-0000-0000-0000DB2F0000}"/>
    <cellStyle name="40% - Accent6 9 2 3" xfId="12258" xr:uid="{00000000-0005-0000-0000-0000DC2F0000}"/>
    <cellStyle name="40% - Accent6 9 3" xfId="12259" xr:uid="{00000000-0005-0000-0000-0000DD2F0000}"/>
    <cellStyle name="40% - Accent6 9 4" xfId="12260" xr:uid="{00000000-0005-0000-0000-0000DE2F0000}"/>
    <cellStyle name="60% - Accent1 2" xfId="12261" xr:uid="{00000000-0005-0000-0000-0000DF2F0000}"/>
    <cellStyle name="60% - Accent1 3" xfId="12262" xr:uid="{00000000-0005-0000-0000-0000E02F0000}"/>
    <cellStyle name="60% - Accent1 4" xfId="12263" xr:uid="{00000000-0005-0000-0000-0000E12F0000}"/>
    <cellStyle name="60% - Accent2 2" xfId="12264" xr:uid="{00000000-0005-0000-0000-0000E22F0000}"/>
    <cellStyle name="60% - Accent2 3" xfId="12265" xr:uid="{00000000-0005-0000-0000-0000E32F0000}"/>
    <cellStyle name="60% - Accent2 4" xfId="12266" xr:uid="{00000000-0005-0000-0000-0000E42F0000}"/>
    <cellStyle name="60% - Accent3 2" xfId="12267" xr:uid="{00000000-0005-0000-0000-0000E52F0000}"/>
    <cellStyle name="60% - Accent3 3" xfId="12268" xr:uid="{00000000-0005-0000-0000-0000E62F0000}"/>
    <cellStyle name="60% - Accent3 4" xfId="12269" xr:uid="{00000000-0005-0000-0000-0000E72F0000}"/>
    <cellStyle name="60% - Accent4 2" xfId="12270" xr:uid="{00000000-0005-0000-0000-0000E82F0000}"/>
    <cellStyle name="60% - Accent4 3" xfId="12271" xr:uid="{00000000-0005-0000-0000-0000E92F0000}"/>
    <cellStyle name="60% - Accent4 4" xfId="12272" xr:uid="{00000000-0005-0000-0000-0000EA2F0000}"/>
    <cellStyle name="60% - Accent5 2" xfId="12273" xr:uid="{00000000-0005-0000-0000-0000EB2F0000}"/>
    <cellStyle name="60% - Accent5 3" xfId="12274" xr:uid="{00000000-0005-0000-0000-0000EC2F0000}"/>
    <cellStyle name="60% - Accent5 4" xfId="12275" xr:uid="{00000000-0005-0000-0000-0000ED2F0000}"/>
    <cellStyle name="60% - Accent6 2" xfId="12276" xr:uid="{00000000-0005-0000-0000-0000EE2F0000}"/>
    <cellStyle name="60% - Accent6 3" xfId="12277" xr:uid="{00000000-0005-0000-0000-0000EF2F0000}"/>
    <cellStyle name="60% - Accent6 4" xfId="12278" xr:uid="{00000000-0005-0000-0000-0000F02F0000}"/>
    <cellStyle name="Accent1 2" xfId="12279" xr:uid="{00000000-0005-0000-0000-0000F12F0000}"/>
    <cellStyle name="Accent1 3" xfId="12280" xr:uid="{00000000-0005-0000-0000-0000F22F0000}"/>
    <cellStyle name="Accent1 4" xfId="12281" xr:uid="{00000000-0005-0000-0000-0000F32F0000}"/>
    <cellStyle name="Accent2 2" xfId="12282" xr:uid="{00000000-0005-0000-0000-0000F42F0000}"/>
    <cellStyle name="Accent2 3" xfId="12283" xr:uid="{00000000-0005-0000-0000-0000F52F0000}"/>
    <cellStyle name="Accent2 4" xfId="12284" xr:uid="{00000000-0005-0000-0000-0000F62F0000}"/>
    <cellStyle name="Accent3 2" xfId="12285" xr:uid="{00000000-0005-0000-0000-0000F72F0000}"/>
    <cellStyle name="Accent3 3" xfId="12286" xr:uid="{00000000-0005-0000-0000-0000F82F0000}"/>
    <cellStyle name="Accent3 4" xfId="12287" xr:uid="{00000000-0005-0000-0000-0000F92F0000}"/>
    <cellStyle name="Accent4 2" xfId="12288" xr:uid="{00000000-0005-0000-0000-0000FA2F0000}"/>
    <cellStyle name="Accent4 3" xfId="12289" xr:uid="{00000000-0005-0000-0000-0000FB2F0000}"/>
    <cellStyle name="Accent4 4" xfId="12290" xr:uid="{00000000-0005-0000-0000-0000FC2F0000}"/>
    <cellStyle name="Accent5 2" xfId="12291" xr:uid="{00000000-0005-0000-0000-0000FD2F0000}"/>
    <cellStyle name="Accent5 3" xfId="12292" xr:uid="{00000000-0005-0000-0000-0000FE2F0000}"/>
    <cellStyle name="Accent5 4" xfId="12293" xr:uid="{00000000-0005-0000-0000-0000FF2F0000}"/>
    <cellStyle name="Accent6 2" xfId="12294" xr:uid="{00000000-0005-0000-0000-000000300000}"/>
    <cellStyle name="Accent6 3" xfId="12295" xr:uid="{00000000-0005-0000-0000-000001300000}"/>
    <cellStyle name="Accent6 4" xfId="12296" xr:uid="{00000000-0005-0000-0000-000002300000}"/>
    <cellStyle name="Bad 2" xfId="12297" xr:uid="{00000000-0005-0000-0000-000003300000}"/>
    <cellStyle name="Bad 3" xfId="12298" xr:uid="{00000000-0005-0000-0000-000004300000}"/>
    <cellStyle name="Bad 4" xfId="12299" xr:uid="{00000000-0005-0000-0000-000005300000}"/>
    <cellStyle name="Calculation 2" xfId="12300" xr:uid="{00000000-0005-0000-0000-000006300000}"/>
    <cellStyle name="Calculation 3" xfId="12301" xr:uid="{00000000-0005-0000-0000-000007300000}"/>
    <cellStyle name="Calculation 4" xfId="12302" xr:uid="{00000000-0005-0000-0000-000008300000}"/>
    <cellStyle name="cells" xfId="12303" xr:uid="{00000000-0005-0000-0000-000009300000}"/>
    <cellStyle name="Check Cell 2" xfId="12304" xr:uid="{00000000-0005-0000-0000-00000A300000}"/>
    <cellStyle name="Check Cell 3" xfId="12305" xr:uid="{00000000-0005-0000-0000-00000B300000}"/>
    <cellStyle name="Check Cell 4" xfId="12306" xr:uid="{00000000-0005-0000-0000-00000C300000}"/>
    <cellStyle name="column field" xfId="12307" xr:uid="{00000000-0005-0000-0000-00000D300000}"/>
    <cellStyle name="Comma 2" xfId="12308" xr:uid="{00000000-0005-0000-0000-00000E300000}"/>
    <cellStyle name="Comma 2 2" xfId="12309" xr:uid="{00000000-0005-0000-0000-00000F300000}"/>
    <cellStyle name="Comma 2 2 2" xfId="12310" xr:uid="{00000000-0005-0000-0000-000010300000}"/>
    <cellStyle name="Comma 2 3" xfId="12311" xr:uid="{00000000-0005-0000-0000-000011300000}"/>
    <cellStyle name="Comma 2 3 2" xfId="12312" xr:uid="{00000000-0005-0000-0000-000012300000}"/>
    <cellStyle name="Comma 2 4" xfId="12313" xr:uid="{00000000-0005-0000-0000-000013300000}"/>
    <cellStyle name="Comma 3" xfId="12314" xr:uid="{00000000-0005-0000-0000-000014300000}"/>
    <cellStyle name="Comma 4" xfId="12315" xr:uid="{00000000-0005-0000-0000-000015300000}"/>
    <cellStyle name="Explanatory Text 2" xfId="12316" xr:uid="{00000000-0005-0000-0000-000016300000}"/>
    <cellStyle name="Explanatory Text 3" xfId="12317" xr:uid="{00000000-0005-0000-0000-000017300000}"/>
    <cellStyle name="Explanatory Text 4" xfId="12318" xr:uid="{00000000-0005-0000-0000-000018300000}"/>
    <cellStyle name="field" xfId="12319" xr:uid="{00000000-0005-0000-0000-000019300000}"/>
    <cellStyle name="field names" xfId="12320" xr:uid="{00000000-0005-0000-0000-00001A300000}"/>
    <cellStyle name="Followed Hyperlink 2" xfId="12321" xr:uid="{00000000-0005-0000-0000-00001B300000}"/>
    <cellStyle name="footer" xfId="12322" xr:uid="{00000000-0005-0000-0000-00001C300000}"/>
    <cellStyle name="Good 2" xfId="12323" xr:uid="{00000000-0005-0000-0000-00001D300000}"/>
    <cellStyle name="Good 3" xfId="12324" xr:uid="{00000000-0005-0000-0000-00001E300000}"/>
    <cellStyle name="Good 4" xfId="12325" xr:uid="{00000000-0005-0000-0000-00001F300000}"/>
    <cellStyle name="Heading" xfId="12326" xr:uid="{00000000-0005-0000-0000-000020300000}"/>
    <cellStyle name="Heading 1 2" xfId="12327" xr:uid="{00000000-0005-0000-0000-000021300000}"/>
    <cellStyle name="Heading 1 3" xfId="12328" xr:uid="{00000000-0005-0000-0000-000022300000}"/>
    <cellStyle name="Heading 1 4" xfId="12329" xr:uid="{00000000-0005-0000-0000-000023300000}"/>
    <cellStyle name="Heading 2 2" xfId="12330" xr:uid="{00000000-0005-0000-0000-000024300000}"/>
    <cellStyle name="Heading 2 3" xfId="12331" xr:uid="{00000000-0005-0000-0000-000025300000}"/>
    <cellStyle name="Heading 2 4" xfId="12332" xr:uid="{00000000-0005-0000-0000-000026300000}"/>
    <cellStyle name="Heading 3 2" xfId="12333" xr:uid="{00000000-0005-0000-0000-000027300000}"/>
    <cellStyle name="Heading 3 3" xfId="12334" xr:uid="{00000000-0005-0000-0000-000028300000}"/>
    <cellStyle name="Heading 3 4" xfId="12335" xr:uid="{00000000-0005-0000-0000-000029300000}"/>
    <cellStyle name="Heading 4 2" xfId="12336" xr:uid="{00000000-0005-0000-0000-00002A300000}"/>
    <cellStyle name="Heading 4 3" xfId="12337" xr:uid="{00000000-0005-0000-0000-00002B300000}"/>
    <cellStyle name="Heading 4 4" xfId="12338" xr:uid="{00000000-0005-0000-0000-00002C300000}"/>
    <cellStyle name="Heading 5" xfId="12339" xr:uid="{00000000-0005-0000-0000-00002D300000}"/>
    <cellStyle name="heading 6" xfId="12340" xr:uid="{00000000-0005-0000-0000-00002E300000}"/>
    <cellStyle name="Heading1" xfId="12341" xr:uid="{00000000-0005-0000-0000-00002F300000}"/>
    <cellStyle name="Hyperlink" xfId="1" builtinId="8"/>
    <cellStyle name="Hyperlink 2" xfId="12342" xr:uid="{00000000-0005-0000-0000-000031300000}"/>
    <cellStyle name="Hyperlink 2 2" xfId="12343" xr:uid="{00000000-0005-0000-0000-000032300000}"/>
    <cellStyle name="Hyperlink 2 2 2" xfId="12344" xr:uid="{00000000-0005-0000-0000-000033300000}"/>
    <cellStyle name="Hyperlink 2 3" xfId="12345" xr:uid="{00000000-0005-0000-0000-000034300000}"/>
    <cellStyle name="Hyperlink 2 3 2" xfId="12346" xr:uid="{00000000-0005-0000-0000-000035300000}"/>
    <cellStyle name="Hyperlink 2 3 3" xfId="12347" xr:uid="{00000000-0005-0000-0000-000036300000}"/>
    <cellStyle name="Hyperlink 2 3 4" xfId="12348" xr:uid="{00000000-0005-0000-0000-000037300000}"/>
    <cellStyle name="Hyperlink 2 4" xfId="12349" xr:uid="{00000000-0005-0000-0000-000038300000}"/>
    <cellStyle name="Hyperlink 3" xfId="12350" xr:uid="{00000000-0005-0000-0000-000039300000}"/>
    <cellStyle name="Hyperlink 3 2" xfId="12351" xr:uid="{00000000-0005-0000-0000-00003A300000}"/>
    <cellStyle name="Hyperlink 4" xfId="12352" xr:uid="{00000000-0005-0000-0000-00003B300000}"/>
    <cellStyle name="Hyperlink 4 2" xfId="12353" xr:uid="{00000000-0005-0000-0000-00003C300000}"/>
    <cellStyle name="Hyperlink 5" xfId="12354" xr:uid="{00000000-0005-0000-0000-00003D300000}"/>
    <cellStyle name="Hyperlink 6" xfId="12355" xr:uid="{00000000-0005-0000-0000-00003E300000}"/>
    <cellStyle name="Hyperlink 7" xfId="12356" xr:uid="{00000000-0005-0000-0000-00003F300000}"/>
    <cellStyle name="Input 2" xfId="12357" xr:uid="{00000000-0005-0000-0000-000040300000}"/>
    <cellStyle name="Input 3" xfId="12358" xr:uid="{00000000-0005-0000-0000-000041300000}"/>
    <cellStyle name="Input 4" xfId="12359" xr:uid="{00000000-0005-0000-0000-000042300000}"/>
    <cellStyle name="Linked Cell 2" xfId="12360" xr:uid="{00000000-0005-0000-0000-000043300000}"/>
    <cellStyle name="Linked Cell 3" xfId="12361" xr:uid="{00000000-0005-0000-0000-000044300000}"/>
    <cellStyle name="Linked Cell 4" xfId="12362" xr:uid="{00000000-0005-0000-0000-000045300000}"/>
    <cellStyle name="Neutral 2" xfId="12363" xr:uid="{00000000-0005-0000-0000-000046300000}"/>
    <cellStyle name="Neutral 3" xfId="12364" xr:uid="{00000000-0005-0000-0000-000047300000}"/>
    <cellStyle name="Neutral 4" xfId="12365" xr:uid="{00000000-0005-0000-0000-000048300000}"/>
    <cellStyle name="Normal" xfId="0" builtinId="0"/>
    <cellStyle name="Normal 10" xfId="12366" xr:uid="{00000000-0005-0000-0000-00004A300000}"/>
    <cellStyle name="Normal 10 2" xfId="12367" xr:uid="{00000000-0005-0000-0000-00004B300000}"/>
    <cellStyle name="Normal 10 3" xfId="12368" xr:uid="{00000000-0005-0000-0000-00004C300000}"/>
    <cellStyle name="Normal 11" xfId="12369" xr:uid="{00000000-0005-0000-0000-00004D300000}"/>
    <cellStyle name="Normal 12" xfId="12370" xr:uid="{00000000-0005-0000-0000-00004E300000}"/>
    <cellStyle name="Normal 13" xfId="12371" xr:uid="{00000000-0005-0000-0000-00004F300000}"/>
    <cellStyle name="Normal 13 10" xfId="12372" xr:uid="{00000000-0005-0000-0000-000050300000}"/>
    <cellStyle name="Normal 13 10 2" xfId="12373" xr:uid="{00000000-0005-0000-0000-000051300000}"/>
    <cellStyle name="Normal 13 10 2 2" xfId="12374" xr:uid="{00000000-0005-0000-0000-000052300000}"/>
    <cellStyle name="Normal 13 10 2 3" xfId="12375" xr:uid="{00000000-0005-0000-0000-000053300000}"/>
    <cellStyle name="Normal 13 10 3" xfId="12376" xr:uid="{00000000-0005-0000-0000-000054300000}"/>
    <cellStyle name="Normal 13 10 4" xfId="12377" xr:uid="{00000000-0005-0000-0000-000055300000}"/>
    <cellStyle name="Normal 13 11" xfId="12378" xr:uid="{00000000-0005-0000-0000-000056300000}"/>
    <cellStyle name="Normal 13 11 2" xfId="12379" xr:uid="{00000000-0005-0000-0000-000057300000}"/>
    <cellStyle name="Normal 13 11 2 2" xfId="12380" xr:uid="{00000000-0005-0000-0000-000058300000}"/>
    <cellStyle name="Normal 13 11 2 3" xfId="12381" xr:uid="{00000000-0005-0000-0000-000059300000}"/>
    <cellStyle name="Normal 13 11 3" xfId="12382" xr:uid="{00000000-0005-0000-0000-00005A300000}"/>
    <cellStyle name="Normal 13 11 4" xfId="12383" xr:uid="{00000000-0005-0000-0000-00005B300000}"/>
    <cellStyle name="Normal 13 12" xfId="12384" xr:uid="{00000000-0005-0000-0000-00005C300000}"/>
    <cellStyle name="Normal 13 12 2" xfId="12385" xr:uid="{00000000-0005-0000-0000-00005D300000}"/>
    <cellStyle name="Normal 13 12 2 2" xfId="12386" xr:uid="{00000000-0005-0000-0000-00005E300000}"/>
    <cellStyle name="Normal 13 12 2 3" xfId="12387" xr:uid="{00000000-0005-0000-0000-00005F300000}"/>
    <cellStyle name="Normal 13 12 3" xfId="12388" xr:uid="{00000000-0005-0000-0000-000060300000}"/>
    <cellStyle name="Normal 13 12 4" xfId="12389" xr:uid="{00000000-0005-0000-0000-000061300000}"/>
    <cellStyle name="Normal 13 13" xfId="12390" xr:uid="{00000000-0005-0000-0000-000062300000}"/>
    <cellStyle name="Normal 13 13 2" xfId="12391" xr:uid="{00000000-0005-0000-0000-000063300000}"/>
    <cellStyle name="Normal 13 13 2 2" xfId="12392" xr:uid="{00000000-0005-0000-0000-000064300000}"/>
    <cellStyle name="Normal 13 13 2 3" xfId="12393" xr:uid="{00000000-0005-0000-0000-000065300000}"/>
    <cellStyle name="Normal 13 13 3" xfId="12394" xr:uid="{00000000-0005-0000-0000-000066300000}"/>
    <cellStyle name="Normal 13 13 4" xfId="12395" xr:uid="{00000000-0005-0000-0000-000067300000}"/>
    <cellStyle name="Normal 13 14" xfId="12396" xr:uid="{00000000-0005-0000-0000-000068300000}"/>
    <cellStyle name="Normal 13 14 2" xfId="12397" xr:uid="{00000000-0005-0000-0000-000069300000}"/>
    <cellStyle name="Normal 13 14 3" xfId="12398" xr:uid="{00000000-0005-0000-0000-00006A300000}"/>
    <cellStyle name="Normal 13 15" xfId="12399" xr:uid="{00000000-0005-0000-0000-00006B300000}"/>
    <cellStyle name="Normal 13 16" xfId="12400" xr:uid="{00000000-0005-0000-0000-00006C300000}"/>
    <cellStyle name="Normal 13 2" xfId="12401" xr:uid="{00000000-0005-0000-0000-00006D300000}"/>
    <cellStyle name="Normal 13 2 10" xfId="12402" xr:uid="{00000000-0005-0000-0000-00006E300000}"/>
    <cellStyle name="Normal 13 2 10 2" xfId="12403" xr:uid="{00000000-0005-0000-0000-00006F300000}"/>
    <cellStyle name="Normal 13 2 10 3" xfId="12404" xr:uid="{00000000-0005-0000-0000-000070300000}"/>
    <cellStyle name="Normal 13 2 11" xfId="12405" xr:uid="{00000000-0005-0000-0000-000071300000}"/>
    <cellStyle name="Normal 13 2 12" xfId="12406" xr:uid="{00000000-0005-0000-0000-000072300000}"/>
    <cellStyle name="Normal 13 2 2" xfId="12407" xr:uid="{00000000-0005-0000-0000-000073300000}"/>
    <cellStyle name="Normal 13 2 2 10" xfId="12408" xr:uid="{00000000-0005-0000-0000-000074300000}"/>
    <cellStyle name="Normal 13 2 2 2" xfId="12409" xr:uid="{00000000-0005-0000-0000-000075300000}"/>
    <cellStyle name="Normal 13 2 2 2 2" xfId="12410" xr:uid="{00000000-0005-0000-0000-000076300000}"/>
    <cellStyle name="Normal 13 2 2 2 2 2" xfId="12411" xr:uid="{00000000-0005-0000-0000-000077300000}"/>
    <cellStyle name="Normal 13 2 2 2 2 3" xfId="12412" xr:uid="{00000000-0005-0000-0000-000078300000}"/>
    <cellStyle name="Normal 13 2 2 2 3" xfId="12413" xr:uid="{00000000-0005-0000-0000-000079300000}"/>
    <cellStyle name="Normal 13 2 2 2 4" xfId="12414" xr:uid="{00000000-0005-0000-0000-00007A300000}"/>
    <cellStyle name="Normal 13 2 2 3" xfId="12415" xr:uid="{00000000-0005-0000-0000-00007B300000}"/>
    <cellStyle name="Normal 13 2 2 3 2" xfId="12416" xr:uid="{00000000-0005-0000-0000-00007C300000}"/>
    <cellStyle name="Normal 13 2 2 3 2 2" xfId="12417" xr:uid="{00000000-0005-0000-0000-00007D300000}"/>
    <cellStyle name="Normal 13 2 2 3 2 3" xfId="12418" xr:uid="{00000000-0005-0000-0000-00007E300000}"/>
    <cellStyle name="Normal 13 2 2 3 3" xfId="12419" xr:uid="{00000000-0005-0000-0000-00007F300000}"/>
    <cellStyle name="Normal 13 2 2 3 4" xfId="12420" xr:uid="{00000000-0005-0000-0000-000080300000}"/>
    <cellStyle name="Normal 13 2 2 4" xfId="12421" xr:uid="{00000000-0005-0000-0000-000081300000}"/>
    <cellStyle name="Normal 13 2 2 4 2" xfId="12422" xr:uid="{00000000-0005-0000-0000-000082300000}"/>
    <cellStyle name="Normal 13 2 2 4 2 2" xfId="12423" xr:uid="{00000000-0005-0000-0000-000083300000}"/>
    <cellStyle name="Normal 13 2 2 4 2 3" xfId="12424" xr:uid="{00000000-0005-0000-0000-000084300000}"/>
    <cellStyle name="Normal 13 2 2 4 3" xfId="12425" xr:uid="{00000000-0005-0000-0000-000085300000}"/>
    <cellStyle name="Normal 13 2 2 4 4" xfId="12426" xr:uid="{00000000-0005-0000-0000-000086300000}"/>
    <cellStyle name="Normal 13 2 2 5" xfId="12427" xr:uid="{00000000-0005-0000-0000-000087300000}"/>
    <cellStyle name="Normal 13 2 2 5 2" xfId="12428" xr:uid="{00000000-0005-0000-0000-000088300000}"/>
    <cellStyle name="Normal 13 2 2 5 2 2" xfId="12429" xr:uid="{00000000-0005-0000-0000-000089300000}"/>
    <cellStyle name="Normal 13 2 2 5 2 3" xfId="12430" xr:uid="{00000000-0005-0000-0000-00008A300000}"/>
    <cellStyle name="Normal 13 2 2 5 3" xfId="12431" xr:uid="{00000000-0005-0000-0000-00008B300000}"/>
    <cellStyle name="Normal 13 2 2 5 4" xfId="12432" xr:uid="{00000000-0005-0000-0000-00008C300000}"/>
    <cellStyle name="Normal 13 2 2 6" xfId="12433" xr:uid="{00000000-0005-0000-0000-00008D300000}"/>
    <cellStyle name="Normal 13 2 2 6 2" xfId="12434" xr:uid="{00000000-0005-0000-0000-00008E300000}"/>
    <cellStyle name="Normal 13 2 2 6 2 2" xfId="12435" xr:uid="{00000000-0005-0000-0000-00008F300000}"/>
    <cellStyle name="Normal 13 2 2 6 2 3" xfId="12436" xr:uid="{00000000-0005-0000-0000-000090300000}"/>
    <cellStyle name="Normal 13 2 2 6 3" xfId="12437" xr:uid="{00000000-0005-0000-0000-000091300000}"/>
    <cellStyle name="Normal 13 2 2 6 4" xfId="12438" xr:uid="{00000000-0005-0000-0000-000092300000}"/>
    <cellStyle name="Normal 13 2 2 7" xfId="12439" xr:uid="{00000000-0005-0000-0000-000093300000}"/>
    <cellStyle name="Normal 13 2 2 7 2" xfId="12440" xr:uid="{00000000-0005-0000-0000-000094300000}"/>
    <cellStyle name="Normal 13 2 2 7 2 2" xfId="12441" xr:uid="{00000000-0005-0000-0000-000095300000}"/>
    <cellStyle name="Normal 13 2 2 7 2 3" xfId="12442" xr:uid="{00000000-0005-0000-0000-000096300000}"/>
    <cellStyle name="Normal 13 2 2 7 3" xfId="12443" xr:uid="{00000000-0005-0000-0000-000097300000}"/>
    <cellStyle name="Normal 13 2 2 7 4" xfId="12444" xr:uid="{00000000-0005-0000-0000-000098300000}"/>
    <cellStyle name="Normal 13 2 2 8" xfId="12445" xr:uid="{00000000-0005-0000-0000-000099300000}"/>
    <cellStyle name="Normal 13 2 2 8 2" xfId="12446" xr:uid="{00000000-0005-0000-0000-00009A300000}"/>
    <cellStyle name="Normal 13 2 2 8 3" xfId="12447" xr:uid="{00000000-0005-0000-0000-00009B300000}"/>
    <cellStyle name="Normal 13 2 2 9" xfId="12448" xr:uid="{00000000-0005-0000-0000-00009C300000}"/>
    <cellStyle name="Normal 13 2 3" xfId="12449" xr:uid="{00000000-0005-0000-0000-00009D300000}"/>
    <cellStyle name="Normal 13 2 3 10" xfId="12450" xr:uid="{00000000-0005-0000-0000-00009E300000}"/>
    <cellStyle name="Normal 13 2 3 2" xfId="12451" xr:uid="{00000000-0005-0000-0000-00009F300000}"/>
    <cellStyle name="Normal 13 2 3 2 2" xfId="12452" xr:uid="{00000000-0005-0000-0000-0000A0300000}"/>
    <cellStyle name="Normal 13 2 3 2 2 2" xfId="12453" xr:uid="{00000000-0005-0000-0000-0000A1300000}"/>
    <cellStyle name="Normal 13 2 3 2 2 3" xfId="12454" xr:uid="{00000000-0005-0000-0000-0000A2300000}"/>
    <cellStyle name="Normal 13 2 3 2 3" xfId="12455" xr:uid="{00000000-0005-0000-0000-0000A3300000}"/>
    <cellStyle name="Normal 13 2 3 2 4" xfId="12456" xr:uid="{00000000-0005-0000-0000-0000A4300000}"/>
    <cellStyle name="Normal 13 2 3 3" xfId="12457" xr:uid="{00000000-0005-0000-0000-0000A5300000}"/>
    <cellStyle name="Normal 13 2 3 3 2" xfId="12458" xr:uid="{00000000-0005-0000-0000-0000A6300000}"/>
    <cellStyle name="Normal 13 2 3 3 2 2" xfId="12459" xr:uid="{00000000-0005-0000-0000-0000A7300000}"/>
    <cellStyle name="Normal 13 2 3 3 2 3" xfId="12460" xr:uid="{00000000-0005-0000-0000-0000A8300000}"/>
    <cellStyle name="Normal 13 2 3 3 3" xfId="12461" xr:uid="{00000000-0005-0000-0000-0000A9300000}"/>
    <cellStyle name="Normal 13 2 3 3 4" xfId="12462" xr:uid="{00000000-0005-0000-0000-0000AA300000}"/>
    <cellStyle name="Normal 13 2 3 4" xfId="12463" xr:uid="{00000000-0005-0000-0000-0000AB300000}"/>
    <cellStyle name="Normal 13 2 3 4 2" xfId="12464" xr:uid="{00000000-0005-0000-0000-0000AC300000}"/>
    <cellStyle name="Normal 13 2 3 4 2 2" xfId="12465" xr:uid="{00000000-0005-0000-0000-0000AD300000}"/>
    <cellStyle name="Normal 13 2 3 4 2 3" xfId="12466" xr:uid="{00000000-0005-0000-0000-0000AE300000}"/>
    <cellStyle name="Normal 13 2 3 4 3" xfId="12467" xr:uid="{00000000-0005-0000-0000-0000AF300000}"/>
    <cellStyle name="Normal 13 2 3 4 4" xfId="12468" xr:uid="{00000000-0005-0000-0000-0000B0300000}"/>
    <cellStyle name="Normal 13 2 3 5" xfId="12469" xr:uid="{00000000-0005-0000-0000-0000B1300000}"/>
    <cellStyle name="Normal 13 2 3 5 2" xfId="12470" xr:uid="{00000000-0005-0000-0000-0000B2300000}"/>
    <cellStyle name="Normal 13 2 3 5 2 2" xfId="12471" xr:uid="{00000000-0005-0000-0000-0000B3300000}"/>
    <cellStyle name="Normal 13 2 3 5 2 3" xfId="12472" xr:uid="{00000000-0005-0000-0000-0000B4300000}"/>
    <cellStyle name="Normal 13 2 3 5 3" xfId="12473" xr:uid="{00000000-0005-0000-0000-0000B5300000}"/>
    <cellStyle name="Normal 13 2 3 5 4" xfId="12474" xr:uid="{00000000-0005-0000-0000-0000B6300000}"/>
    <cellStyle name="Normal 13 2 3 6" xfId="12475" xr:uid="{00000000-0005-0000-0000-0000B7300000}"/>
    <cellStyle name="Normal 13 2 3 6 2" xfId="12476" xr:uid="{00000000-0005-0000-0000-0000B8300000}"/>
    <cellStyle name="Normal 13 2 3 6 2 2" xfId="12477" xr:uid="{00000000-0005-0000-0000-0000B9300000}"/>
    <cellStyle name="Normal 13 2 3 6 2 3" xfId="12478" xr:uid="{00000000-0005-0000-0000-0000BA300000}"/>
    <cellStyle name="Normal 13 2 3 6 3" xfId="12479" xr:uid="{00000000-0005-0000-0000-0000BB300000}"/>
    <cellStyle name="Normal 13 2 3 6 4" xfId="12480" xr:uid="{00000000-0005-0000-0000-0000BC300000}"/>
    <cellStyle name="Normal 13 2 3 7" xfId="12481" xr:uid="{00000000-0005-0000-0000-0000BD300000}"/>
    <cellStyle name="Normal 13 2 3 7 2" xfId="12482" xr:uid="{00000000-0005-0000-0000-0000BE300000}"/>
    <cellStyle name="Normal 13 2 3 7 2 2" xfId="12483" xr:uid="{00000000-0005-0000-0000-0000BF300000}"/>
    <cellStyle name="Normal 13 2 3 7 2 3" xfId="12484" xr:uid="{00000000-0005-0000-0000-0000C0300000}"/>
    <cellStyle name="Normal 13 2 3 7 3" xfId="12485" xr:uid="{00000000-0005-0000-0000-0000C1300000}"/>
    <cellStyle name="Normal 13 2 3 7 4" xfId="12486" xr:uid="{00000000-0005-0000-0000-0000C2300000}"/>
    <cellStyle name="Normal 13 2 3 8" xfId="12487" xr:uid="{00000000-0005-0000-0000-0000C3300000}"/>
    <cellStyle name="Normal 13 2 3 8 2" xfId="12488" xr:uid="{00000000-0005-0000-0000-0000C4300000}"/>
    <cellStyle name="Normal 13 2 3 8 3" xfId="12489" xr:uid="{00000000-0005-0000-0000-0000C5300000}"/>
    <cellStyle name="Normal 13 2 3 9" xfId="12490" xr:uid="{00000000-0005-0000-0000-0000C6300000}"/>
    <cellStyle name="Normal 13 2 4" xfId="12491" xr:uid="{00000000-0005-0000-0000-0000C7300000}"/>
    <cellStyle name="Normal 13 2 4 2" xfId="12492" xr:uid="{00000000-0005-0000-0000-0000C8300000}"/>
    <cellStyle name="Normal 13 2 4 2 2" xfId="12493" xr:uid="{00000000-0005-0000-0000-0000C9300000}"/>
    <cellStyle name="Normal 13 2 4 2 3" xfId="12494" xr:uid="{00000000-0005-0000-0000-0000CA300000}"/>
    <cellStyle name="Normal 13 2 4 3" xfId="12495" xr:uid="{00000000-0005-0000-0000-0000CB300000}"/>
    <cellStyle name="Normal 13 2 4 4" xfId="12496" xr:uid="{00000000-0005-0000-0000-0000CC300000}"/>
    <cellStyle name="Normal 13 2 5" xfId="12497" xr:uid="{00000000-0005-0000-0000-0000CD300000}"/>
    <cellStyle name="Normal 13 2 5 2" xfId="12498" xr:uid="{00000000-0005-0000-0000-0000CE300000}"/>
    <cellStyle name="Normal 13 2 5 2 2" xfId="12499" xr:uid="{00000000-0005-0000-0000-0000CF300000}"/>
    <cellStyle name="Normal 13 2 5 2 3" xfId="12500" xr:uid="{00000000-0005-0000-0000-0000D0300000}"/>
    <cellStyle name="Normal 13 2 5 3" xfId="12501" xr:uid="{00000000-0005-0000-0000-0000D1300000}"/>
    <cellStyle name="Normal 13 2 5 4" xfId="12502" xr:uid="{00000000-0005-0000-0000-0000D2300000}"/>
    <cellStyle name="Normal 13 2 6" xfId="12503" xr:uid="{00000000-0005-0000-0000-0000D3300000}"/>
    <cellStyle name="Normal 13 2 6 2" xfId="12504" xr:uid="{00000000-0005-0000-0000-0000D4300000}"/>
    <cellStyle name="Normal 13 2 6 2 2" xfId="12505" xr:uid="{00000000-0005-0000-0000-0000D5300000}"/>
    <cellStyle name="Normal 13 2 6 2 3" xfId="12506" xr:uid="{00000000-0005-0000-0000-0000D6300000}"/>
    <cellStyle name="Normal 13 2 6 3" xfId="12507" xr:uid="{00000000-0005-0000-0000-0000D7300000}"/>
    <cellStyle name="Normal 13 2 6 4" xfId="12508" xr:uid="{00000000-0005-0000-0000-0000D8300000}"/>
    <cellStyle name="Normal 13 2 7" xfId="12509" xr:uid="{00000000-0005-0000-0000-0000D9300000}"/>
    <cellStyle name="Normal 13 2 7 2" xfId="12510" xr:uid="{00000000-0005-0000-0000-0000DA300000}"/>
    <cellStyle name="Normal 13 2 7 2 2" xfId="12511" xr:uid="{00000000-0005-0000-0000-0000DB300000}"/>
    <cellStyle name="Normal 13 2 7 2 3" xfId="12512" xr:uid="{00000000-0005-0000-0000-0000DC300000}"/>
    <cellStyle name="Normal 13 2 7 3" xfId="12513" xr:uid="{00000000-0005-0000-0000-0000DD300000}"/>
    <cellStyle name="Normal 13 2 7 4" xfId="12514" xr:uid="{00000000-0005-0000-0000-0000DE300000}"/>
    <cellStyle name="Normal 13 2 8" xfId="12515" xr:uid="{00000000-0005-0000-0000-0000DF300000}"/>
    <cellStyle name="Normal 13 2 8 2" xfId="12516" xr:uid="{00000000-0005-0000-0000-0000E0300000}"/>
    <cellStyle name="Normal 13 2 8 2 2" xfId="12517" xr:uid="{00000000-0005-0000-0000-0000E1300000}"/>
    <cellStyle name="Normal 13 2 8 2 3" xfId="12518" xr:uid="{00000000-0005-0000-0000-0000E2300000}"/>
    <cellStyle name="Normal 13 2 8 3" xfId="12519" xr:uid="{00000000-0005-0000-0000-0000E3300000}"/>
    <cellStyle name="Normal 13 2 8 4" xfId="12520" xr:uid="{00000000-0005-0000-0000-0000E4300000}"/>
    <cellStyle name="Normal 13 2 9" xfId="12521" xr:uid="{00000000-0005-0000-0000-0000E5300000}"/>
    <cellStyle name="Normal 13 2 9 2" xfId="12522" xr:uid="{00000000-0005-0000-0000-0000E6300000}"/>
    <cellStyle name="Normal 13 2 9 2 2" xfId="12523" xr:uid="{00000000-0005-0000-0000-0000E7300000}"/>
    <cellStyle name="Normal 13 2 9 2 3" xfId="12524" xr:uid="{00000000-0005-0000-0000-0000E8300000}"/>
    <cellStyle name="Normal 13 2 9 3" xfId="12525" xr:uid="{00000000-0005-0000-0000-0000E9300000}"/>
    <cellStyle name="Normal 13 2 9 4" xfId="12526" xr:uid="{00000000-0005-0000-0000-0000EA300000}"/>
    <cellStyle name="Normal 13 3" xfId="12527" xr:uid="{00000000-0005-0000-0000-0000EB300000}"/>
    <cellStyle name="Normal 13 3 10" xfId="12528" xr:uid="{00000000-0005-0000-0000-0000EC300000}"/>
    <cellStyle name="Normal 13 3 10 2" xfId="12529" xr:uid="{00000000-0005-0000-0000-0000ED300000}"/>
    <cellStyle name="Normal 13 3 10 3" xfId="12530" xr:uid="{00000000-0005-0000-0000-0000EE300000}"/>
    <cellStyle name="Normal 13 3 11" xfId="12531" xr:uid="{00000000-0005-0000-0000-0000EF300000}"/>
    <cellStyle name="Normal 13 3 12" xfId="12532" xr:uid="{00000000-0005-0000-0000-0000F0300000}"/>
    <cellStyle name="Normal 13 3 2" xfId="12533" xr:uid="{00000000-0005-0000-0000-0000F1300000}"/>
    <cellStyle name="Normal 13 3 2 10" xfId="12534" xr:uid="{00000000-0005-0000-0000-0000F2300000}"/>
    <cellStyle name="Normal 13 3 2 2" xfId="12535" xr:uid="{00000000-0005-0000-0000-0000F3300000}"/>
    <cellStyle name="Normal 13 3 2 2 2" xfId="12536" xr:uid="{00000000-0005-0000-0000-0000F4300000}"/>
    <cellStyle name="Normal 13 3 2 2 2 2" xfId="12537" xr:uid="{00000000-0005-0000-0000-0000F5300000}"/>
    <cellStyle name="Normal 13 3 2 2 2 3" xfId="12538" xr:uid="{00000000-0005-0000-0000-0000F6300000}"/>
    <cellStyle name="Normal 13 3 2 2 3" xfId="12539" xr:uid="{00000000-0005-0000-0000-0000F7300000}"/>
    <cellStyle name="Normal 13 3 2 2 4" xfId="12540" xr:uid="{00000000-0005-0000-0000-0000F8300000}"/>
    <cellStyle name="Normal 13 3 2 3" xfId="12541" xr:uid="{00000000-0005-0000-0000-0000F9300000}"/>
    <cellStyle name="Normal 13 3 2 3 2" xfId="12542" xr:uid="{00000000-0005-0000-0000-0000FA300000}"/>
    <cellStyle name="Normal 13 3 2 3 2 2" xfId="12543" xr:uid="{00000000-0005-0000-0000-0000FB300000}"/>
    <cellStyle name="Normal 13 3 2 3 2 3" xfId="12544" xr:uid="{00000000-0005-0000-0000-0000FC300000}"/>
    <cellStyle name="Normal 13 3 2 3 3" xfId="12545" xr:uid="{00000000-0005-0000-0000-0000FD300000}"/>
    <cellStyle name="Normal 13 3 2 3 4" xfId="12546" xr:uid="{00000000-0005-0000-0000-0000FE300000}"/>
    <cellStyle name="Normal 13 3 2 4" xfId="12547" xr:uid="{00000000-0005-0000-0000-0000FF300000}"/>
    <cellStyle name="Normal 13 3 2 4 2" xfId="12548" xr:uid="{00000000-0005-0000-0000-000000310000}"/>
    <cellStyle name="Normal 13 3 2 4 2 2" xfId="12549" xr:uid="{00000000-0005-0000-0000-000001310000}"/>
    <cellStyle name="Normal 13 3 2 4 2 3" xfId="12550" xr:uid="{00000000-0005-0000-0000-000002310000}"/>
    <cellStyle name="Normal 13 3 2 4 3" xfId="12551" xr:uid="{00000000-0005-0000-0000-000003310000}"/>
    <cellStyle name="Normal 13 3 2 4 4" xfId="12552" xr:uid="{00000000-0005-0000-0000-000004310000}"/>
    <cellStyle name="Normal 13 3 2 5" xfId="12553" xr:uid="{00000000-0005-0000-0000-000005310000}"/>
    <cellStyle name="Normal 13 3 2 5 2" xfId="12554" xr:uid="{00000000-0005-0000-0000-000006310000}"/>
    <cellStyle name="Normal 13 3 2 5 2 2" xfId="12555" xr:uid="{00000000-0005-0000-0000-000007310000}"/>
    <cellStyle name="Normal 13 3 2 5 2 3" xfId="12556" xr:uid="{00000000-0005-0000-0000-000008310000}"/>
    <cellStyle name="Normal 13 3 2 5 3" xfId="12557" xr:uid="{00000000-0005-0000-0000-000009310000}"/>
    <cellStyle name="Normal 13 3 2 5 4" xfId="12558" xr:uid="{00000000-0005-0000-0000-00000A310000}"/>
    <cellStyle name="Normal 13 3 2 6" xfId="12559" xr:uid="{00000000-0005-0000-0000-00000B310000}"/>
    <cellStyle name="Normal 13 3 2 6 2" xfId="12560" xr:uid="{00000000-0005-0000-0000-00000C310000}"/>
    <cellStyle name="Normal 13 3 2 6 2 2" xfId="12561" xr:uid="{00000000-0005-0000-0000-00000D310000}"/>
    <cellStyle name="Normal 13 3 2 6 2 3" xfId="12562" xr:uid="{00000000-0005-0000-0000-00000E310000}"/>
    <cellStyle name="Normal 13 3 2 6 3" xfId="12563" xr:uid="{00000000-0005-0000-0000-00000F310000}"/>
    <cellStyle name="Normal 13 3 2 6 4" xfId="12564" xr:uid="{00000000-0005-0000-0000-000010310000}"/>
    <cellStyle name="Normal 13 3 2 7" xfId="12565" xr:uid="{00000000-0005-0000-0000-000011310000}"/>
    <cellStyle name="Normal 13 3 2 7 2" xfId="12566" xr:uid="{00000000-0005-0000-0000-000012310000}"/>
    <cellStyle name="Normal 13 3 2 7 2 2" xfId="12567" xr:uid="{00000000-0005-0000-0000-000013310000}"/>
    <cellStyle name="Normal 13 3 2 7 2 3" xfId="12568" xr:uid="{00000000-0005-0000-0000-000014310000}"/>
    <cellStyle name="Normal 13 3 2 7 3" xfId="12569" xr:uid="{00000000-0005-0000-0000-000015310000}"/>
    <cellStyle name="Normal 13 3 2 7 4" xfId="12570" xr:uid="{00000000-0005-0000-0000-000016310000}"/>
    <cellStyle name="Normal 13 3 2 8" xfId="12571" xr:uid="{00000000-0005-0000-0000-000017310000}"/>
    <cellStyle name="Normal 13 3 2 8 2" xfId="12572" xr:uid="{00000000-0005-0000-0000-000018310000}"/>
    <cellStyle name="Normal 13 3 2 8 3" xfId="12573" xr:uid="{00000000-0005-0000-0000-000019310000}"/>
    <cellStyle name="Normal 13 3 2 9" xfId="12574" xr:uid="{00000000-0005-0000-0000-00001A310000}"/>
    <cellStyle name="Normal 13 3 3" xfId="12575" xr:uid="{00000000-0005-0000-0000-00001B310000}"/>
    <cellStyle name="Normal 13 3 3 10" xfId="12576" xr:uid="{00000000-0005-0000-0000-00001C310000}"/>
    <cellStyle name="Normal 13 3 3 2" xfId="12577" xr:uid="{00000000-0005-0000-0000-00001D310000}"/>
    <cellStyle name="Normal 13 3 3 2 2" xfId="12578" xr:uid="{00000000-0005-0000-0000-00001E310000}"/>
    <cellStyle name="Normal 13 3 3 2 2 2" xfId="12579" xr:uid="{00000000-0005-0000-0000-00001F310000}"/>
    <cellStyle name="Normal 13 3 3 2 2 3" xfId="12580" xr:uid="{00000000-0005-0000-0000-000020310000}"/>
    <cellStyle name="Normal 13 3 3 2 3" xfId="12581" xr:uid="{00000000-0005-0000-0000-000021310000}"/>
    <cellStyle name="Normal 13 3 3 2 4" xfId="12582" xr:uid="{00000000-0005-0000-0000-000022310000}"/>
    <cellStyle name="Normal 13 3 3 3" xfId="12583" xr:uid="{00000000-0005-0000-0000-000023310000}"/>
    <cellStyle name="Normal 13 3 3 3 2" xfId="12584" xr:uid="{00000000-0005-0000-0000-000024310000}"/>
    <cellStyle name="Normal 13 3 3 3 2 2" xfId="12585" xr:uid="{00000000-0005-0000-0000-000025310000}"/>
    <cellStyle name="Normal 13 3 3 3 2 3" xfId="12586" xr:uid="{00000000-0005-0000-0000-000026310000}"/>
    <cellStyle name="Normal 13 3 3 3 3" xfId="12587" xr:uid="{00000000-0005-0000-0000-000027310000}"/>
    <cellStyle name="Normal 13 3 3 3 4" xfId="12588" xr:uid="{00000000-0005-0000-0000-000028310000}"/>
    <cellStyle name="Normal 13 3 3 4" xfId="12589" xr:uid="{00000000-0005-0000-0000-000029310000}"/>
    <cellStyle name="Normal 13 3 3 4 2" xfId="12590" xr:uid="{00000000-0005-0000-0000-00002A310000}"/>
    <cellStyle name="Normal 13 3 3 4 2 2" xfId="12591" xr:uid="{00000000-0005-0000-0000-00002B310000}"/>
    <cellStyle name="Normal 13 3 3 4 2 3" xfId="12592" xr:uid="{00000000-0005-0000-0000-00002C310000}"/>
    <cellStyle name="Normal 13 3 3 4 3" xfId="12593" xr:uid="{00000000-0005-0000-0000-00002D310000}"/>
    <cellStyle name="Normal 13 3 3 4 4" xfId="12594" xr:uid="{00000000-0005-0000-0000-00002E310000}"/>
    <cellStyle name="Normal 13 3 3 5" xfId="12595" xr:uid="{00000000-0005-0000-0000-00002F310000}"/>
    <cellStyle name="Normal 13 3 3 5 2" xfId="12596" xr:uid="{00000000-0005-0000-0000-000030310000}"/>
    <cellStyle name="Normal 13 3 3 5 2 2" xfId="12597" xr:uid="{00000000-0005-0000-0000-000031310000}"/>
    <cellStyle name="Normal 13 3 3 5 2 3" xfId="12598" xr:uid="{00000000-0005-0000-0000-000032310000}"/>
    <cellStyle name="Normal 13 3 3 5 3" xfId="12599" xr:uid="{00000000-0005-0000-0000-000033310000}"/>
    <cellStyle name="Normal 13 3 3 5 4" xfId="12600" xr:uid="{00000000-0005-0000-0000-000034310000}"/>
    <cellStyle name="Normal 13 3 3 6" xfId="12601" xr:uid="{00000000-0005-0000-0000-000035310000}"/>
    <cellStyle name="Normal 13 3 3 6 2" xfId="12602" xr:uid="{00000000-0005-0000-0000-000036310000}"/>
    <cellStyle name="Normal 13 3 3 6 2 2" xfId="12603" xr:uid="{00000000-0005-0000-0000-000037310000}"/>
    <cellStyle name="Normal 13 3 3 6 2 3" xfId="12604" xr:uid="{00000000-0005-0000-0000-000038310000}"/>
    <cellStyle name="Normal 13 3 3 6 3" xfId="12605" xr:uid="{00000000-0005-0000-0000-000039310000}"/>
    <cellStyle name="Normal 13 3 3 6 4" xfId="12606" xr:uid="{00000000-0005-0000-0000-00003A310000}"/>
    <cellStyle name="Normal 13 3 3 7" xfId="12607" xr:uid="{00000000-0005-0000-0000-00003B310000}"/>
    <cellStyle name="Normal 13 3 3 7 2" xfId="12608" xr:uid="{00000000-0005-0000-0000-00003C310000}"/>
    <cellStyle name="Normal 13 3 3 7 2 2" xfId="12609" xr:uid="{00000000-0005-0000-0000-00003D310000}"/>
    <cellStyle name="Normal 13 3 3 7 2 3" xfId="12610" xr:uid="{00000000-0005-0000-0000-00003E310000}"/>
    <cellStyle name="Normal 13 3 3 7 3" xfId="12611" xr:uid="{00000000-0005-0000-0000-00003F310000}"/>
    <cellStyle name="Normal 13 3 3 7 4" xfId="12612" xr:uid="{00000000-0005-0000-0000-000040310000}"/>
    <cellStyle name="Normal 13 3 3 8" xfId="12613" xr:uid="{00000000-0005-0000-0000-000041310000}"/>
    <cellStyle name="Normal 13 3 3 8 2" xfId="12614" xr:uid="{00000000-0005-0000-0000-000042310000}"/>
    <cellStyle name="Normal 13 3 3 8 3" xfId="12615" xr:uid="{00000000-0005-0000-0000-000043310000}"/>
    <cellStyle name="Normal 13 3 3 9" xfId="12616" xr:uid="{00000000-0005-0000-0000-000044310000}"/>
    <cellStyle name="Normal 13 3 4" xfId="12617" xr:uid="{00000000-0005-0000-0000-000045310000}"/>
    <cellStyle name="Normal 13 3 4 2" xfId="12618" xr:uid="{00000000-0005-0000-0000-000046310000}"/>
    <cellStyle name="Normal 13 3 4 2 2" xfId="12619" xr:uid="{00000000-0005-0000-0000-000047310000}"/>
    <cellStyle name="Normal 13 3 4 2 3" xfId="12620" xr:uid="{00000000-0005-0000-0000-000048310000}"/>
    <cellStyle name="Normal 13 3 4 3" xfId="12621" xr:uid="{00000000-0005-0000-0000-000049310000}"/>
    <cellStyle name="Normal 13 3 4 4" xfId="12622" xr:uid="{00000000-0005-0000-0000-00004A310000}"/>
    <cellStyle name="Normal 13 3 5" xfId="12623" xr:uid="{00000000-0005-0000-0000-00004B310000}"/>
    <cellStyle name="Normal 13 3 5 2" xfId="12624" xr:uid="{00000000-0005-0000-0000-00004C310000}"/>
    <cellStyle name="Normal 13 3 5 2 2" xfId="12625" xr:uid="{00000000-0005-0000-0000-00004D310000}"/>
    <cellStyle name="Normal 13 3 5 2 3" xfId="12626" xr:uid="{00000000-0005-0000-0000-00004E310000}"/>
    <cellStyle name="Normal 13 3 5 3" xfId="12627" xr:uid="{00000000-0005-0000-0000-00004F310000}"/>
    <cellStyle name="Normal 13 3 5 4" xfId="12628" xr:uid="{00000000-0005-0000-0000-000050310000}"/>
    <cellStyle name="Normal 13 3 6" xfId="12629" xr:uid="{00000000-0005-0000-0000-000051310000}"/>
    <cellStyle name="Normal 13 3 6 2" xfId="12630" xr:uid="{00000000-0005-0000-0000-000052310000}"/>
    <cellStyle name="Normal 13 3 6 2 2" xfId="12631" xr:uid="{00000000-0005-0000-0000-000053310000}"/>
    <cellStyle name="Normal 13 3 6 2 3" xfId="12632" xr:uid="{00000000-0005-0000-0000-000054310000}"/>
    <cellStyle name="Normal 13 3 6 3" xfId="12633" xr:uid="{00000000-0005-0000-0000-000055310000}"/>
    <cellStyle name="Normal 13 3 6 4" xfId="12634" xr:uid="{00000000-0005-0000-0000-000056310000}"/>
    <cellStyle name="Normal 13 3 7" xfId="12635" xr:uid="{00000000-0005-0000-0000-000057310000}"/>
    <cellStyle name="Normal 13 3 7 2" xfId="12636" xr:uid="{00000000-0005-0000-0000-000058310000}"/>
    <cellStyle name="Normal 13 3 7 2 2" xfId="12637" xr:uid="{00000000-0005-0000-0000-000059310000}"/>
    <cellStyle name="Normal 13 3 7 2 3" xfId="12638" xr:uid="{00000000-0005-0000-0000-00005A310000}"/>
    <cellStyle name="Normal 13 3 7 3" xfId="12639" xr:uid="{00000000-0005-0000-0000-00005B310000}"/>
    <cellStyle name="Normal 13 3 7 4" xfId="12640" xr:uid="{00000000-0005-0000-0000-00005C310000}"/>
    <cellStyle name="Normal 13 3 8" xfId="12641" xr:uid="{00000000-0005-0000-0000-00005D310000}"/>
    <cellStyle name="Normal 13 3 8 2" xfId="12642" xr:uid="{00000000-0005-0000-0000-00005E310000}"/>
    <cellStyle name="Normal 13 3 8 2 2" xfId="12643" xr:uid="{00000000-0005-0000-0000-00005F310000}"/>
    <cellStyle name="Normal 13 3 8 2 3" xfId="12644" xr:uid="{00000000-0005-0000-0000-000060310000}"/>
    <cellStyle name="Normal 13 3 8 3" xfId="12645" xr:uid="{00000000-0005-0000-0000-000061310000}"/>
    <cellStyle name="Normal 13 3 8 4" xfId="12646" xr:uid="{00000000-0005-0000-0000-000062310000}"/>
    <cellStyle name="Normal 13 3 9" xfId="12647" xr:uid="{00000000-0005-0000-0000-000063310000}"/>
    <cellStyle name="Normal 13 3 9 2" xfId="12648" xr:uid="{00000000-0005-0000-0000-000064310000}"/>
    <cellStyle name="Normal 13 3 9 2 2" xfId="12649" xr:uid="{00000000-0005-0000-0000-000065310000}"/>
    <cellStyle name="Normal 13 3 9 2 3" xfId="12650" xr:uid="{00000000-0005-0000-0000-000066310000}"/>
    <cellStyle name="Normal 13 3 9 3" xfId="12651" xr:uid="{00000000-0005-0000-0000-000067310000}"/>
    <cellStyle name="Normal 13 3 9 4" xfId="12652" xr:uid="{00000000-0005-0000-0000-000068310000}"/>
    <cellStyle name="Normal 13 4" xfId="12653" xr:uid="{00000000-0005-0000-0000-000069310000}"/>
    <cellStyle name="Normal 13 4 10" xfId="12654" xr:uid="{00000000-0005-0000-0000-00006A310000}"/>
    <cellStyle name="Normal 13 4 10 2" xfId="12655" xr:uid="{00000000-0005-0000-0000-00006B310000}"/>
    <cellStyle name="Normal 13 4 10 3" xfId="12656" xr:uid="{00000000-0005-0000-0000-00006C310000}"/>
    <cellStyle name="Normal 13 4 11" xfId="12657" xr:uid="{00000000-0005-0000-0000-00006D310000}"/>
    <cellStyle name="Normal 13 4 12" xfId="12658" xr:uid="{00000000-0005-0000-0000-00006E310000}"/>
    <cellStyle name="Normal 13 4 2" xfId="12659" xr:uid="{00000000-0005-0000-0000-00006F310000}"/>
    <cellStyle name="Normal 13 4 2 10" xfId="12660" xr:uid="{00000000-0005-0000-0000-000070310000}"/>
    <cellStyle name="Normal 13 4 2 2" xfId="12661" xr:uid="{00000000-0005-0000-0000-000071310000}"/>
    <cellStyle name="Normal 13 4 2 2 2" xfId="12662" xr:uid="{00000000-0005-0000-0000-000072310000}"/>
    <cellStyle name="Normal 13 4 2 2 2 2" xfId="12663" xr:uid="{00000000-0005-0000-0000-000073310000}"/>
    <cellStyle name="Normal 13 4 2 2 2 3" xfId="12664" xr:uid="{00000000-0005-0000-0000-000074310000}"/>
    <cellStyle name="Normal 13 4 2 2 3" xfId="12665" xr:uid="{00000000-0005-0000-0000-000075310000}"/>
    <cellStyle name="Normal 13 4 2 2 4" xfId="12666" xr:uid="{00000000-0005-0000-0000-000076310000}"/>
    <cellStyle name="Normal 13 4 2 3" xfId="12667" xr:uid="{00000000-0005-0000-0000-000077310000}"/>
    <cellStyle name="Normal 13 4 2 3 2" xfId="12668" xr:uid="{00000000-0005-0000-0000-000078310000}"/>
    <cellStyle name="Normal 13 4 2 3 2 2" xfId="12669" xr:uid="{00000000-0005-0000-0000-000079310000}"/>
    <cellStyle name="Normal 13 4 2 3 2 3" xfId="12670" xr:uid="{00000000-0005-0000-0000-00007A310000}"/>
    <cellStyle name="Normal 13 4 2 3 3" xfId="12671" xr:uid="{00000000-0005-0000-0000-00007B310000}"/>
    <cellStyle name="Normal 13 4 2 3 4" xfId="12672" xr:uid="{00000000-0005-0000-0000-00007C310000}"/>
    <cellStyle name="Normal 13 4 2 4" xfId="12673" xr:uid="{00000000-0005-0000-0000-00007D310000}"/>
    <cellStyle name="Normal 13 4 2 4 2" xfId="12674" xr:uid="{00000000-0005-0000-0000-00007E310000}"/>
    <cellStyle name="Normal 13 4 2 4 2 2" xfId="12675" xr:uid="{00000000-0005-0000-0000-00007F310000}"/>
    <cellStyle name="Normal 13 4 2 4 2 3" xfId="12676" xr:uid="{00000000-0005-0000-0000-000080310000}"/>
    <cellStyle name="Normal 13 4 2 4 3" xfId="12677" xr:uid="{00000000-0005-0000-0000-000081310000}"/>
    <cellStyle name="Normal 13 4 2 4 4" xfId="12678" xr:uid="{00000000-0005-0000-0000-000082310000}"/>
    <cellStyle name="Normal 13 4 2 5" xfId="12679" xr:uid="{00000000-0005-0000-0000-000083310000}"/>
    <cellStyle name="Normal 13 4 2 5 2" xfId="12680" xr:uid="{00000000-0005-0000-0000-000084310000}"/>
    <cellStyle name="Normal 13 4 2 5 2 2" xfId="12681" xr:uid="{00000000-0005-0000-0000-000085310000}"/>
    <cellStyle name="Normal 13 4 2 5 2 3" xfId="12682" xr:uid="{00000000-0005-0000-0000-000086310000}"/>
    <cellStyle name="Normal 13 4 2 5 3" xfId="12683" xr:uid="{00000000-0005-0000-0000-000087310000}"/>
    <cellStyle name="Normal 13 4 2 5 4" xfId="12684" xr:uid="{00000000-0005-0000-0000-000088310000}"/>
    <cellStyle name="Normal 13 4 2 6" xfId="12685" xr:uid="{00000000-0005-0000-0000-000089310000}"/>
    <cellStyle name="Normal 13 4 2 6 2" xfId="12686" xr:uid="{00000000-0005-0000-0000-00008A310000}"/>
    <cellStyle name="Normal 13 4 2 6 2 2" xfId="12687" xr:uid="{00000000-0005-0000-0000-00008B310000}"/>
    <cellStyle name="Normal 13 4 2 6 2 3" xfId="12688" xr:uid="{00000000-0005-0000-0000-00008C310000}"/>
    <cellStyle name="Normal 13 4 2 6 3" xfId="12689" xr:uid="{00000000-0005-0000-0000-00008D310000}"/>
    <cellStyle name="Normal 13 4 2 6 4" xfId="12690" xr:uid="{00000000-0005-0000-0000-00008E310000}"/>
    <cellStyle name="Normal 13 4 2 7" xfId="12691" xr:uid="{00000000-0005-0000-0000-00008F310000}"/>
    <cellStyle name="Normal 13 4 2 7 2" xfId="12692" xr:uid="{00000000-0005-0000-0000-000090310000}"/>
    <cellStyle name="Normal 13 4 2 7 2 2" xfId="12693" xr:uid="{00000000-0005-0000-0000-000091310000}"/>
    <cellStyle name="Normal 13 4 2 7 2 3" xfId="12694" xr:uid="{00000000-0005-0000-0000-000092310000}"/>
    <cellStyle name="Normal 13 4 2 7 3" xfId="12695" xr:uid="{00000000-0005-0000-0000-000093310000}"/>
    <cellStyle name="Normal 13 4 2 7 4" xfId="12696" xr:uid="{00000000-0005-0000-0000-000094310000}"/>
    <cellStyle name="Normal 13 4 2 8" xfId="12697" xr:uid="{00000000-0005-0000-0000-000095310000}"/>
    <cellStyle name="Normal 13 4 2 8 2" xfId="12698" xr:uid="{00000000-0005-0000-0000-000096310000}"/>
    <cellStyle name="Normal 13 4 2 8 3" xfId="12699" xr:uid="{00000000-0005-0000-0000-000097310000}"/>
    <cellStyle name="Normal 13 4 2 9" xfId="12700" xr:uid="{00000000-0005-0000-0000-000098310000}"/>
    <cellStyle name="Normal 13 4 3" xfId="12701" xr:uid="{00000000-0005-0000-0000-000099310000}"/>
    <cellStyle name="Normal 13 4 3 10" xfId="12702" xr:uid="{00000000-0005-0000-0000-00009A310000}"/>
    <cellStyle name="Normal 13 4 3 2" xfId="12703" xr:uid="{00000000-0005-0000-0000-00009B310000}"/>
    <cellStyle name="Normal 13 4 3 2 2" xfId="12704" xr:uid="{00000000-0005-0000-0000-00009C310000}"/>
    <cellStyle name="Normal 13 4 3 2 2 2" xfId="12705" xr:uid="{00000000-0005-0000-0000-00009D310000}"/>
    <cellStyle name="Normal 13 4 3 2 2 3" xfId="12706" xr:uid="{00000000-0005-0000-0000-00009E310000}"/>
    <cellStyle name="Normal 13 4 3 2 3" xfId="12707" xr:uid="{00000000-0005-0000-0000-00009F310000}"/>
    <cellStyle name="Normal 13 4 3 2 4" xfId="12708" xr:uid="{00000000-0005-0000-0000-0000A0310000}"/>
    <cellStyle name="Normal 13 4 3 3" xfId="12709" xr:uid="{00000000-0005-0000-0000-0000A1310000}"/>
    <cellStyle name="Normal 13 4 3 3 2" xfId="12710" xr:uid="{00000000-0005-0000-0000-0000A2310000}"/>
    <cellStyle name="Normal 13 4 3 3 2 2" xfId="12711" xr:uid="{00000000-0005-0000-0000-0000A3310000}"/>
    <cellStyle name="Normal 13 4 3 3 2 3" xfId="12712" xr:uid="{00000000-0005-0000-0000-0000A4310000}"/>
    <cellStyle name="Normal 13 4 3 3 3" xfId="12713" xr:uid="{00000000-0005-0000-0000-0000A5310000}"/>
    <cellStyle name="Normal 13 4 3 3 4" xfId="12714" xr:uid="{00000000-0005-0000-0000-0000A6310000}"/>
    <cellStyle name="Normal 13 4 3 4" xfId="12715" xr:uid="{00000000-0005-0000-0000-0000A7310000}"/>
    <cellStyle name="Normal 13 4 3 4 2" xfId="12716" xr:uid="{00000000-0005-0000-0000-0000A8310000}"/>
    <cellStyle name="Normal 13 4 3 4 2 2" xfId="12717" xr:uid="{00000000-0005-0000-0000-0000A9310000}"/>
    <cellStyle name="Normal 13 4 3 4 2 3" xfId="12718" xr:uid="{00000000-0005-0000-0000-0000AA310000}"/>
    <cellStyle name="Normal 13 4 3 4 3" xfId="12719" xr:uid="{00000000-0005-0000-0000-0000AB310000}"/>
    <cellStyle name="Normal 13 4 3 4 4" xfId="12720" xr:uid="{00000000-0005-0000-0000-0000AC310000}"/>
    <cellStyle name="Normal 13 4 3 5" xfId="12721" xr:uid="{00000000-0005-0000-0000-0000AD310000}"/>
    <cellStyle name="Normal 13 4 3 5 2" xfId="12722" xr:uid="{00000000-0005-0000-0000-0000AE310000}"/>
    <cellStyle name="Normal 13 4 3 5 2 2" xfId="12723" xr:uid="{00000000-0005-0000-0000-0000AF310000}"/>
    <cellStyle name="Normal 13 4 3 5 2 3" xfId="12724" xr:uid="{00000000-0005-0000-0000-0000B0310000}"/>
    <cellStyle name="Normal 13 4 3 5 3" xfId="12725" xr:uid="{00000000-0005-0000-0000-0000B1310000}"/>
    <cellStyle name="Normal 13 4 3 5 4" xfId="12726" xr:uid="{00000000-0005-0000-0000-0000B2310000}"/>
    <cellStyle name="Normal 13 4 3 6" xfId="12727" xr:uid="{00000000-0005-0000-0000-0000B3310000}"/>
    <cellStyle name="Normal 13 4 3 6 2" xfId="12728" xr:uid="{00000000-0005-0000-0000-0000B4310000}"/>
    <cellStyle name="Normal 13 4 3 6 2 2" xfId="12729" xr:uid="{00000000-0005-0000-0000-0000B5310000}"/>
    <cellStyle name="Normal 13 4 3 6 2 3" xfId="12730" xr:uid="{00000000-0005-0000-0000-0000B6310000}"/>
    <cellStyle name="Normal 13 4 3 6 3" xfId="12731" xr:uid="{00000000-0005-0000-0000-0000B7310000}"/>
    <cellStyle name="Normal 13 4 3 6 4" xfId="12732" xr:uid="{00000000-0005-0000-0000-0000B8310000}"/>
    <cellStyle name="Normal 13 4 3 7" xfId="12733" xr:uid="{00000000-0005-0000-0000-0000B9310000}"/>
    <cellStyle name="Normal 13 4 3 7 2" xfId="12734" xr:uid="{00000000-0005-0000-0000-0000BA310000}"/>
    <cellStyle name="Normal 13 4 3 7 2 2" xfId="12735" xr:uid="{00000000-0005-0000-0000-0000BB310000}"/>
    <cellStyle name="Normal 13 4 3 7 2 3" xfId="12736" xr:uid="{00000000-0005-0000-0000-0000BC310000}"/>
    <cellStyle name="Normal 13 4 3 7 3" xfId="12737" xr:uid="{00000000-0005-0000-0000-0000BD310000}"/>
    <cellStyle name="Normal 13 4 3 7 4" xfId="12738" xr:uid="{00000000-0005-0000-0000-0000BE310000}"/>
    <cellStyle name="Normal 13 4 3 8" xfId="12739" xr:uid="{00000000-0005-0000-0000-0000BF310000}"/>
    <cellStyle name="Normal 13 4 3 8 2" xfId="12740" xr:uid="{00000000-0005-0000-0000-0000C0310000}"/>
    <cellStyle name="Normal 13 4 3 8 3" xfId="12741" xr:uid="{00000000-0005-0000-0000-0000C1310000}"/>
    <cellStyle name="Normal 13 4 3 9" xfId="12742" xr:uid="{00000000-0005-0000-0000-0000C2310000}"/>
    <cellStyle name="Normal 13 4 4" xfId="12743" xr:uid="{00000000-0005-0000-0000-0000C3310000}"/>
    <cellStyle name="Normal 13 4 4 2" xfId="12744" xr:uid="{00000000-0005-0000-0000-0000C4310000}"/>
    <cellStyle name="Normal 13 4 4 2 2" xfId="12745" xr:uid="{00000000-0005-0000-0000-0000C5310000}"/>
    <cellStyle name="Normal 13 4 4 2 3" xfId="12746" xr:uid="{00000000-0005-0000-0000-0000C6310000}"/>
    <cellStyle name="Normal 13 4 4 3" xfId="12747" xr:uid="{00000000-0005-0000-0000-0000C7310000}"/>
    <cellStyle name="Normal 13 4 4 4" xfId="12748" xr:uid="{00000000-0005-0000-0000-0000C8310000}"/>
    <cellStyle name="Normal 13 4 5" xfId="12749" xr:uid="{00000000-0005-0000-0000-0000C9310000}"/>
    <cellStyle name="Normal 13 4 5 2" xfId="12750" xr:uid="{00000000-0005-0000-0000-0000CA310000}"/>
    <cellStyle name="Normal 13 4 5 2 2" xfId="12751" xr:uid="{00000000-0005-0000-0000-0000CB310000}"/>
    <cellStyle name="Normal 13 4 5 2 3" xfId="12752" xr:uid="{00000000-0005-0000-0000-0000CC310000}"/>
    <cellStyle name="Normal 13 4 5 3" xfId="12753" xr:uid="{00000000-0005-0000-0000-0000CD310000}"/>
    <cellStyle name="Normal 13 4 5 4" xfId="12754" xr:uid="{00000000-0005-0000-0000-0000CE310000}"/>
    <cellStyle name="Normal 13 4 6" xfId="12755" xr:uid="{00000000-0005-0000-0000-0000CF310000}"/>
    <cellStyle name="Normal 13 4 6 2" xfId="12756" xr:uid="{00000000-0005-0000-0000-0000D0310000}"/>
    <cellStyle name="Normal 13 4 6 2 2" xfId="12757" xr:uid="{00000000-0005-0000-0000-0000D1310000}"/>
    <cellStyle name="Normal 13 4 6 2 3" xfId="12758" xr:uid="{00000000-0005-0000-0000-0000D2310000}"/>
    <cellStyle name="Normal 13 4 6 3" xfId="12759" xr:uid="{00000000-0005-0000-0000-0000D3310000}"/>
    <cellStyle name="Normal 13 4 6 4" xfId="12760" xr:uid="{00000000-0005-0000-0000-0000D4310000}"/>
    <cellStyle name="Normal 13 4 7" xfId="12761" xr:uid="{00000000-0005-0000-0000-0000D5310000}"/>
    <cellStyle name="Normal 13 4 7 2" xfId="12762" xr:uid="{00000000-0005-0000-0000-0000D6310000}"/>
    <cellStyle name="Normal 13 4 7 2 2" xfId="12763" xr:uid="{00000000-0005-0000-0000-0000D7310000}"/>
    <cellStyle name="Normal 13 4 7 2 3" xfId="12764" xr:uid="{00000000-0005-0000-0000-0000D8310000}"/>
    <cellStyle name="Normal 13 4 7 3" xfId="12765" xr:uid="{00000000-0005-0000-0000-0000D9310000}"/>
    <cellStyle name="Normal 13 4 7 4" xfId="12766" xr:uid="{00000000-0005-0000-0000-0000DA310000}"/>
    <cellStyle name="Normal 13 4 8" xfId="12767" xr:uid="{00000000-0005-0000-0000-0000DB310000}"/>
    <cellStyle name="Normal 13 4 8 2" xfId="12768" xr:uid="{00000000-0005-0000-0000-0000DC310000}"/>
    <cellStyle name="Normal 13 4 8 2 2" xfId="12769" xr:uid="{00000000-0005-0000-0000-0000DD310000}"/>
    <cellStyle name="Normal 13 4 8 2 3" xfId="12770" xr:uid="{00000000-0005-0000-0000-0000DE310000}"/>
    <cellStyle name="Normal 13 4 8 3" xfId="12771" xr:uid="{00000000-0005-0000-0000-0000DF310000}"/>
    <cellStyle name="Normal 13 4 8 4" xfId="12772" xr:uid="{00000000-0005-0000-0000-0000E0310000}"/>
    <cellStyle name="Normal 13 4 9" xfId="12773" xr:uid="{00000000-0005-0000-0000-0000E1310000}"/>
    <cellStyle name="Normal 13 4 9 2" xfId="12774" xr:uid="{00000000-0005-0000-0000-0000E2310000}"/>
    <cellStyle name="Normal 13 4 9 2 2" xfId="12775" xr:uid="{00000000-0005-0000-0000-0000E3310000}"/>
    <cellStyle name="Normal 13 4 9 2 3" xfId="12776" xr:uid="{00000000-0005-0000-0000-0000E4310000}"/>
    <cellStyle name="Normal 13 4 9 3" xfId="12777" xr:uid="{00000000-0005-0000-0000-0000E5310000}"/>
    <cellStyle name="Normal 13 4 9 4" xfId="12778" xr:uid="{00000000-0005-0000-0000-0000E6310000}"/>
    <cellStyle name="Normal 13 5" xfId="12779" xr:uid="{00000000-0005-0000-0000-0000E7310000}"/>
    <cellStyle name="Normal 13 5 10" xfId="12780" xr:uid="{00000000-0005-0000-0000-0000E8310000}"/>
    <cellStyle name="Normal 13 5 2" xfId="12781" xr:uid="{00000000-0005-0000-0000-0000E9310000}"/>
    <cellStyle name="Normal 13 5 2 2" xfId="12782" xr:uid="{00000000-0005-0000-0000-0000EA310000}"/>
    <cellStyle name="Normal 13 5 2 2 2" xfId="12783" xr:uid="{00000000-0005-0000-0000-0000EB310000}"/>
    <cellStyle name="Normal 13 5 2 2 3" xfId="12784" xr:uid="{00000000-0005-0000-0000-0000EC310000}"/>
    <cellStyle name="Normal 13 5 2 3" xfId="12785" xr:uid="{00000000-0005-0000-0000-0000ED310000}"/>
    <cellStyle name="Normal 13 5 2 4" xfId="12786" xr:uid="{00000000-0005-0000-0000-0000EE310000}"/>
    <cellStyle name="Normal 13 5 3" xfId="12787" xr:uid="{00000000-0005-0000-0000-0000EF310000}"/>
    <cellStyle name="Normal 13 5 3 2" xfId="12788" xr:uid="{00000000-0005-0000-0000-0000F0310000}"/>
    <cellStyle name="Normal 13 5 3 2 2" xfId="12789" xr:uid="{00000000-0005-0000-0000-0000F1310000}"/>
    <cellStyle name="Normal 13 5 3 2 3" xfId="12790" xr:uid="{00000000-0005-0000-0000-0000F2310000}"/>
    <cellStyle name="Normal 13 5 3 3" xfId="12791" xr:uid="{00000000-0005-0000-0000-0000F3310000}"/>
    <cellStyle name="Normal 13 5 3 4" xfId="12792" xr:uid="{00000000-0005-0000-0000-0000F4310000}"/>
    <cellStyle name="Normal 13 5 4" xfId="12793" xr:uid="{00000000-0005-0000-0000-0000F5310000}"/>
    <cellStyle name="Normal 13 5 4 2" xfId="12794" xr:uid="{00000000-0005-0000-0000-0000F6310000}"/>
    <cellStyle name="Normal 13 5 4 2 2" xfId="12795" xr:uid="{00000000-0005-0000-0000-0000F7310000}"/>
    <cellStyle name="Normal 13 5 4 2 3" xfId="12796" xr:uid="{00000000-0005-0000-0000-0000F8310000}"/>
    <cellStyle name="Normal 13 5 4 3" xfId="12797" xr:uid="{00000000-0005-0000-0000-0000F9310000}"/>
    <cellStyle name="Normal 13 5 4 4" xfId="12798" xr:uid="{00000000-0005-0000-0000-0000FA310000}"/>
    <cellStyle name="Normal 13 5 5" xfId="12799" xr:uid="{00000000-0005-0000-0000-0000FB310000}"/>
    <cellStyle name="Normal 13 5 5 2" xfId="12800" xr:uid="{00000000-0005-0000-0000-0000FC310000}"/>
    <cellStyle name="Normal 13 5 5 2 2" xfId="12801" xr:uid="{00000000-0005-0000-0000-0000FD310000}"/>
    <cellStyle name="Normal 13 5 5 2 3" xfId="12802" xr:uid="{00000000-0005-0000-0000-0000FE310000}"/>
    <cellStyle name="Normal 13 5 5 3" xfId="12803" xr:uid="{00000000-0005-0000-0000-0000FF310000}"/>
    <cellStyle name="Normal 13 5 5 4" xfId="12804" xr:uid="{00000000-0005-0000-0000-000000320000}"/>
    <cellStyle name="Normal 13 5 6" xfId="12805" xr:uid="{00000000-0005-0000-0000-000001320000}"/>
    <cellStyle name="Normal 13 5 6 2" xfId="12806" xr:uid="{00000000-0005-0000-0000-000002320000}"/>
    <cellStyle name="Normal 13 5 6 2 2" xfId="12807" xr:uid="{00000000-0005-0000-0000-000003320000}"/>
    <cellStyle name="Normal 13 5 6 2 3" xfId="12808" xr:uid="{00000000-0005-0000-0000-000004320000}"/>
    <cellStyle name="Normal 13 5 6 3" xfId="12809" xr:uid="{00000000-0005-0000-0000-000005320000}"/>
    <cellStyle name="Normal 13 5 6 4" xfId="12810" xr:uid="{00000000-0005-0000-0000-000006320000}"/>
    <cellStyle name="Normal 13 5 7" xfId="12811" xr:uid="{00000000-0005-0000-0000-000007320000}"/>
    <cellStyle name="Normal 13 5 7 2" xfId="12812" xr:uid="{00000000-0005-0000-0000-000008320000}"/>
    <cellStyle name="Normal 13 5 7 2 2" xfId="12813" xr:uid="{00000000-0005-0000-0000-000009320000}"/>
    <cellStyle name="Normal 13 5 7 2 3" xfId="12814" xr:uid="{00000000-0005-0000-0000-00000A320000}"/>
    <cellStyle name="Normal 13 5 7 3" xfId="12815" xr:uid="{00000000-0005-0000-0000-00000B320000}"/>
    <cellStyle name="Normal 13 5 7 4" xfId="12816" xr:uid="{00000000-0005-0000-0000-00000C320000}"/>
    <cellStyle name="Normal 13 5 8" xfId="12817" xr:uid="{00000000-0005-0000-0000-00000D320000}"/>
    <cellStyle name="Normal 13 5 8 2" xfId="12818" xr:uid="{00000000-0005-0000-0000-00000E320000}"/>
    <cellStyle name="Normal 13 5 8 3" xfId="12819" xr:uid="{00000000-0005-0000-0000-00000F320000}"/>
    <cellStyle name="Normal 13 5 9" xfId="12820" xr:uid="{00000000-0005-0000-0000-000010320000}"/>
    <cellStyle name="Normal 13 6" xfId="12821" xr:uid="{00000000-0005-0000-0000-000011320000}"/>
    <cellStyle name="Normal 13 6 10" xfId="12822" xr:uid="{00000000-0005-0000-0000-000012320000}"/>
    <cellStyle name="Normal 13 6 2" xfId="12823" xr:uid="{00000000-0005-0000-0000-000013320000}"/>
    <cellStyle name="Normal 13 6 2 2" xfId="12824" xr:uid="{00000000-0005-0000-0000-000014320000}"/>
    <cellStyle name="Normal 13 6 2 2 2" xfId="12825" xr:uid="{00000000-0005-0000-0000-000015320000}"/>
    <cellStyle name="Normal 13 6 2 2 3" xfId="12826" xr:uid="{00000000-0005-0000-0000-000016320000}"/>
    <cellStyle name="Normal 13 6 2 3" xfId="12827" xr:uid="{00000000-0005-0000-0000-000017320000}"/>
    <cellStyle name="Normal 13 6 2 4" xfId="12828" xr:uid="{00000000-0005-0000-0000-000018320000}"/>
    <cellStyle name="Normal 13 6 3" xfId="12829" xr:uid="{00000000-0005-0000-0000-000019320000}"/>
    <cellStyle name="Normal 13 6 3 2" xfId="12830" xr:uid="{00000000-0005-0000-0000-00001A320000}"/>
    <cellStyle name="Normal 13 6 3 2 2" xfId="12831" xr:uid="{00000000-0005-0000-0000-00001B320000}"/>
    <cellStyle name="Normal 13 6 3 2 3" xfId="12832" xr:uid="{00000000-0005-0000-0000-00001C320000}"/>
    <cellStyle name="Normal 13 6 3 3" xfId="12833" xr:uid="{00000000-0005-0000-0000-00001D320000}"/>
    <cellStyle name="Normal 13 6 3 4" xfId="12834" xr:uid="{00000000-0005-0000-0000-00001E320000}"/>
    <cellStyle name="Normal 13 6 4" xfId="12835" xr:uid="{00000000-0005-0000-0000-00001F320000}"/>
    <cellStyle name="Normal 13 6 4 2" xfId="12836" xr:uid="{00000000-0005-0000-0000-000020320000}"/>
    <cellStyle name="Normal 13 6 4 2 2" xfId="12837" xr:uid="{00000000-0005-0000-0000-000021320000}"/>
    <cellStyle name="Normal 13 6 4 2 3" xfId="12838" xr:uid="{00000000-0005-0000-0000-000022320000}"/>
    <cellStyle name="Normal 13 6 4 3" xfId="12839" xr:uid="{00000000-0005-0000-0000-000023320000}"/>
    <cellStyle name="Normal 13 6 4 4" xfId="12840" xr:uid="{00000000-0005-0000-0000-000024320000}"/>
    <cellStyle name="Normal 13 6 5" xfId="12841" xr:uid="{00000000-0005-0000-0000-000025320000}"/>
    <cellStyle name="Normal 13 6 5 2" xfId="12842" xr:uid="{00000000-0005-0000-0000-000026320000}"/>
    <cellStyle name="Normal 13 6 5 2 2" xfId="12843" xr:uid="{00000000-0005-0000-0000-000027320000}"/>
    <cellStyle name="Normal 13 6 5 2 3" xfId="12844" xr:uid="{00000000-0005-0000-0000-000028320000}"/>
    <cellStyle name="Normal 13 6 5 3" xfId="12845" xr:uid="{00000000-0005-0000-0000-000029320000}"/>
    <cellStyle name="Normal 13 6 5 4" xfId="12846" xr:uid="{00000000-0005-0000-0000-00002A320000}"/>
    <cellStyle name="Normal 13 6 6" xfId="12847" xr:uid="{00000000-0005-0000-0000-00002B320000}"/>
    <cellStyle name="Normal 13 6 6 2" xfId="12848" xr:uid="{00000000-0005-0000-0000-00002C320000}"/>
    <cellStyle name="Normal 13 6 6 2 2" xfId="12849" xr:uid="{00000000-0005-0000-0000-00002D320000}"/>
    <cellStyle name="Normal 13 6 6 2 3" xfId="12850" xr:uid="{00000000-0005-0000-0000-00002E320000}"/>
    <cellStyle name="Normal 13 6 6 3" xfId="12851" xr:uid="{00000000-0005-0000-0000-00002F320000}"/>
    <cellStyle name="Normal 13 6 6 4" xfId="12852" xr:uid="{00000000-0005-0000-0000-000030320000}"/>
    <cellStyle name="Normal 13 6 7" xfId="12853" xr:uid="{00000000-0005-0000-0000-000031320000}"/>
    <cellStyle name="Normal 13 6 7 2" xfId="12854" xr:uid="{00000000-0005-0000-0000-000032320000}"/>
    <cellStyle name="Normal 13 6 7 2 2" xfId="12855" xr:uid="{00000000-0005-0000-0000-000033320000}"/>
    <cellStyle name="Normal 13 6 7 2 3" xfId="12856" xr:uid="{00000000-0005-0000-0000-000034320000}"/>
    <cellStyle name="Normal 13 6 7 3" xfId="12857" xr:uid="{00000000-0005-0000-0000-000035320000}"/>
    <cellStyle name="Normal 13 6 7 4" xfId="12858" xr:uid="{00000000-0005-0000-0000-000036320000}"/>
    <cellStyle name="Normal 13 6 8" xfId="12859" xr:uid="{00000000-0005-0000-0000-000037320000}"/>
    <cellStyle name="Normal 13 6 8 2" xfId="12860" xr:uid="{00000000-0005-0000-0000-000038320000}"/>
    <cellStyle name="Normal 13 6 8 3" xfId="12861" xr:uid="{00000000-0005-0000-0000-000039320000}"/>
    <cellStyle name="Normal 13 6 9" xfId="12862" xr:uid="{00000000-0005-0000-0000-00003A320000}"/>
    <cellStyle name="Normal 13 7" xfId="12863" xr:uid="{00000000-0005-0000-0000-00003B320000}"/>
    <cellStyle name="Normal 13 7 2" xfId="12864" xr:uid="{00000000-0005-0000-0000-00003C320000}"/>
    <cellStyle name="Normal 13 7 2 2" xfId="12865" xr:uid="{00000000-0005-0000-0000-00003D320000}"/>
    <cellStyle name="Normal 13 7 2 3" xfId="12866" xr:uid="{00000000-0005-0000-0000-00003E320000}"/>
    <cellStyle name="Normal 13 7 3" xfId="12867" xr:uid="{00000000-0005-0000-0000-00003F320000}"/>
    <cellStyle name="Normal 13 7 4" xfId="12868" xr:uid="{00000000-0005-0000-0000-000040320000}"/>
    <cellStyle name="Normal 13 8" xfId="12869" xr:uid="{00000000-0005-0000-0000-000041320000}"/>
    <cellStyle name="Normal 13 8 2" xfId="12870" xr:uid="{00000000-0005-0000-0000-000042320000}"/>
    <cellStyle name="Normal 13 8 2 2" xfId="12871" xr:uid="{00000000-0005-0000-0000-000043320000}"/>
    <cellStyle name="Normal 13 8 2 3" xfId="12872" xr:uid="{00000000-0005-0000-0000-000044320000}"/>
    <cellStyle name="Normal 13 8 3" xfId="12873" xr:uid="{00000000-0005-0000-0000-000045320000}"/>
    <cellStyle name="Normal 13 8 4" xfId="12874" xr:uid="{00000000-0005-0000-0000-000046320000}"/>
    <cellStyle name="Normal 13 9" xfId="12875" xr:uid="{00000000-0005-0000-0000-000047320000}"/>
    <cellStyle name="Normal 13 9 2" xfId="12876" xr:uid="{00000000-0005-0000-0000-000048320000}"/>
    <cellStyle name="Normal 13 9 2 2" xfId="12877" xr:uid="{00000000-0005-0000-0000-000049320000}"/>
    <cellStyle name="Normal 13 9 2 3" xfId="12878" xr:uid="{00000000-0005-0000-0000-00004A320000}"/>
    <cellStyle name="Normal 13 9 3" xfId="12879" xr:uid="{00000000-0005-0000-0000-00004B320000}"/>
    <cellStyle name="Normal 13 9 4" xfId="12880" xr:uid="{00000000-0005-0000-0000-00004C320000}"/>
    <cellStyle name="Normal 14" xfId="12881" xr:uid="{00000000-0005-0000-0000-00004D320000}"/>
    <cellStyle name="Normal 15" xfId="12882" xr:uid="{00000000-0005-0000-0000-00004E320000}"/>
    <cellStyle name="Normal 15 10" xfId="12883" xr:uid="{00000000-0005-0000-0000-00004F320000}"/>
    <cellStyle name="Normal 15 10 2" xfId="12884" xr:uid="{00000000-0005-0000-0000-000050320000}"/>
    <cellStyle name="Normal 15 10 2 2" xfId="12885" xr:uid="{00000000-0005-0000-0000-000051320000}"/>
    <cellStyle name="Normal 15 10 2 3" xfId="12886" xr:uid="{00000000-0005-0000-0000-000052320000}"/>
    <cellStyle name="Normal 15 10 3" xfId="12887" xr:uid="{00000000-0005-0000-0000-000053320000}"/>
    <cellStyle name="Normal 15 10 4" xfId="12888" xr:uid="{00000000-0005-0000-0000-000054320000}"/>
    <cellStyle name="Normal 15 11" xfId="12889" xr:uid="{00000000-0005-0000-0000-000055320000}"/>
    <cellStyle name="Normal 15 11 2" xfId="12890" xr:uid="{00000000-0005-0000-0000-000056320000}"/>
    <cellStyle name="Normal 15 11 3" xfId="12891" xr:uid="{00000000-0005-0000-0000-000057320000}"/>
    <cellStyle name="Normal 15 12" xfId="12892" xr:uid="{00000000-0005-0000-0000-000058320000}"/>
    <cellStyle name="Normal 15 13" xfId="12893" xr:uid="{00000000-0005-0000-0000-000059320000}"/>
    <cellStyle name="Normal 15 2" xfId="12894" xr:uid="{00000000-0005-0000-0000-00005A320000}"/>
    <cellStyle name="Normal 15 2 10" xfId="12895" xr:uid="{00000000-0005-0000-0000-00005B320000}"/>
    <cellStyle name="Normal 15 2 10 2" xfId="12896" xr:uid="{00000000-0005-0000-0000-00005C320000}"/>
    <cellStyle name="Normal 15 2 10 3" xfId="12897" xr:uid="{00000000-0005-0000-0000-00005D320000}"/>
    <cellStyle name="Normal 15 2 11" xfId="12898" xr:uid="{00000000-0005-0000-0000-00005E320000}"/>
    <cellStyle name="Normal 15 2 12" xfId="12899" xr:uid="{00000000-0005-0000-0000-00005F320000}"/>
    <cellStyle name="Normal 15 2 2" xfId="12900" xr:uid="{00000000-0005-0000-0000-000060320000}"/>
    <cellStyle name="Normal 15 2 2 10" xfId="12901" xr:uid="{00000000-0005-0000-0000-000061320000}"/>
    <cellStyle name="Normal 15 2 2 2" xfId="12902" xr:uid="{00000000-0005-0000-0000-000062320000}"/>
    <cellStyle name="Normal 15 2 2 2 2" xfId="12903" xr:uid="{00000000-0005-0000-0000-000063320000}"/>
    <cellStyle name="Normal 15 2 2 2 2 2" xfId="12904" xr:uid="{00000000-0005-0000-0000-000064320000}"/>
    <cellStyle name="Normal 15 2 2 2 2 3" xfId="12905" xr:uid="{00000000-0005-0000-0000-000065320000}"/>
    <cellStyle name="Normal 15 2 2 2 3" xfId="12906" xr:uid="{00000000-0005-0000-0000-000066320000}"/>
    <cellStyle name="Normal 15 2 2 2 4" xfId="12907" xr:uid="{00000000-0005-0000-0000-000067320000}"/>
    <cellStyle name="Normal 15 2 2 3" xfId="12908" xr:uid="{00000000-0005-0000-0000-000068320000}"/>
    <cellStyle name="Normal 15 2 2 3 2" xfId="12909" xr:uid="{00000000-0005-0000-0000-000069320000}"/>
    <cellStyle name="Normal 15 2 2 3 2 2" xfId="12910" xr:uid="{00000000-0005-0000-0000-00006A320000}"/>
    <cellStyle name="Normal 15 2 2 3 2 3" xfId="12911" xr:uid="{00000000-0005-0000-0000-00006B320000}"/>
    <cellStyle name="Normal 15 2 2 3 3" xfId="12912" xr:uid="{00000000-0005-0000-0000-00006C320000}"/>
    <cellStyle name="Normal 15 2 2 3 4" xfId="12913" xr:uid="{00000000-0005-0000-0000-00006D320000}"/>
    <cellStyle name="Normal 15 2 2 4" xfId="12914" xr:uid="{00000000-0005-0000-0000-00006E320000}"/>
    <cellStyle name="Normal 15 2 2 4 2" xfId="12915" xr:uid="{00000000-0005-0000-0000-00006F320000}"/>
    <cellStyle name="Normal 15 2 2 4 2 2" xfId="12916" xr:uid="{00000000-0005-0000-0000-000070320000}"/>
    <cellStyle name="Normal 15 2 2 4 2 3" xfId="12917" xr:uid="{00000000-0005-0000-0000-000071320000}"/>
    <cellStyle name="Normal 15 2 2 4 3" xfId="12918" xr:uid="{00000000-0005-0000-0000-000072320000}"/>
    <cellStyle name="Normal 15 2 2 4 4" xfId="12919" xr:uid="{00000000-0005-0000-0000-000073320000}"/>
    <cellStyle name="Normal 15 2 2 5" xfId="12920" xr:uid="{00000000-0005-0000-0000-000074320000}"/>
    <cellStyle name="Normal 15 2 2 5 2" xfId="12921" xr:uid="{00000000-0005-0000-0000-000075320000}"/>
    <cellStyle name="Normal 15 2 2 5 2 2" xfId="12922" xr:uid="{00000000-0005-0000-0000-000076320000}"/>
    <cellStyle name="Normal 15 2 2 5 2 3" xfId="12923" xr:uid="{00000000-0005-0000-0000-000077320000}"/>
    <cellStyle name="Normal 15 2 2 5 3" xfId="12924" xr:uid="{00000000-0005-0000-0000-000078320000}"/>
    <cellStyle name="Normal 15 2 2 5 4" xfId="12925" xr:uid="{00000000-0005-0000-0000-000079320000}"/>
    <cellStyle name="Normal 15 2 2 6" xfId="12926" xr:uid="{00000000-0005-0000-0000-00007A320000}"/>
    <cellStyle name="Normal 15 2 2 6 2" xfId="12927" xr:uid="{00000000-0005-0000-0000-00007B320000}"/>
    <cellStyle name="Normal 15 2 2 6 2 2" xfId="12928" xr:uid="{00000000-0005-0000-0000-00007C320000}"/>
    <cellStyle name="Normal 15 2 2 6 2 3" xfId="12929" xr:uid="{00000000-0005-0000-0000-00007D320000}"/>
    <cellStyle name="Normal 15 2 2 6 3" xfId="12930" xr:uid="{00000000-0005-0000-0000-00007E320000}"/>
    <cellStyle name="Normal 15 2 2 6 4" xfId="12931" xr:uid="{00000000-0005-0000-0000-00007F320000}"/>
    <cellStyle name="Normal 15 2 2 7" xfId="12932" xr:uid="{00000000-0005-0000-0000-000080320000}"/>
    <cellStyle name="Normal 15 2 2 7 2" xfId="12933" xr:uid="{00000000-0005-0000-0000-000081320000}"/>
    <cellStyle name="Normal 15 2 2 7 2 2" xfId="12934" xr:uid="{00000000-0005-0000-0000-000082320000}"/>
    <cellStyle name="Normal 15 2 2 7 2 3" xfId="12935" xr:uid="{00000000-0005-0000-0000-000083320000}"/>
    <cellStyle name="Normal 15 2 2 7 3" xfId="12936" xr:uid="{00000000-0005-0000-0000-000084320000}"/>
    <cellStyle name="Normal 15 2 2 7 4" xfId="12937" xr:uid="{00000000-0005-0000-0000-000085320000}"/>
    <cellStyle name="Normal 15 2 2 8" xfId="12938" xr:uid="{00000000-0005-0000-0000-000086320000}"/>
    <cellStyle name="Normal 15 2 2 8 2" xfId="12939" xr:uid="{00000000-0005-0000-0000-000087320000}"/>
    <cellStyle name="Normal 15 2 2 8 3" xfId="12940" xr:uid="{00000000-0005-0000-0000-000088320000}"/>
    <cellStyle name="Normal 15 2 2 9" xfId="12941" xr:uid="{00000000-0005-0000-0000-000089320000}"/>
    <cellStyle name="Normal 15 2 3" xfId="12942" xr:uid="{00000000-0005-0000-0000-00008A320000}"/>
    <cellStyle name="Normal 15 2 3 10" xfId="12943" xr:uid="{00000000-0005-0000-0000-00008B320000}"/>
    <cellStyle name="Normal 15 2 3 2" xfId="12944" xr:uid="{00000000-0005-0000-0000-00008C320000}"/>
    <cellStyle name="Normal 15 2 3 2 2" xfId="12945" xr:uid="{00000000-0005-0000-0000-00008D320000}"/>
    <cellStyle name="Normal 15 2 3 2 2 2" xfId="12946" xr:uid="{00000000-0005-0000-0000-00008E320000}"/>
    <cellStyle name="Normal 15 2 3 2 2 3" xfId="12947" xr:uid="{00000000-0005-0000-0000-00008F320000}"/>
    <cellStyle name="Normal 15 2 3 2 3" xfId="12948" xr:uid="{00000000-0005-0000-0000-000090320000}"/>
    <cellStyle name="Normal 15 2 3 2 4" xfId="12949" xr:uid="{00000000-0005-0000-0000-000091320000}"/>
    <cellStyle name="Normal 15 2 3 3" xfId="12950" xr:uid="{00000000-0005-0000-0000-000092320000}"/>
    <cellStyle name="Normal 15 2 3 3 2" xfId="12951" xr:uid="{00000000-0005-0000-0000-000093320000}"/>
    <cellStyle name="Normal 15 2 3 3 2 2" xfId="12952" xr:uid="{00000000-0005-0000-0000-000094320000}"/>
    <cellStyle name="Normal 15 2 3 3 2 3" xfId="12953" xr:uid="{00000000-0005-0000-0000-000095320000}"/>
    <cellStyle name="Normal 15 2 3 3 3" xfId="12954" xr:uid="{00000000-0005-0000-0000-000096320000}"/>
    <cellStyle name="Normal 15 2 3 3 4" xfId="12955" xr:uid="{00000000-0005-0000-0000-000097320000}"/>
    <cellStyle name="Normal 15 2 3 4" xfId="12956" xr:uid="{00000000-0005-0000-0000-000098320000}"/>
    <cellStyle name="Normal 15 2 3 4 2" xfId="12957" xr:uid="{00000000-0005-0000-0000-000099320000}"/>
    <cellStyle name="Normal 15 2 3 4 2 2" xfId="12958" xr:uid="{00000000-0005-0000-0000-00009A320000}"/>
    <cellStyle name="Normal 15 2 3 4 2 3" xfId="12959" xr:uid="{00000000-0005-0000-0000-00009B320000}"/>
    <cellStyle name="Normal 15 2 3 4 3" xfId="12960" xr:uid="{00000000-0005-0000-0000-00009C320000}"/>
    <cellStyle name="Normal 15 2 3 4 4" xfId="12961" xr:uid="{00000000-0005-0000-0000-00009D320000}"/>
    <cellStyle name="Normal 15 2 3 5" xfId="12962" xr:uid="{00000000-0005-0000-0000-00009E320000}"/>
    <cellStyle name="Normal 15 2 3 5 2" xfId="12963" xr:uid="{00000000-0005-0000-0000-00009F320000}"/>
    <cellStyle name="Normal 15 2 3 5 2 2" xfId="12964" xr:uid="{00000000-0005-0000-0000-0000A0320000}"/>
    <cellStyle name="Normal 15 2 3 5 2 3" xfId="12965" xr:uid="{00000000-0005-0000-0000-0000A1320000}"/>
    <cellStyle name="Normal 15 2 3 5 3" xfId="12966" xr:uid="{00000000-0005-0000-0000-0000A2320000}"/>
    <cellStyle name="Normal 15 2 3 5 4" xfId="12967" xr:uid="{00000000-0005-0000-0000-0000A3320000}"/>
    <cellStyle name="Normal 15 2 3 6" xfId="12968" xr:uid="{00000000-0005-0000-0000-0000A4320000}"/>
    <cellStyle name="Normal 15 2 3 6 2" xfId="12969" xr:uid="{00000000-0005-0000-0000-0000A5320000}"/>
    <cellStyle name="Normal 15 2 3 6 2 2" xfId="12970" xr:uid="{00000000-0005-0000-0000-0000A6320000}"/>
    <cellStyle name="Normal 15 2 3 6 2 3" xfId="12971" xr:uid="{00000000-0005-0000-0000-0000A7320000}"/>
    <cellStyle name="Normal 15 2 3 6 3" xfId="12972" xr:uid="{00000000-0005-0000-0000-0000A8320000}"/>
    <cellStyle name="Normal 15 2 3 6 4" xfId="12973" xr:uid="{00000000-0005-0000-0000-0000A9320000}"/>
    <cellStyle name="Normal 15 2 3 7" xfId="12974" xr:uid="{00000000-0005-0000-0000-0000AA320000}"/>
    <cellStyle name="Normal 15 2 3 7 2" xfId="12975" xr:uid="{00000000-0005-0000-0000-0000AB320000}"/>
    <cellStyle name="Normal 15 2 3 7 2 2" xfId="12976" xr:uid="{00000000-0005-0000-0000-0000AC320000}"/>
    <cellStyle name="Normal 15 2 3 7 2 3" xfId="12977" xr:uid="{00000000-0005-0000-0000-0000AD320000}"/>
    <cellStyle name="Normal 15 2 3 7 3" xfId="12978" xr:uid="{00000000-0005-0000-0000-0000AE320000}"/>
    <cellStyle name="Normal 15 2 3 7 4" xfId="12979" xr:uid="{00000000-0005-0000-0000-0000AF320000}"/>
    <cellStyle name="Normal 15 2 3 8" xfId="12980" xr:uid="{00000000-0005-0000-0000-0000B0320000}"/>
    <cellStyle name="Normal 15 2 3 8 2" xfId="12981" xr:uid="{00000000-0005-0000-0000-0000B1320000}"/>
    <cellStyle name="Normal 15 2 3 8 3" xfId="12982" xr:uid="{00000000-0005-0000-0000-0000B2320000}"/>
    <cellStyle name="Normal 15 2 3 9" xfId="12983" xr:uid="{00000000-0005-0000-0000-0000B3320000}"/>
    <cellStyle name="Normal 15 2 4" xfId="12984" xr:uid="{00000000-0005-0000-0000-0000B4320000}"/>
    <cellStyle name="Normal 15 2 4 2" xfId="12985" xr:uid="{00000000-0005-0000-0000-0000B5320000}"/>
    <cellStyle name="Normal 15 2 4 2 2" xfId="12986" xr:uid="{00000000-0005-0000-0000-0000B6320000}"/>
    <cellStyle name="Normal 15 2 4 2 3" xfId="12987" xr:uid="{00000000-0005-0000-0000-0000B7320000}"/>
    <cellStyle name="Normal 15 2 4 3" xfId="12988" xr:uid="{00000000-0005-0000-0000-0000B8320000}"/>
    <cellStyle name="Normal 15 2 4 4" xfId="12989" xr:uid="{00000000-0005-0000-0000-0000B9320000}"/>
    <cellStyle name="Normal 15 2 5" xfId="12990" xr:uid="{00000000-0005-0000-0000-0000BA320000}"/>
    <cellStyle name="Normal 15 2 5 2" xfId="12991" xr:uid="{00000000-0005-0000-0000-0000BB320000}"/>
    <cellStyle name="Normal 15 2 5 2 2" xfId="12992" xr:uid="{00000000-0005-0000-0000-0000BC320000}"/>
    <cellStyle name="Normal 15 2 5 2 3" xfId="12993" xr:uid="{00000000-0005-0000-0000-0000BD320000}"/>
    <cellStyle name="Normal 15 2 5 3" xfId="12994" xr:uid="{00000000-0005-0000-0000-0000BE320000}"/>
    <cellStyle name="Normal 15 2 5 4" xfId="12995" xr:uid="{00000000-0005-0000-0000-0000BF320000}"/>
    <cellStyle name="Normal 15 2 6" xfId="12996" xr:uid="{00000000-0005-0000-0000-0000C0320000}"/>
    <cellStyle name="Normal 15 2 6 2" xfId="12997" xr:uid="{00000000-0005-0000-0000-0000C1320000}"/>
    <cellStyle name="Normal 15 2 6 2 2" xfId="12998" xr:uid="{00000000-0005-0000-0000-0000C2320000}"/>
    <cellStyle name="Normal 15 2 6 2 3" xfId="12999" xr:uid="{00000000-0005-0000-0000-0000C3320000}"/>
    <cellStyle name="Normal 15 2 6 3" xfId="13000" xr:uid="{00000000-0005-0000-0000-0000C4320000}"/>
    <cellStyle name="Normal 15 2 6 4" xfId="13001" xr:uid="{00000000-0005-0000-0000-0000C5320000}"/>
    <cellStyle name="Normal 15 2 7" xfId="13002" xr:uid="{00000000-0005-0000-0000-0000C6320000}"/>
    <cellStyle name="Normal 15 2 7 2" xfId="13003" xr:uid="{00000000-0005-0000-0000-0000C7320000}"/>
    <cellStyle name="Normal 15 2 7 2 2" xfId="13004" xr:uid="{00000000-0005-0000-0000-0000C8320000}"/>
    <cellStyle name="Normal 15 2 7 2 3" xfId="13005" xr:uid="{00000000-0005-0000-0000-0000C9320000}"/>
    <cellStyle name="Normal 15 2 7 3" xfId="13006" xr:uid="{00000000-0005-0000-0000-0000CA320000}"/>
    <cellStyle name="Normal 15 2 7 4" xfId="13007" xr:uid="{00000000-0005-0000-0000-0000CB320000}"/>
    <cellStyle name="Normal 15 2 8" xfId="13008" xr:uid="{00000000-0005-0000-0000-0000CC320000}"/>
    <cellStyle name="Normal 15 2 8 2" xfId="13009" xr:uid="{00000000-0005-0000-0000-0000CD320000}"/>
    <cellStyle name="Normal 15 2 8 2 2" xfId="13010" xr:uid="{00000000-0005-0000-0000-0000CE320000}"/>
    <cellStyle name="Normal 15 2 8 2 3" xfId="13011" xr:uid="{00000000-0005-0000-0000-0000CF320000}"/>
    <cellStyle name="Normal 15 2 8 3" xfId="13012" xr:uid="{00000000-0005-0000-0000-0000D0320000}"/>
    <cellStyle name="Normal 15 2 8 4" xfId="13013" xr:uid="{00000000-0005-0000-0000-0000D1320000}"/>
    <cellStyle name="Normal 15 2 9" xfId="13014" xr:uid="{00000000-0005-0000-0000-0000D2320000}"/>
    <cellStyle name="Normal 15 2 9 2" xfId="13015" xr:uid="{00000000-0005-0000-0000-0000D3320000}"/>
    <cellStyle name="Normal 15 2 9 2 2" xfId="13016" xr:uid="{00000000-0005-0000-0000-0000D4320000}"/>
    <cellStyle name="Normal 15 2 9 2 3" xfId="13017" xr:uid="{00000000-0005-0000-0000-0000D5320000}"/>
    <cellStyle name="Normal 15 2 9 3" xfId="13018" xr:uid="{00000000-0005-0000-0000-0000D6320000}"/>
    <cellStyle name="Normal 15 2 9 4" xfId="13019" xr:uid="{00000000-0005-0000-0000-0000D7320000}"/>
    <cellStyle name="Normal 15 3" xfId="13020" xr:uid="{00000000-0005-0000-0000-0000D8320000}"/>
    <cellStyle name="Normal 15 3 10" xfId="13021" xr:uid="{00000000-0005-0000-0000-0000D9320000}"/>
    <cellStyle name="Normal 15 3 2" xfId="13022" xr:uid="{00000000-0005-0000-0000-0000DA320000}"/>
    <cellStyle name="Normal 15 3 2 2" xfId="13023" xr:uid="{00000000-0005-0000-0000-0000DB320000}"/>
    <cellStyle name="Normal 15 3 2 2 2" xfId="13024" xr:uid="{00000000-0005-0000-0000-0000DC320000}"/>
    <cellStyle name="Normal 15 3 2 2 3" xfId="13025" xr:uid="{00000000-0005-0000-0000-0000DD320000}"/>
    <cellStyle name="Normal 15 3 2 3" xfId="13026" xr:uid="{00000000-0005-0000-0000-0000DE320000}"/>
    <cellStyle name="Normal 15 3 2 4" xfId="13027" xr:uid="{00000000-0005-0000-0000-0000DF320000}"/>
    <cellStyle name="Normal 15 3 3" xfId="13028" xr:uid="{00000000-0005-0000-0000-0000E0320000}"/>
    <cellStyle name="Normal 15 3 3 2" xfId="13029" xr:uid="{00000000-0005-0000-0000-0000E1320000}"/>
    <cellStyle name="Normal 15 3 3 2 2" xfId="13030" xr:uid="{00000000-0005-0000-0000-0000E2320000}"/>
    <cellStyle name="Normal 15 3 3 2 3" xfId="13031" xr:uid="{00000000-0005-0000-0000-0000E3320000}"/>
    <cellStyle name="Normal 15 3 3 3" xfId="13032" xr:uid="{00000000-0005-0000-0000-0000E4320000}"/>
    <cellStyle name="Normal 15 3 3 4" xfId="13033" xr:uid="{00000000-0005-0000-0000-0000E5320000}"/>
    <cellStyle name="Normal 15 3 4" xfId="13034" xr:uid="{00000000-0005-0000-0000-0000E6320000}"/>
    <cellStyle name="Normal 15 3 4 2" xfId="13035" xr:uid="{00000000-0005-0000-0000-0000E7320000}"/>
    <cellStyle name="Normal 15 3 4 2 2" xfId="13036" xr:uid="{00000000-0005-0000-0000-0000E8320000}"/>
    <cellStyle name="Normal 15 3 4 2 3" xfId="13037" xr:uid="{00000000-0005-0000-0000-0000E9320000}"/>
    <cellStyle name="Normal 15 3 4 3" xfId="13038" xr:uid="{00000000-0005-0000-0000-0000EA320000}"/>
    <cellStyle name="Normal 15 3 4 4" xfId="13039" xr:uid="{00000000-0005-0000-0000-0000EB320000}"/>
    <cellStyle name="Normal 15 3 5" xfId="13040" xr:uid="{00000000-0005-0000-0000-0000EC320000}"/>
    <cellStyle name="Normal 15 3 5 2" xfId="13041" xr:uid="{00000000-0005-0000-0000-0000ED320000}"/>
    <cellStyle name="Normal 15 3 5 2 2" xfId="13042" xr:uid="{00000000-0005-0000-0000-0000EE320000}"/>
    <cellStyle name="Normal 15 3 5 2 3" xfId="13043" xr:uid="{00000000-0005-0000-0000-0000EF320000}"/>
    <cellStyle name="Normal 15 3 5 3" xfId="13044" xr:uid="{00000000-0005-0000-0000-0000F0320000}"/>
    <cellStyle name="Normal 15 3 5 4" xfId="13045" xr:uid="{00000000-0005-0000-0000-0000F1320000}"/>
    <cellStyle name="Normal 15 3 6" xfId="13046" xr:uid="{00000000-0005-0000-0000-0000F2320000}"/>
    <cellStyle name="Normal 15 3 6 2" xfId="13047" xr:uid="{00000000-0005-0000-0000-0000F3320000}"/>
    <cellStyle name="Normal 15 3 6 2 2" xfId="13048" xr:uid="{00000000-0005-0000-0000-0000F4320000}"/>
    <cellStyle name="Normal 15 3 6 2 3" xfId="13049" xr:uid="{00000000-0005-0000-0000-0000F5320000}"/>
    <cellStyle name="Normal 15 3 6 3" xfId="13050" xr:uid="{00000000-0005-0000-0000-0000F6320000}"/>
    <cellStyle name="Normal 15 3 6 4" xfId="13051" xr:uid="{00000000-0005-0000-0000-0000F7320000}"/>
    <cellStyle name="Normal 15 3 7" xfId="13052" xr:uid="{00000000-0005-0000-0000-0000F8320000}"/>
    <cellStyle name="Normal 15 3 7 2" xfId="13053" xr:uid="{00000000-0005-0000-0000-0000F9320000}"/>
    <cellStyle name="Normal 15 3 7 2 2" xfId="13054" xr:uid="{00000000-0005-0000-0000-0000FA320000}"/>
    <cellStyle name="Normal 15 3 7 2 3" xfId="13055" xr:uid="{00000000-0005-0000-0000-0000FB320000}"/>
    <cellStyle name="Normal 15 3 7 3" xfId="13056" xr:uid="{00000000-0005-0000-0000-0000FC320000}"/>
    <cellStyle name="Normal 15 3 7 4" xfId="13057" xr:uid="{00000000-0005-0000-0000-0000FD320000}"/>
    <cellStyle name="Normal 15 3 8" xfId="13058" xr:uid="{00000000-0005-0000-0000-0000FE320000}"/>
    <cellStyle name="Normal 15 3 8 2" xfId="13059" xr:uid="{00000000-0005-0000-0000-0000FF320000}"/>
    <cellStyle name="Normal 15 3 8 3" xfId="13060" xr:uid="{00000000-0005-0000-0000-000000330000}"/>
    <cellStyle name="Normal 15 3 9" xfId="13061" xr:uid="{00000000-0005-0000-0000-000001330000}"/>
    <cellStyle name="Normal 15 4" xfId="13062" xr:uid="{00000000-0005-0000-0000-000002330000}"/>
    <cellStyle name="Normal 15 4 10" xfId="13063" xr:uid="{00000000-0005-0000-0000-000003330000}"/>
    <cellStyle name="Normal 15 4 2" xfId="13064" xr:uid="{00000000-0005-0000-0000-000004330000}"/>
    <cellStyle name="Normal 15 4 2 2" xfId="13065" xr:uid="{00000000-0005-0000-0000-000005330000}"/>
    <cellStyle name="Normal 15 4 2 2 2" xfId="13066" xr:uid="{00000000-0005-0000-0000-000006330000}"/>
    <cellStyle name="Normal 15 4 2 2 3" xfId="13067" xr:uid="{00000000-0005-0000-0000-000007330000}"/>
    <cellStyle name="Normal 15 4 2 3" xfId="13068" xr:uid="{00000000-0005-0000-0000-000008330000}"/>
    <cellStyle name="Normal 15 4 2 4" xfId="13069" xr:uid="{00000000-0005-0000-0000-000009330000}"/>
    <cellStyle name="Normal 15 4 3" xfId="13070" xr:uid="{00000000-0005-0000-0000-00000A330000}"/>
    <cellStyle name="Normal 15 4 3 2" xfId="13071" xr:uid="{00000000-0005-0000-0000-00000B330000}"/>
    <cellStyle name="Normal 15 4 3 2 2" xfId="13072" xr:uid="{00000000-0005-0000-0000-00000C330000}"/>
    <cellStyle name="Normal 15 4 3 2 3" xfId="13073" xr:uid="{00000000-0005-0000-0000-00000D330000}"/>
    <cellStyle name="Normal 15 4 3 3" xfId="13074" xr:uid="{00000000-0005-0000-0000-00000E330000}"/>
    <cellStyle name="Normal 15 4 3 4" xfId="13075" xr:uid="{00000000-0005-0000-0000-00000F330000}"/>
    <cellStyle name="Normal 15 4 4" xfId="13076" xr:uid="{00000000-0005-0000-0000-000010330000}"/>
    <cellStyle name="Normal 15 4 4 2" xfId="13077" xr:uid="{00000000-0005-0000-0000-000011330000}"/>
    <cellStyle name="Normal 15 4 4 2 2" xfId="13078" xr:uid="{00000000-0005-0000-0000-000012330000}"/>
    <cellStyle name="Normal 15 4 4 2 3" xfId="13079" xr:uid="{00000000-0005-0000-0000-000013330000}"/>
    <cellStyle name="Normal 15 4 4 3" xfId="13080" xr:uid="{00000000-0005-0000-0000-000014330000}"/>
    <cellStyle name="Normal 15 4 4 4" xfId="13081" xr:uid="{00000000-0005-0000-0000-000015330000}"/>
    <cellStyle name="Normal 15 4 5" xfId="13082" xr:uid="{00000000-0005-0000-0000-000016330000}"/>
    <cellStyle name="Normal 15 4 5 2" xfId="13083" xr:uid="{00000000-0005-0000-0000-000017330000}"/>
    <cellStyle name="Normal 15 4 5 2 2" xfId="13084" xr:uid="{00000000-0005-0000-0000-000018330000}"/>
    <cellStyle name="Normal 15 4 5 2 3" xfId="13085" xr:uid="{00000000-0005-0000-0000-000019330000}"/>
    <cellStyle name="Normal 15 4 5 3" xfId="13086" xr:uid="{00000000-0005-0000-0000-00001A330000}"/>
    <cellStyle name="Normal 15 4 5 4" xfId="13087" xr:uid="{00000000-0005-0000-0000-00001B330000}"/>
    <cellStyle name="Normal 15 4 6" xfId="13088" xr:uid="{00000000-0005-0000-0000-00001C330000}"/>
    <cellStyle name="Normal 15 4 6 2" xfId="13089" xr:uid="{00000000-0005-0000-0000-00001D330000}"/>
    <cellStyle name="Normal 15 4 6 2 2" xfId="13090" xr:uid="{00000000-0005-0000-0000-00001E330000}"/>
    <cellStyle name="Normal 15 4 6 2 3" xfId="13091" xr:uid="{00000000-0005-0000-0000-00001F330000}"/>
    <cellStyle name="Normal 15 4 6 3" xfId="13092" xr:uid="{00000000-0005-0000-0000-000020330000}"/>
    <cellStyle name="Normal 15 4 6 4" xfId="13093" xr:uid="{00000000-0005-0000-0000-000021330000}"/>
    <cellStyle name="Normal 15 4 7" xfId="13094" xr:uid="{00000000-0005-0000-0000-000022330000}"/>
    <cellStyle name="Normal 15 4 7 2" xfId="13095" xr:uid="{00000000-0005-0000-0000-000023330000}"/>
    <cellStyle name="Normal 15 4 7 2 2" xfId="13096" xr:uid="{00000000-0005-0000-0000-000024330000}"/>
    <cellStyle name="Normal 15 4 7 2 3" xfId="13097" xr:uid="{00000000-0005-0000-0000-000025330000}"/>
    <cellStyle name="Normal 15 4 7 3" xfId="13098" xr:uid="{00000000-0005-0000-0000-000026330000}"/>
    <cellStyle name="Normal 15 4 7 4" xfId="13099" xr:uid="{00000000-0005-0000-0000-000027330000}"/>
    <cellStyle name="Normal 15 4 8" xfId="13100" xr:uid="{00000000-0005-0000-0000-000028330000}"/>
    <cellStyle name="Normal 15 4 8 2" xfId="13101" xr:uid="{00000000-0005-0000-0000-000029330000}"/>
    <cellStyle name="Normal 15 4 8 3" xfId="13102" xr:uid="{00000000-0005-0000-0000-00002A330000}"/>
    <cellStyle name="Normal 15 4 9" xfId="13103" xr:uid="{00000000-0005-0000-0000-00002B330000}"/>
    <cellStyle name="Normal 15 5" xfId="13104" xr:uid="{00000000-0005-0000-0000-00002C330000}"/>
    <cellStyle name="Normal 15 5 2" xfId="13105" xr:uid="{00000000-0005-0000-0000-00002D330000}"/>
    <cellStyle name="Normal 15 5 2 2" xfId="13106" xr:uid="{00000000-0005-0000-0000-00002E330000}"/>
    <cellStyle name="Normal 15 5 2 3" xfId="13107" xr:uid="{00000000-0005-0000-0000-00002F330000}"/>
    <cellStyle name="Normal 15 5 3" xfId="13108" xr:uid="{00000000-0005-0000-0000-000030330000}"/>
    <cellStyle name="Normal 15 5 4" xfId="13109" xr:uid="{00000000-0005-0000-0000-000031330000}"/>
    <cellStyle name="Normal 15 6" xfId="13110" xr:uid="{00000000-0005-0000-0000-000032330000}"/>
    <cellStyle name="Normal 15 6 2" xfId="13111" xr:uid="{00000000-0005-0000-0000-000033330000}"/>
    <cellStyle name="Normal 15 6 2 2" xfId="13112" xr:uid="{00000000-0005-0000-0000-000034330000}"/>
    <cellStyle name="Normal 15 6 2 3" xfId="13113" xr:uid="{00000000-0005-0000-0000-000035330000}"/>
    <cellStyle name="Normal 15 6 3" xfId="13114" xr:uid="{00000000-0005-0000-0000-000036330000}"/>
    <cellStyle name="Normal 15 6 4" xfId="13115" xr:uid="{00000000-0005-0000-0000-000037330000}"/>
    <cellStyle name="Normal 15 7" xfId="13116" xr:uid="{00000000-0005-0000-0000-000038330000}"/>
    <cellStyle name="Normal 15 7 2" xfId="13117" xr:uid="{00000000-0005-0000-0000-000039330000}"/>
    <cellStyle name="Normal 15 7 2 2" xfId="13118" xr:uid="{00000000-0005-0000-0000-00003A330000}"/>
    <cellStyle name="Normal 15 7 2 3" xfId="13119" xr:uid="{00000000-0005-0000-0000-00003B330000}"/>
    <cellStyle name="Normal 15 7 3" xfId="13120" xr:uid="{00000000-0005-0000-0000-00003C330000}"/>
    <cellStyle name="Normal 15 7 4" xfId="13121" xr:uid="{00000000-0005-0000-0000-00003D330000}"/>
    <cellStyle name="Normal 15 8" xfId="13122" xr:uid="{00000000-0005-0000-0000-00003E330000}"/>
    <cellStyle name="Normal 15 8 2" xfId="13123" xr:uid="{00000000-0005-0000-0000-00003F330000}"/>
    <cellStyle name="Normal 15 8 2 2" xfId="13124" xr:uid="{00000000-0005-0000-0000-000040330000}"/>
    <cellStyle name="Normal 15 8 2 3" xfId="13125" xr:uid="{00000000-0005-0000-0000-000041330000}"/>
    <cellStyle name="Normal 15 8 3" xfId="13126" xr:uid="{00000000-0005-0000-0000-000042330000}"/>
    <cellStyle name="Normal 15 8 4" xfId="13127" xr:uid="{00000000-0005-0000-0000-000043330000}"/>
    <cellStyle name="Normal 15 9" xfId="13128" xr:uid="{00000000-0005-0000-0000-000044330000}"/>
    <cellStyle name="Normal 15 9 2" xfId="13129" xr:uid="{00000000-0005-0000-0000-000045330000}"/>
    <cellStyle name="Normal 15 9 2 2" xfId="13130" xr:uid="{00000000-0005-0000-0000-000046330000}"/>
    <cellStyle name="Normal 15 9 2 3" xfId="13131" xr:uid="{00000000-0005-0000-0000-000047330000}"/>
    <cellStyle name="Normal 15 9 3" xfId="13132" xr:uid="{00000000-0005-0000-0000-000048330000}"/>
    <cellStyle name="Normal 15 9 4" xfId="13133" xr:uid="{00000000-0005-0000-0000-000049330000}"/>
    <cellStyle name="Normal 16" xfId="13134" xr:uid="{00000000-0005-0000-0000-00004A330000}"/>
    <cellStyle name="Normal 17" xfId="13135" xr:uid="{00000000-0005-0000-0000-00004B330000}"/>
    <cellStyle name="Normal 17 10" xfId="13136" xr:uid="{00000000-0005-0000-0000-00004C330000}"/>
    <cellStyle name="Normal 17 10 2" xfId="13137" xr:uid="{00000000-0005-0000-0000-00004D330000}"/>
    <cellStyle name="Normal 17 10 3" xfId="13138" xr:uid="{00000000-0005-0000-0000-00004E330000}"/>
    <cellStyle name="Normal 17 11" xfId="13139" xr:uid="{00000000-0005-0000-0000-00004F330000}"/>
    <cellStyle name="Normal 17 12" xfId="13140" xr:uid="{00000000-0005-0000-0000-000050330000}"/>
    <cellStyle name="Normal 17 2" xfId="13141" xr:uid="{00000000-0005-0000-0000-000051330000}"/>
    <cellStyle name="Normal 17 2 10" xfId="13142" xr:uid="{00000000-0005-0000-0000-000052330000}"/>
    <cellStyle name="Normal 17 2 2" xfId="13143" xr:uid="{00000000-0005-0000-0000-000053330000}"/>
    <cellStyle name="Normal 17 2 2 2" xfId="13144" xr:uid="{00000000-0005-0000-0000-000054330000}"/>
    <cellStyle name="Normal 17 2 2 2 2" xfId="13145" xr:uid="{00000000-0005-0000-0000-000055330000}"/>
    <cellStyle name="Normal 17 2 2 2 3" xfId="13146" xr:uid="{00000000-0005-0000-0000-000056330000}"/>
    <cellStyle name="Normal 17 2 2 3" xfId="13147" xr:uid="{00000000-0005-0000-0000-000057330000}"/>
    <cellStyle name="Normal 17 2 2 4" xfId="13148" xr:uid="{00000000-0005-0000-0000-000058330000}"/>
    <cellStyle name="Normal 17 2 3" xfId="13149" xr:uid="{00000000-0005-0000-0000-000059330000}"/>
    <cellStyle name="Normal 17 2 3 2" xfId="13150" xr:uid="{00000000-0005-0000-0000-00005A330000}"/>
    <cellStyle name="Normal 17 2 3 2 2" xfId="13151" xr:uid="{00000000-0005-0000-0000-00005B330000}"/>
    <cellStyle name="Normal 17 2 3 2 3" xfId="13152" xr:uid="{00000000-0005-0000-0000-00005C330000}"/>
    <cellStyle name="Normal 17 2 3 3" xfId="13153" xr:uid="{00000000-0005-0000-0000-00005D330000}"/>
    <cellStyle name="Normal 17 2 3 4" xfId="13154" xr:uid="{00000000-0005-0000-0000-00005E330000}"/>
    <cellStyle name="Normal 17 2 4" xfId="13155" xr:uid="{00000000-0005-0000-0000-00005F330000}"/>
    <cellStyle name="Normal 17 2 4 2" xfId="13156" xr:uid="{00000000-0005-0000-0000-000060330000}"/>
    <cellStyle name="Normal 17 2 4 2 2" xfId="13157" xr:uid="{00000000-0005-0000-0000-000061330000}"/>
    <cellStyle name="Normal 17 2 4 2 3" xfId="13158" xr:uid="{00000000-0005-0000-0000-000062330000}"/>
    <cellStyle name="Normal 17 2 4 3" xfId="13159" xr:uid="{00000000-0005-0000-0000-000063330000}"/>
    <cellStyle name="Normal 17 2 4 4" xfId="13160" xr:uid="{00000000-0005-0000-0000-000064330000}"/>
    <cellStyle name="Normal 17 2 5" xfId="13161" xr:uid="{00000000-0005-0000-0000-000065330000}"/>
    <cellStyle name="Normal 17 2 5 2" xfId="13162" xr:uid="{00000000-0005-0000-0000-000066330000}"/>
    <cellStyle name="Normal 17 2 5 2 2" xfId="13163" xr:uid="{00000000-0005-0000-0000-000067330000}"/>
    <cellStyle name="Normal 17 2 5 2 3" xfId="13164" xr:uid="{00000000-0005-0000-0000-000068330000}"/>
    <cellStyle name="Normal 17 2 5 3" xfId="13165" xr:uid="{00000000-0005-0000-0000-000069330000}"/>
    <cellStyle name="Normal 17 2 5 4" xfId="13166" xr:uid="{00000000-0005-0000-0000-00006A330000}"/>
    <cellStyle name="Normal 17 2 6" xfId="13167" xr:uid="{00000000-0005-0000-0000-00006B330000}"/>
    <cellStyle name="Normal 17 2 6 2" xfId="13168" xr:uid="{00000000-0005-0000-0000-00006C330000}"/>
    <cellStyle name="Normal 17 2 6 2 2" xfId="13169" xr:uid="{00000000-0005-0000-0000-00006D330000}"/>
    <cellStyle name="Normal 17 2 6 2 3" xfId="13170" xr:uid="{00000000-0005-0000-0000-00006E330000}"/>
    <cellStyle name="Normal 17 2 6 3" xfId="13171" xr:uid="{00000000-0005-0000-0000-00006F330000}"/>
    <cellStyle name="Normal 17 2 6 4" xfId="13172" xr:uid="{00000000-0005-0000-0000-000070330000}"/>
    <cellStyle name="Normal 17 2 7" xfId="13173" xr:uid="{00000000-0005-0000-0000-000071330000}"/>
    <cellStyle name="Normal 17 2 7 2" xfId="13174" xr:uid="{00000000-0005-0000-0000-000072330000}"/>
    <cellStyle name="Normal 17 2 7 2 2" xfId="13175" xr:uid="{00000000-0005-0000-0000-000073330000}"/>
    <cellStyle name="Normal 17 2 7 2 3" xfId="13176" xr:uid="{00000000-0005-0000-0000-000074330000}"/>
    <cellStyle name="Normal 17 2 7 3" xfId="13177" xr:uid="{00000000-0005-0000-0000-000075330000}"/>
    <cellStyle name="Normal 17 2 7 4" xfId="13178" xr:uid="{00000000-0005-0000-0000-000076330000}"/>
    <cellStyle name="Normal 17 2 8" xfId="13179" xr:uid="{00000000-0005-0000-0000-000077330000}"/>
    <cellStyle name="Normal 17 2 8 2" xfId="13180" xr:uid="{00000000-0005-0000-0000-000078330000}"/>
    <cellStyle name="Normal 17 2 8 3" xfId="13181" xr:uid="{00000000-0005-0000-0000-000079330000}"/>
    <cellStyle name="Normal 17 2 9" xfId="13182" xr:uid="{00000000-0005-0000-0000-00007A330000}"/>
    <cellStyle name="Normal 17 3" xfId="13183" xr:uid="{00000000-0005-0000-0000-00007B330000}"/>
    <cellStyle name="Normal 17 3 10" xfId="13184" xr:uid="{00000000-0005-0000-0000-00007C330000}"/>
    <cellStyle name="Normal 17 3 2" xfId="13185" xr:uid="{00000000-0005-0000-0000-00007D330000}"/>
    <cellStyle name="Normal 17 3 2 2" xfId="13186" xr:uid="{00000000-0005-0000-0000-00007E330000}"/>
    <cellStyle name="Normal 17 3 2 2 2" xfId="13187" xr:uid="{00000000-0005-0000-0000-00007F330000}"/>
    <cellStyle name="Normal 17 3 2 2 3" xfId="13188" xr:uid="{00000000-0005-0000-0000-000080330000}"/>
    <cellStyle name="Normal 17 3 2 3" xfId="13189" xr:uid="{00000000-0005-0000-0000-000081330000}"/>
    <cellStyle name="Normal 17 3 2 4" xfId="13190" xr:uid="{00000000-0005-0000-0000-000082330000}"/>
    <cellStyle name="Normal 17 3 3" xfId="13191" xr:uid="{00000000-0005-0000-0000-000083330000}"/>
    <cellStyle name="Normal 17 3 3 2" xfId="13192" xr:uid="{00000000-0005-0000-0000-000084330000}"/>
    <cellStyle name="Normal 17 3 3 2 2" xfId="13193" xr:uid="{00000000-0005-0000-0000-000085330000}"/>
    <cellStyle name="Normal 17 3 3 2 3" xfId="13194" xr:uid="{00000000-0005-0000-0000-000086330000}"/>
    <cellStyle name="Normal 17 3 3 3" xfId="13195" xr:uid="{00000000-0005-0000-0000-000087330000}"/>
    <cellStyle name="Normal 17 3 3 4" xfId="13196" xr:uid="{00000000-0005-0000-0000-000088330000}"/>
    <cellStyle name="Normal 17 3 4" xfId="13197" xr:uid="{00000000-0005-0000-0000-000089330000}"/>
    <cellStyle name="Normal 17 3 4 2" xfId="13198" xr:uid="{00000000-0005-0000-0000-00008A330000}"/>
    <cellStyle name="Normal 17 3 4 2 2" xfId="13199" xr:uid="{00000000-0005-0000-0000-00008B330000}"/>
    <cellStyle name="Normal 17 3 4 2 3" xfId="13200" xr:uid="{00000000-0005-0000-0000-00008C330000}"/>
    <cellStyle name="Normal 17 3 4 3" xfId="13201" xr:uid="{00000000-0005-0000-0000-00008D330000}"/>
    <cellStyle name="Normal 17 3 4 4" xfId="13202" xr:uid="{00000000-0005-0000-0000-00008E330000}"/>
    <cellStyle name="Normal 17 3 5" xfId="13203" xr:uid="{00000000-0005-0000-0000-00008F330000}"/>
    <cellStyle name="Normal 17 3 5 2" xfId="13204" xr:uid="{00000000-0005-0000-0000-000090330000}"/>
    <cellStyle name="Normal 17 3 5 2 2" xfId="13205" xr:uid="{00000000-0005-0000-0000-000091330000}"/>
    <cellStyle name="Normal 17 3 5 2 3" xfId="13206" xr:uid="{00000000-0005-0000-0000-000092330000}"/>
    <cellStyle name="Normal 17 3 5 3" xfId="13207" xr:uid="{00000000-0005-0000-0000-000093330000}"/>
    <cellStyle name="Normal 17 3 5 4" xfId="13208" xr:uid="{00000000-0005-0000-0000-000094330000}"/>
    <cellStyle name="Normal 17 3 6" xfId="13209" xr:uid="{00000000-0005-0000-0000-000095330000}"/>
    <cellStyle name="Normal 17 3 6 2" xfId="13210" xr:uid="{00000000-0005-0000-0000-000096330000}"/>
    <cellStyle name="Normal 17 3 6 2 2" xfId="13211" xr:uid="{00000000-0005-0000-0000-000097330000}"/>
    <cellStyle name="Normal 17 3 6 2 3" xfId="13212" xr:uid="{00000000-0005-0000-0000-000098330000}"/>
    <cellStyle name="Normal 17 3 6 3" xfId="13213" xr:uid="{00000000-0005-0000-0000-000099330000}"/>
    <cellStyle name="Normal 17 3 6 4" xfId="13214" xr:uid="{00000000-0005-0000-0000-00009A330000}"/>
    <cellStyle name="Normal 17 3 7" xfId="13215" xr:uid="{00000000-0005-0000-0000-00009B330000}"/>
    <cellStyle name="Normal 17 3 7 2" xfId="13216" xr:uid="{00000000-0005-0000-0000-00009C330000}"/>
    <cellStyle name="Normal 17 3 7 2 2" xfId="13217" xr:uid="{00000000-0005-0000-0000-00009D330000}"/>
    <cellStyle name="Normal 17 3 7 2 3" xfId="13218" xr:uid="{00000000-0005-0000-0000-00009E330000}"/>
    <cellStyle name="Normal 17 3 7 3" xfId="13219" xr:uid="{00000000-0005-0000-0000-00009F330000}"/>
    <cellStyle name="Normal 17 3 7 4" xfId="13220" xr:uid="{00000000-0005-0000-0000-0000A0330000}"/>
    <cellStyle name="Normal 17 3 8" xfId="13221" xr:uid="{00000000-0005-0000-0000-0000A1330000}"/>
    <cellStyle name="Normal 17 3 8 2" xfId="13222" xr:uid="{00000000-0005-0000-0000-0000A2330000}"/>
    <cellStyle name="Normal 17 3 8 3" xfId="13223" xr:uid="{00000000-0005-0000-0000-0000A3330000}"/>
    <cellStyle name="Normal 17 3 9" xfId="13224" xr:uid="{00000000-0005-0000-0000-0000A4330000}"/>
    <cellStyle name="Normal 17 4" xfId="13225" xr:uid="{00000000-0005-0000-0000-0000A5330000}"/>
    <cellStyle name="Normal 17 4 2" xfId="13226" xr:uid="{00000000-0005-0000-0000-0000A6330000}"/>
    <cellStyle name="Normal 17 4 2 2" xfId="13227" xr:uid="{00000000-0005-0000-0000-0000A7330000}"/>
    <cellStyle name="Normal 17 4 2 3" xfId="13228" xr:uid="{00000000-0005-0000-0000-0000A8330000}"/>
    <cellStyle name="Normal 17 4 3" xfId="13229" xr:uid="{00000000-0005-0000-0000-0000A9330000}"/>
    <cellStyle name="Normal 17 4 4" xfId="13230" xr:uid="{00000000-0005-0000-0000-0000AA330000}"/>
    <cellStyle name="Normal 17 5" xfId="13231" xr:uid="{00000000-0005-0000-0000-0000AB330000}"/>
    <cellStyle name="Normal 17 5 2" xfId="13232" xr:uid="{00000000-0005-0000-0000-0000AC330000}"/>
    <cellStyle name="Normal 17 5 2 2" xfId="13233" xr:uid="{00000000-0005-0000-0000-0000AD330000}"/>
    <cellStyle name="Normal 17 5 2 3" xfId="13234" xr:uid="{00000000-0005-0000-0000-0000AE330000}"/>
    <cellStyle name="Normal 17 5 3" xfId="13235" xr:uid="{00000000-0005-0000-0000-0000AF330000}"/>
    <cellStyle name="Normal 17 5 4" xfId="13236" xr:uid="{00000000-0005-0000-0000-0000B0330000}"/>
    <cellStyle name="Normal 17 6" xfId="13237" xr:uid="{00000000-0005-0000-0000-0000B1330000}"/>
    <cellStyle name="Normal 17 6 2" xfId="13238" xr:uid="{00000000-0005-0000-0000-0000B2330000}"/>
    <cellStyle name="Normal 17 6 2 2" xfId="13239" xr:uid="{00000000-0005-0000-0000-0000B3330000}"/>
    <cellStyle name="Normal 17 6 2 3" xfId="13240" xr:uid="{00000000-0005-0000-0000-0000B4330000}"/>
    <cellStyle name="Normal 17 6 3" xfId="13241" xr:uid="{00000000-0005-0000-0000-0000B5330000}"/>
    <cellStyle name="Normal 17 6 4" xfId="13242" xr:uid="{00000000-0005-0000-0000-0000B6330000}"/>
    <cellStyle name="Normal 17 7" xfId="13243" xr:uid="{00000000-0005-0000-0000-0000B7330000}"/>
    <cellStyle name="Normal 17 7 2" xfId="13244" xr:uid="{00000000-0005-0000-0000-0000B8330000}"/>
    <cellStyle name="Normal 17 7 2 2" xfId="13245" xr:uid="{00000000-0005-0000-0000-0000B9330000}"/>
    <cellStyle name="Normal 17 7 2 3" xfId="13246" xr:uid="{00000000-0005-0000-0000-0000BA330000}"/>
    <cellStyle name="Normal 17 7 3" xfId="13247" xr:uid="{00000000-0005-0000-0000-0000BB330000}"/>
    <cellStyle name="Normal 17 7 4" xfId="13248" xr:uid="{00000000-0005-0000-0000-0000BC330000}"/>
    <cellStyle name="Normal 17 8" xfId="13249" xr:uid="{00000000-0005-0000-0000-0000BD330000}"/>
    <cellStyle name="Normal 17 8 2" xfId="13250" xr:uid="{00000000-0005-0000-0000-0000BE330000}"/>
    <cellStyle name="Normal 17 8 2 2" xfId="13251" xr:uid="{00000000-0005-0000-0000-0000BF330000}"/>
    <cellStyle name="Normal 17 8 2 3" xfId="13252" xr:uid="{00000000-0005-0000-0000-0000C0330000}"/>
    <cellStyle name="Normal 17 8 3" xfId="13253" xr:uid="{00000000-0005-0000-0000-0000C1330000}"/>
    <cellStyle name="Normal 17 8 4" xfId="13254" xr:uid="{00000000-0005-0000-0000-0000C2330000}"/>
    <cellStyle name="Normal 17 9" xfId="13255" xr:uid="{00000000-0005-0000-0000-0000C3330000}"/>
    <cellStyle name="Normal 17 9 2" xfId="13256" xr:uid="{00000000-0005-0000-0000-0000C4330000}"/>
    <cellStyle name="Normal 17 9 2 2" xfId="13257" xr:uid="{00000000-0005-0000-0000-0000C5330000}"/>
    <cellStyle name="Normal 17 9 2 3" xfId="13258" xr:uid="{00000000-0005-0000-0000-0000C6330000}"/>
    <cellStyle name="Normal 17 9 3" xfId="13259" xr:uid="{00000000-0005-0000-0000-0000C7330000}"/>
    <cellStyle name="Normal 17 9 4" xfId="13260" xr:uid="{00000000-0005-0000-0000-0000C8330000}"/>
    <cellStyle name="Normal 18" xfId="13261" xr:uid="{00000000-0005-0000-0000-0000C9330000}"/>
    <cellStyle name="Normal 18 10" xfId="13262" xr:uid="{00000000-0005-0000-0000-0000CA330000}"/>
    <cellStyle name="Normal 18 10 2" xfId="13263" xr:uid="{00000000-0005-0000-0000-0000CB330000}"/>
    <cellStyle name="Normal 18 10 3" xfId="13264" xr:uid="{00000000-0005-0000-0000-0000CC330000}"/>
    <cellStyle name="Normal 18 11" xfId="13265" xr:uid="{00000000-0005-0000-0000-0000CD330000}"/>
    <cellStyle name="Normal 18 12" xfId="13266" xr:uid="{00000000-0005-0000-0000-0000CE330000}"/>
    <cellStyle name="Normal 18 2" xfId="13267" xr:uid="{00000000-0005-0000-0000-0000CF330000}"/>
    <cellStyle name="Normal 18 2 10" xfId="13268" xr:uid="{00000000-0005-0000-0000-0000D0330000}"/>
    <cellStyle name="Normal 18 2 2" xfId="13269" xr:uid="{00000000-0005-0000-0000-0000D1330000}"/>
    <cellStyle name="Normal 18 2 2 2" xfId="13270" xr:uid="{00000000-0005-0000-0000-0000D2330000}"/>
    <cellStyle name="Normal 18 2 2 2 2" xfId="13271" xr:uid="{00000000-0005-0000-0000-0000D3330000}"/>
    <cellStyle name="Normal 18 2 2 2 3" xfId="13272" xr:uid="{00000000-0005-0000-0000-0000D4330000}"/>
    <cellStyle name="Normal 18 2 2 3" xfId="13273" xr:uid="{00000000-0005-0000-0000-0000D5330000}"/>
    <cellStyle name="Normal 18 2 2 4" xfId="13274" xr:uid="{00000000-0005-0000-0000-0000D6330000}"/>
    <cellStyle name="Normal 18 2 3" xfId="13275" xr:uid="{00000000-0005-0000-0000-0000D7330000}"/>
    <cellStyle name="Normal 18 2 3 2" xfId="13276" xr:uid="{00000000-0005-0000-0000-0000D8330000}"/>
    <cellStyle name="Normal 18 2 3 2 2" xfId="13277" xr:uid="{00000000-0005-0000-0000-0000D9330000}"/>
    <cellStyle name="Normal 18 2 3 2 3" xfId="13278" xr:uid="{00000000-0005-0000-0000-0000DA330000}"/>
    <cellStyle name="Normal 18 2 3 3" xfId="13279" xr:uid="{00000000-0005-0000-0000-0000DB330000}"/>
    <cellStyle name="Normal 18 2 3 4" xfId="13280" xr:uid="{00000000-0005-0000-0000-0000DC330000}"/>
    <cellStyle name="Normal 18 2 4" xfId="13281" xr:uid="{00000000-0005-0000-0000-0000DD330000}"/>
    <cellStyle name="Normal 18 2 4 2" xfId="13282" xr:uid="{00000000-0005-0000-0000-0000DE330000}"/>
    <cellStyle name="Normal 18 2 4 2 2" xfId="13283" xr:uid="{00000000-0005-0000-0000-0000DF330000}"/>
    <cellStyle name="Normal 18 2 4 2 3" xfId="13284" xr:uid="{00000000-0005-0000-0000-0000E0330000}"/>
    <cellStyle name="Normal 18 2 4 3" xfId="13285" xr:uid="{00000000-0005-0000-0000-0000E1330000}"/>
    <cellStyle name="Normal 18 2 4 4" xfId="13286" xr:uid="{00000000-0005-0000-0000-0000E2330000}"/>
    <cellStyle name="Normal 18 2 5" xfId="13287" xr:uid="{00000000-0005-0000-0000-0000E3330000}"/>
    <cellStyle name="Normal 18 2 5 2" xfId="13288" xr:uid="{00000000-0005-0000-0000-0000E4330000}"/>
    <cellStyle name="Normal 18 2 5 2 2" xfId="13289" xr:uid="{00000000-0005-0000-0000-0000E5330000}"/>
    <cellStyle name="Normal 18 2 5 2 3" xfId="13290" xr:uid="{00000000-0005-0000-0000-0000E6330000}"/>
    <cellStyle name="Normal 18 2 5 3" xfId="13291" xr:uid="{00000000-0005-0000-0000-0000E7330000}"/>
    <cellStyle name="Normal 18 2 5 4" xfId="13292" xr:uid="{00000000-0005-0000-0000-0000E8330000}"/>
    <cellStyle name="Normal 18 2 6" xfId="13293" xr:uid="{00000000-0005-0000-0000-0000E9330000}"/>
    <cellStyle name="Normal 18 2 6 2" xfId="13294" xr:uid="{00000000-0005-0000-0000-0000EA330000}"/>
    <cellStyle name="Normal 18 2 6 2 2" xfId="13295" xr:uid="{00000000-0005-0000-0000-0000EB330000}"/>
    <cellStyle name="Normal 18 2 6 2 3" xfId="13296" xr:uid="{00000000-0005-0000-0000-0000EC330000}"/>
    <cellStyle name="Normal 18 2 6 3" xfId="13297" xr:uid="{00000000-0005-0000-0000-0000ED330000}"/>
    <cellStyle name="Normal 18 2 6 4" xfId="13298" xr:uid="{00000000-0005-0000-0000-0000EE330000}"/>
    <cellStyle name="Normal 18 2 7" xfId="13299" xr:uid="{00000000-0005-0000-0000-0000EF330000}"/>
    <cellStyle name="Normal 18 2 7 2" xfId="13300" xr:uid="{00000000-0005-0000-0000-0000F0330000}"/>
    <cellStyle name="Normal 18 2 7 2 2" xfId="13301" xr:uid="{00000000-0005-0000-0000-0000F1330000}"/>
    <cellStyle name="Normal 18 2 7 2 3" xfId="13302" xr:uid="{00000000-0005-0000-0000-0000F2330000}"/>
    <cellStyle name="Normal 18 2 7 3" xfId="13303" xr:uid="{00000000-0005-0000-0000-0000F3330000}"/>
    <cellStyle name="Normal 18 2 7 4" xfId="13304" xr:uid="{00000000-0005-0000-0000-0000F4330000}"/>
    <cellStyle name="Normal 18 2 8" xfId="13305" xr:uid="{00000000-0005-0000-0000-0000F5330000}"/>
    <cellStyle name="Normal 18 2 8 2" xfId="13306" xr:uid="{00000000-0005-0000-0000-0000F6330000}"/>
    <cellStyle name="Normal 18 2 8 3" xfId="13307" xr:uid="{00000000-0005-0000-0000-0000F7330000}"/>
    <cellStyle name="Normal 18 2 9" xfId="13308" xr:uid="{00000000-0005-0000-0000-0000F8330000}"/>
    <cellStyle name="Normal 18 3" xfId="13309" xr:uid="{00000000-0005-0000-0000-0000F9330000}"/>
    <cellStyle name="Normal 18 3 10" xfId="13310" xr:uid="{00000000-0005-0000-0000-0000FA330000}"/>
    <cellStyle name="Normal 18 3 2" xfId="13311" xr:uid="{00000000-0005-0000-0000-0000FB330000}"/>
    <cellStyle name="Normal 18 3 2 2" xfId="13312" xr:uid="{00000000-0005-0000-0000-0000FC330000}"/>
    <cellStyle name="Normal 18 3 2 2 2" xfId="13313" xr:uid="{00000000-0005-0000-0000-0000FD330000}"/>
    <cellStyle name="Normal 18 3 2 2 3" xfId="13314" xr:uid="{00000000-0005-0000-0000-0000FE330000}"/>
    <cellStyle name="Normal 18 3 2 3" xfId="13315" xr:uid="{00000000-0005-0000-0000-0000FF330000}"/>
    <cellStyle name="Normal 18 3 2 4" xfId="13316" xr:uid="{00000000-0005-0000-0000-000000340000}"/>
    <cellStyle name="Normal 18 3 3" xfId="13317" xr:uid="{00000000-0005-0000-0000-000001340000}"/>
    <cellStyle name="Normal 18 3 3 2" xfId="13318" xr:uid="{00000000-0005-0000-0000-000002340000}"/>
    <cellStyle name="Normal 18 3 3 2 2" xfId="13319" xr:uid="{00000000-0005-0000-0000-000003340000}"/>
    <cellStyle name="Normal 18 3 3 2 3" xfId="13320" xr:uid="{00000000-0005-0000-0000-000004340000}"/>
    <cellStyle name="Normal 18 3 3 3" xfId="13321" xr:uid="{00000000-0005-0000-0000-000005340000}"/>
    <cellStyle name="Normal 18 3 3 4" xfId="13322" xr:uid="{00000000-0005-0000-0000-000006340000}"/>
    <cellStyle name="Normal 18 3 4" xfId="13323" xr:uid="{00000000-0005-0000-0000-000007340000}"/>
    <cellStyle name="Normal 18 3 4 2" xfId="13324" xr:uid="{00000000-0005-0000-0000-000008340000}"/>
    <cellStyle name="Normal 18 3 4 2 2" xfId="13325" xr:uid="{00000000-0005-0000-0000-000009340000}"/>
    <cellStyle name="Normal 18 3 4 2 3" xfId="13326" xr:uid="{00000000-0005-0000-0000-00000A340000}"/>
    <cellStyle name="Normal 18 3 4 3" xfId="13327" xr:uid="{00000000-0005-0000-0000-00000B340000}"/>
    <cellStyle name="Normal 18 3 4 4" xfId="13328" xr:uid="{00000000-0005-0000-0000-00000C340000}"/>
    <cellStyle name="Normal 18 3 5" xfId="13329" xr:uid="{00000000-0005-0000-0000-00000D340000}"/>
    <cellStyle name="Normal 18 3 5 2" xfId="13330" xr:uid="{00000000-0005-0000-0000-00000E340000}"/>
    <cellStyle name="Normal 18 3 5 2 2" xfId="13331" xr:uid="{00000000-0005-0000-0000-00000F340000}"/>
    <cellStyle name="Normal 18 3 5 2 3" xfId="13332" xr:uid="{00000000-0005-0000-0000-000010340000}"/>
    <cellStyle name="Normal 18 3 5 3" xfId="13333" xr:uid="{00000000-0005-0000-0000-000011340000}"/>
    <cellStyle name="Normal 18 3 5 4" xfId="13334" xr:uid="{00000000-0005-0000-0000-000012340000}"/>
    <cellStyle name="Normal 18 3 6" xfId="13335" xr:uid="{00000000-0005-0000-0000-000013340000}"/>
    <cellStyle name="Normal 18 3 6 2" xfId="13336" xr:uid="{00000000-0005-0000-0000-000014340000}"/>
    <cellStyle name="Normal 18 3 6 2 2" xfId="13337" xr:uid="{00000000-0005-0000-0000-000015340000}"/>
    <cellStyle name="Normal 18 3 6 2 3" xfId="13338" xr:uid="{00000000-0005-0000-0000-000016340000}"/>
    <cellStyle name="Normal 18 3 6 3" xfId="13339" xr:uid="{00000000-0005-0000-0000-000017340000}"/>
    <cellStyle name="Normal 18 3 6 4" xfId="13340" xr:uid="{00000000-0005-0000-0000-000018340000}"/>
    <cellStyle name="Normal 18 3 7" xfId="13341" xr:uid="{00000000-0005-0000-0000-000019340000}"/>
    <cellStyle name="Normal 18 3 7 2" xfId="13342" xr:uid="{00000000-0005-0000-0000-00001A340000}"/>
    <cellStyle name="Normal 18 3 7 2 2" xfId="13343" xr:uid="{00000000-0005-0000-0000-00001B340000}"/>
    <cellStyle name="Normal 18 3 7 2 3" xfId="13344" xr:uid="{00000000-0005-0000-0000-00001C340000}"/>
    <cellStyle name="Normal 18 3 7 3" xfId="13345" xr:uid="{00000000-0005-0000-0000-00001D340000}"/>
    <cellStyle name="Normal 18 3 7 4" xfId="13346" xr:uid="{00000000-0005-0000-0000-00001E340000}"/>
    <cellStyle name="Normal 18 3 8" xfId="13347" xr:uid="{00000000-0005-0000-0000-00001F340000}"/>
    <cellStyle name="Normal 18 3 8 2" xfId="13348" xr:uid="{00000000-0005-0000-0000-000020340000}"/>
    <cellStyle name="Normal 18 3 8 3" xfId="13349" xr:uid="{00000000-0005-0000-0000-000021340000}"/>
    <cellStyle name="Normal 18 3 9" xfId="13350" xr:uid="{00000000-0005-0000-0000-000022340000}"/>
    <cellStyle name="Normal 18 4" xfId="13351" xr:uid="{00000000-0005-0000-0000-000023340000}"/>
    <cellStyle name="Normal 18 4 2" xfId="13352" xr:uid="{00000000-0005-0000-0000-000024340000}"/>
    <cellStyle name="Normal 18 4 2 2" xfId="13353" xr:uid="{00000000-0005-0000-0000-000025340000}"/>
    <cellStyle name="Normal 18 4 2 3" xfId="13354" xr:uid="{00000000-0005-0000-0000-000026340000}"/>
    <cellStyle name="Normal 18 4 3" xfId="13355" xr:uid="{00000000-0005-0000-0000-000027340000}"/>
    <cellStyle name="Normal 18 4 4" xfId="13356" xr:uid="{00000000-0005-0000-0000-000028340000}"/>
    <cellStyle name="Normal 18 5" xfId="13357" xr:uid="{00000000-0005-0000-0000-000029340000}"/>
    <cellStyle name="Normal 18 5 2" xfId="13358" xr:uid="{00000000-0005-0000-0000-00002A340000}"/>
    <cellStyle name="Normal 18 5 2 2" xfId="13359" xr:uid="{00000000-0005-0000-0000-00002B340000}"/>
    <cellStyle name="Normal 18 5 2 3" xfId="13360" xr:uid="{00000000-0005-0000-0000-00002C340000}"/>
    <cellStyle name="Normal 18 5 3" xfId="13361" xr:uid="{00000000-0005-0000-0000-00002D340000}"/>
    <cellStyle name="Normal 18 5 4" xfId="13362" xr:uid="{00000000-0005-0000-0000-00002E340000}"/>
    <cellStyle name="Normal 18 6" xfId="13363" xr:uid="{00000000-0005-0000-0000-00002F340000}"/>
    <cellStyle name="Normal 18 6 2" xfId="13364" xr:uid="{00000000-0005-0000-0000-000030340000}"/>
    <cellStyle name="Normal 18 6 2 2" xfId="13365" xr:uid="{00000000-0005-0000-0000-000031340000}"/>
    <cellStyle name="Normal 18 6 2 3" xfId="13366" xr:uid="{00000000-0005-0000-0000-000032340000}"/>
    <cellStyle name="Normal 18 6 3" xfId="13367" xr:uid="{00000000-0005-0000-0000-000033340000}"/>
    <cellStyle name="Normal 18 6 4" xfId="13368" xr:uid="{00000000-0005-0000-0000-000034340000}"/>
    <cellStyle name="Normal 18 7" xfId="13369" xr:uid="{00000000-0005-0000-0000-000035340000}"/>
    <cellStyle name="Normal 18 7 2" xfId="13370" xr:uid="{00000000-0005-0000-0000-000036340000}"/>
    <cellStyle name="Normal 18 7 2 2" xfId="13371" xr:uid="{00000000-0005-0000-0000-000037340000}"/>
    <cellStyle name="Normal 18 7 2 3" xfId="13372" xr:uid="{00000000-0005-0000-0000-000038340000}"/>
    <cellStyle name="Normal 18 7 3" xfId="13373" xr:uid="{00000000-0005-0000-0000-000039340000}"/>
    <cellStyle name="Normal 18 7 4" xfId="13374" xr:uid="{00000000-0005-0000-0000-00003A340000}"/>
    <cellStyle name="Normal 18 8" xfId="13375" xr:uid="{00000000-0005-0000-0000-00003B340000}"/>
    <cellStyle name="Normal 18 8 2" xfId="13376" xr:uid="{00000000-0005-0000-0000-00003C340000}"/>
    <cellStyle name="Normal 18 8 2 2" xfId="13377" xr:uid="{00000000-0005-0000-0000-00003D340000}"/>
    <cellStyle name="Normal 18 8 2 3" xfId="13378" xr:uid="{00000000-0005-0000-0000-00003E340000}"/>
    <cellStyle name="Normal 18 8 3" xfId="13379" xr:uid="{00000000-0005-0000-0000-00003F340000}"/>
    <cellStyle name="Normal 18 8 4" xfId="13380" xr:uid="{00000000-0005-0000-0000-000040340000}"/>
    <cellStyle name="Normal 18 9" xfId="13381" xr:uid="{00000000-0005-0000-0000-000041340000}"/>
    <cellStyle name="Normal 18 9 2" xfId="13382" xr:uid="{00000000-0005-0000-0000-000042340000}"/>
    <cellStyle name="Normal 18 9 2 2" xfId="13383" xr:uid="{00000000-0005-0000-0000-000043340000}"/>
    <cellStyle name="Normal 18 9 2 3" xfId="13384" xr:uid="{00000000-0005-0000-0000-000044340000}"/>
    <cellStyle name="Normal 18 9 3" xfId="13385" xr:uid="{00000000-0005-0000-0000-000045340000}"/>
    <cellStyle name="Normal 18 9 4" xfId="13386" xr:uid="{00000000-0005-0000-0000-000046340000}"/>
    <cellStyle name="Normal 19" xfId="13387" xr:uid="{00000000-0005-0000-0000-000047340000}"/>
    <cellStyle name="Normal 19 2" xfId="13388" xr:uid="{00000000-0005-0000-0000-000048340000}"/>
    <cellStyle name="Normal 19 2 10" xfId="13389" xr:uid="{00000000-0005-0000-0000-000049340000}"/>
    <cellStyle name="Normal 19 2 11" xfId="13390" xr:uid="{00000000-0005-0000-0000-00004A340000}"/>
    <cellStyle name="Normal 19 2 2" xfId="13391" xr:uid="{00000000-0005-0000-0000-00004B340000}"/>
    <cellStyle name="Normal 19 2 2 10" xfId="13392" xr:uid="{00000000-0005-0000-0000-00004C340000}"/>
    <cellStyle name="Normal 19 2 2 2" xfId="13393" xr:uid="{00000000-0005-0000-0000-00004D340000}"/>
    <cellStyle name="Normal 19 2 2 2 2" xfId="13394" xr:uid="{00000000-0005-0000-0000-00004E340000}"/>
    <cellStyle name="Normal 19 2 2 2 2 2" xfId="13395" xr:uid="{00000000-0005-0000-0000-00004F340000}"/>
    <cellStyle name="Normal 19 2 2 2 2 3" xfId="13396" xr:uid="{00000000-0005-0000-0000-000050340000}"/>
    <cellStyle name="Normal 19 2 2 2 3" xfId="13397" xr:uid="{00000000-0005-0000-0000-000051340000}"/>
    <cellStyle name="Normal 19 2 2 2 4" xfId="13398" xr:uid="{00000000-0005-0000-0000-000052340000}"/>
    <cellStyle name="Normal 19 2 2 3" xfId="13399" xr:uid="{00000000-0005-0000-0000-000053340000}"/>
    <cellStyle name="Normal 19 2 2 3 2" xfId="13400" xr:uid="{00000000-0005-0000-0000-000054340000}"/>
    <cellStyle name="Normal 19 2 2 3 2 2" xfId="13401" xr:uid="{00000000-0005-0000-0000-000055340000}"/>
    <cellStyle name="Normal 19 2 2 3 2 3" xfId="13402" xr:uid="{00000000-0005-0000-0000-000056340000}"/>
    <cellStyle name="Normal 19 2 2 3 3" xfId="13403" xr:uid="{00000000-0005-0000-0000-000057340000}"/>
    <cellStyle name="Normal 19 2 2 3 4" xfId="13404" xr:uid="{00000000-0005-0000-0000-000058340000}"/>
    <cellStyle name="Normal 19 2 2 4" xfId="13405" xr:uid="{00000000-0005-0000-0000-000059340000}"/>
    <cellStyle name="Normal 19 2 2 4 2" xfId="13406" xr:uid="{00000000-0005-0000-0000-00005A340000}"/>
    <cellStyle name="Normal 19 2 2 4 2 2" xfId="13407" xr:uid="{00000000-0005-0000-0000-00005B340000}"/>
    <cellStyle name="Normal 19 2 2 4 2 3" xfId="13408" xr:uid="{00000000-0005-0000-0000-00005C340000}"/>
    <cellStyle name="Normal 19 2 2 4 3" xfId="13409" xr:uid="{00000000-0005-0000-0000-00005D340000}"/>
    <cellStyle name="Normal 19 2 2 4 4" xfId="13410" xr:uid="{00000000-0005-0000-0000-00005E340000}"/>
    <cellStyle name="Normal 19 2 2 5" xfId="13411" xr:uid="{00000000-0005-0000-0000-00005F340000}"/>
    <cellStyle name="Normal 19 2 2 5 2" xfId="13412" xr:uid="{00000000-0005-0000-0000-000060340000}"/>
    <cellStyle name="Normal 19 2 2 5 2 2" xfId="13413" xr:uid="{00000000-0005-0000-0000-000061340000}"/>
    <cellStyle name="Normal 19 2 2 5 2 3" xfId="13414" xr:uid="{00000000-0005-0000-0000-000062340000}"/>
    <cellStyle name="Normal 19 2 2 5 3" xfId="13415" xr:uid="{00000000-0005-0000-0000-000063340000}"/>
    <cellStyle name="Normal 19 2 2 5 4" xfId="13416" xr:uid="{00000000-0005-0000-0000-000064340000}"/>
    <cellStyle name="Normal 19 2 2 6" xfId="13417" xr:uid="{00000000-0005-0000-0000-000065340000}"/>
    <cellStyle name="Normal 19 2 2 6 2" xfId="13418" xr:uid="{00000000-0005-0000-0000-000066340000}"/>
    <cellStyle name="Normal 19 2 2 6 2 2" xfId="13419" xr:uid="{00000000-0005-0000-0000-000067340000}"/>
    <cellStyle name="Normal 19 2 2 6 2 3" xfId="13420" xr:uid="{00000000-0005-0000-0000-000068340000}"/>
    <cellStyle name="Normal 19 2 2 6 3" xfId="13421" xr:uid="{00000000-0005-0000-0000-000069340000}"/>
    <cellStyle name="Normal 19 2 2 6 4" xfId="13422" xr:uid="{00000000-0005-0000-0000-00006A340000}"/>
    <cellStyle name="Normal 19 2 2 7" xfId="13423" xr:uid="{00000000-0005-0000-0000-00006B340000}"/>
    <cellStyle name="Normal 19 2 2 7 2" xfId="13424" xr:uid="{00000000-0005-0000-0000-00006C340000}"/>
    <cellStyle name="Normal 19 2 2 7 2 2" xfId="13425" xr:uid="{00000000-0005-0000-0000-00006D340000}"/>
    <cellStyle name="Normal 19 2 2 7 2 3" xfId="13426" xr:uid="{00000000-0005-0000-0000-00006E340000}"/>
    <cellStyle name="Normal 19 2 2 7 3" xfId="13427" xr:uid="{00000000-0005-0000-0000-00006F340000}"/>
    <cellStyle name="Normal 19 2 2 7 4" xfId="13428" xr:uid="{00000000-0005-0000-0000-000070340000}"/>
    <cellStyle name="Normal 19 2 2 8" xfId="13429" xr:uid="{00000000-0005-0000-0000-000071340000}"/>
    <cellStyle name="Normal 19 2 2 8 2" xfId="13430" xr:uid="{00000000-0005-0000-0000-000072340000}"/>
    <cellStyle name="Normal 19 2 2 8 3" xfId="13431" xr:uid="{00000000-0005-0000-0000-000073340000}"/>
    <cellStyle name="Normal 19 2 2 9" xfId="13432" xr:uid="{00000000-0005-0000-0000-000074340000}"/>
    <cellStyle name="Normal 19 2 3" xfId="13433" xr:uid="{00000000-0005-0000-0000-000075340000}"/>
    <cellStyle name="Normal 19 2 3 2" xfId="13434" xr:uid="{00000000-0005-0000-0000-000076340000}"/>
    <cellStyle name="Normal 19 2 3 2 2" xfId="13435" xr:uid="{00000000-0005-0000-0000-000077340000}"/>
    <cellStyle name="Normal 19 2 3 2 3" xfId="13436" xr:uid="{00000000-0005-0000-0000-000078340000}"/>
    <cellStyle name="Normal 19 2 3 3" xfId="13437" xr:uid="{00000000-0005-0000-0000-000079340000}"/>
    <cellStyle name="Normal 19 2 3 4" xfId="13438" xr:uid="{00000000-0005-0000-0000-00007A340000}"/>
    <cellStyle name="Normal 19 2 4" xfId="13439" xr:uid="{00000000-0005-0000-0000-00007B340000}"/>
    <cellStyle name="Normal 19 2 4 2" xfId="13440" xr:uid="{00000000-0005-0000-0000-00007C340000}"/>
    <cellStyle name="Normal 19 2 4 2 2" xfId="13441" xr:uid="{00000000-0005-0000-0000-00007D340000}"/>
    <cellStyle name="Normal 19 2 4 2 3" xfId="13442" xr:uid="{00000000-0005-0000-0000-00007E340000}"/>
    <cellStyle name="Normal 19 2 4 3" xfId="13443" xr:uid="{00000000-0005-0000-0000-00007F340000}"/>
    <cellStyle name="Normal 19 2 4 4" xfId="13444" xr:uid="{00000000-0005-0000-0000-000080340000}"/>
    <cellStyle name="Normal 19 2 5" xfId="13445" xr:uid="{00000000-0005-0000-0000-000081340000}"/>
    <cellStyle name="Normal 19 2 5 2" xfId="13446" xr:uid="{00000000-0005-0000-0000-000082340000}"/>
    <cellStyle name="Normal 19 2 5 2 2" xfId="13447" xr:uid="{00000000-0005-0000-0000-000083340000}"/>
    <cellStyle name="Normal 19 2 5 2 3" xfId="13448" xr:uid="{00000000-0005-0000-0000-000084340000}"/>
    <cellStyle name="Normal 19 2 5 3" xfId="13449" xr:uid="{00000000-0005-0000-0000-000085340000}"/>
    <cellStyle name="Normal 19 2 5 4" xfId="13450" xr:uid="{00000000-0005-0000-0000-000086340000}"/>
    <cellStyle name="Normal 19 2 6" xfId="13451" xr:uid="{00000000-0005-0000-0000-000087340000}"/>
    <cellStyle name="Normal 19 2 6 2" xfId="13452" xr:uid="{00000000-0005-0000-0000-000088340000}"/>
    <cellStyle name="Normal 19 2 6 2 2" xfId="13453" xr:uid="{00000000-0005-0000-0000-000089340000}"/>
    <cellStyle name="Normal 19 2 6 2 3" xfId="13454" xr:uid="{00000000-0005-0000-0000-00008A340000}"/>
    <cellStyle name="Normal 19 2 6 3" xfId="13455" xr:uid="{00000000-0005-0000-0000-00008B340000}"/>
    <cellStyle name="Normal 19 2 6 4" xfId="13456" xr:uid="{00000000-0005-0000-0000-00008C340000}"/>
    <cellStyle name="Normal 19 2 7" xfId="13457" xr:uid="{00000000-0005-0000-0000-00008D340000}"/>
    <cellStyle name="Normal 19 2 7 2" xfId="13458" xr:uid="{00000000-0005-0000-0000-00008E340000}"/>
    <cellStyle name="Normal 19 2 7 2 2" xfId="13459" xr:uid="{00000000-0005-0000-0000-00008F340000}"/>
    <cellStyle name="Normal 19 2 7 2 3" xfId="13460" xr:uid="{00000000-0005-0000-0000-000090340000}"/>
    <cellStyle name="Normal 19 2 7 3" xfId="13461" xr:uid="{00000000-0005-0000-0000-000091340000}"/>
    <cellStyle name="Normal 19 2 7 4" xfId="13462" xr:uid="{00000000-0005-0000-0000-000092340000}"/>
    <cellStyle name="Normal 19 2 8" xfId="13463" xr:uid="{00000000-0005-0000-0000-000093340000}"/>
    <cellStyle name="Normal 19 2 8 2" xfId="13464" xr:uid="{00000000-0005-0000-0000-000094340000}"/>
    <cellStyle name="Normal 19 2 8 2 2" xfId="13465" xr:uid="{00000000-0005-0000-0000-000095340000}"/>
    <cellStyle name="Normal 19 2 8 2 3" xfId="13466" xr:uid="{00000000-0005-0000-0000-000096340000}"/>
    <cellStyle name="Normal 19 2 8 3" xfId="13467" xr:uid="{00000000-0005-0000-0000-000097340000}"/>
    <cellStyle name="Normal 19 2 8 4" xfId="13468" xr:uid="{00000000-0005-0000-0000-000098340000}"/>
    <cellStyle name="Normal 19 2 9" xfId="13469" xr:uid="{00000000-0005-0000-0000-000099340000}"/>
    <cellStyle name="Normal 19 2 9 2" xfId="13470" xr:uid="{00000000-0005-0000-0000-00009A340000}"/>
    <cellStyle name="Normal 19 2 9 3" xfId="13471" xr:uid="{00000000-0005-0000-0000-00009B340000}"/>
    <cellStyle name="Normal 19 3" xfId="13472" xr:uid="{00000000-0005-0000-0000-00009C340000}"/>
    <cellStyle name="Normal 2" xfId="2" xr:uid="{00000000-0005-0000-0000-00009D340000}"/>
    <cellStyle name="Normal 2 10" xfId="13473" xr:uid="{00000000-0005-0000-0000-00009E340000}"/>
    <cellStyle name="Normal 2 10 2" xfId="13474" xr:uid="{00000000-0005-0000-0000-00009F340000}"/>
    <cellStyle name="Normal 2 11" xfId="13475" xr:uid="{00000000-0005-0000-0000-0000A0340000}"/>
    <cellStyle name="Normal 2 12" xfId="13476" xr:uid="{00000000-0005-0000-0000-0000A1340000}"/>
    <cellStyle name="Normal 2 13" xfId="13477" xr:uid="{00000000-0005-0000-0000-0000A2340000}"/>
    <cellStyle name="Normal 2 14" xfId="13478" xr:uid="{00000000-0005-0000-0000-0000A3340000}"/>
    <cellStyle name="Normal 2 2" xfId="13479" xr:uid="{00000000-0005-0000-0000-0000A4340000}"/>
    <cellStyle name="Normal 2 2 2" xfId="13480" xr:uid="{00000000-0005-0000-0000-0000A5340000}"/>
    <cellStyle name="Normal 2 2 2 10" xfId="13481" xr:uid="{00000000-0005-0000-0000-0000A6340000}"/>
    <cellStyle name="Normal 2 2 2 10 2" xfId="13482" xr:uid="{00000000-0005-0000-0000-0000A7340000}"/>
    <cellStyle name="Normal 2 2 2 10 2 2" xfId="13483" xr:uid="{00000000-0005-0000-0000-0000A8340000}"/>
    <cellStyle name="Normal 2 2 2 10 2 3" xfId="13484" xr:uid="{00000000-0005-0000-0000-0000A9340000}"/>
    <cellStyle name="Normal 2 2 2 10 3" xfId="13485" xr:uid="{00000000-0005-0000-0000-0000AA340000}"/>
    <cellStyle name="Normal 2 2 2 10 4" xfId="13486" xr:uid="{00000000-0005-0000-0000-0000AB340000}"/>
    <cellStyle name="Normal 2 2 2 11" xfId="13487" xr:uid="{00000000-0005-0000-0000-0000AC340000}"/>
    <cellStyle name="Normal 2 2 2 11 2" xfId="13488" xr:uid="{00000000-0005-0000-0000-0000AD340000}"/>
    <cellStyle name="Normal 2 2 2 11 2 2" xfId="13489" xr:uid="{00000000-0005-0000-0000-0000AE340000}"/>
    <cellStyle name="Normal 2 2 2 11 2 3" xfId="13490" xr:uid="{00000000-0005-0000-0000-0000AF340000}"/>
    <cellStyle name="Normal 2 2 2 11 3" xfId="13491" xr:uid="{00000000-0005-0000-0000-0000B0340000}"/>
    <cellStyle name="Normal 2 2 2 11 4" xfId="13492" xr:uid="{00000000-0005-0000-0000-0000B1340000}"/>
    <cellStyle name="Normal 2 2 2 12" xfId="13493" xr:uid="{00000000-0005-0000-0000-0000B2340000}"/>
    <cellStyle name="Normal 2 2 2 12 2" xfId="13494" xr:uid="{00000000-0005-0000-0000-0000B3340000}"/>
    <cellStyle name="Normal 2 2 2 12 2 2" xfId="13495" xr:uid="{00000000-0005-0000-0000-0000B4340000}"/>
    <cellStyle name="Normal 2 2 2 12 2 3" xfId="13496" xr:uid="{00000000-0005-0000-0000-0000B5340000}"/>
    <cellStyle name="Normal 2 2 2 12 3" xfId="13497" xr:uid="{00000000-0005-0000-0000-0000B6340000}"/>
    <cellStyle name="Normal 2 2 2 12 4" xfId="13498" xr:uid="{00000000-0005-0000-0000-0000B7340000}"/>
    <cellStyle name="Normal 2 2 2 13" xfId="13499" xr:uid="{00000000-0005-0000-0000-0000B8340000}"/>
    <cellStyle name="Normal 2 2 2 13 2" xfId="13500" xr:uid="{00000000-0005-0000-0000-0000B9340000}"/>
    <cellStyle name="Normal 2 2 2 13 2 2" xfId="13501" xr:uid="{00000000-0005-0000-0000-0000BA340000}"/>
    <cellStyle name="Normal 2 2 2 13 2 3" xfId="13502" xr:uid="{00000000-0005-0000-0000-0000BB340000}"/>
    <cellStyle name="Normal 2 2 2 13 3" xfId="13503" xr:uid="{00000000-0005-0000-0000-0000BC340000}"/>
    <cellStyle name="Normal 2 2 2 13 4" xfId="13504" xr:uid="{00000000-0005-0000-0000-0000BD340000}"/>
    <cellStyle name="Normal 2 2 2 14" xfId="13505" xr:uid="{00000000-0005-0000-0000-0000BE340000}"/>
    <cellStyle name="Normal 2 2 2 14 2" xfId="13506" xr:uid="{00000000-0005-0000-0000-0000BF340000}"/>
    <cellStyle name="Normal 2 2 2 14 3" xfId="13507" xr:uid="{00000000-0005-0000-0000-0000C0340000}"/>
    <cellStyle name="Normal 2 2 2 15" xfId="13508" xr:uid="{00000000-0005-0000-0000-0000C1340000}"/>
    <cellStyle name="Normal 2 2 2 16" xfId="13509" xr:uid="{00000000-0005-0000-0000-0000C2340000}"/>
    <cellStyle name="Normal 2 2 2 17" xfId="13510" xr:uid="{00000000-0005-0000-0000-0000C3340000}"/>
    <cellStyle name="Normal 2 2 2 2" xfId="13511" xr:uid="{00000000-0005-0000-0000-0000C4340000}"/>
    <cellStyle name="Normal 2 2 2 2 10" xfId="13512" xr:uid="{00000000-0005-0000-0000-0000C5340000}"/>
    <cellStyle name="Normal 2 2 2 2 10 2" xfId="13513" xr:uid="{00000000-0005-0000-0000-0000C6340000}"/>
    <cellStyle name="Normal 2 2 2 2 10 3" xfId="13514" xr:uid="{00000000-0005-0000-0000-0000C7340000}"/>
    <cellStyle name="Normal 2 2 2 2 11" xfId="13515" xr:uid="{00000000-0005-0000-0000-0000C8340000}"/>
    <cellStyle name="Normal 2 2 2 2 12" xfId="13516" xr:uid="{00000000-0005-0000-0000-0000C9340000}"/>
    <cellStyle name="Normal 2 2 2 2 2" xfId="13517" xr:uid="{00000000-0005-0000-0000-0000CA340000}"/>
    <cellStyle name="Normal 2 2 2 2 2 10" xfId="13518" xr:uid="{00000000-0005-0000-0000-0000CB340000}"/>
    <cellStyle name="Normal 2 2 2 2 2 2" xfId="13519" xr:uid="{00000000-0005-0000-0000-0000CC340000}"/>
    <cellStyle name="Normal 2 2 2 2 2 2 2" xfId="13520" xr:uid="{00000000-0005-0000-0000-0000CD340000}"/>
    <cellStyle name="Normal 2 2 2 2 2 2 2 2" xfId="13521" xr:uid="{00000000-0005-0000-0000-0000CE340000}"/>
    <cellStyle name="Normal 2 2 2 2 2 2 2 3" xfId="13522" xr:uid="{00000000-0005-0000-0000-0000CF340000}"/>
    <cellStyle name="Normal 2 2 2 2 2 2 3" xfId="13523" xr:uid="{00000000-0005-0000-0000-0000D0340000}"/>
    <cellStyle name="Normal 2 2 2 2 2 2 4" xfId="13524" xr:uid="{00000000-0005-0000-0000-0000D1340000}"/>
    <cellStyle name="Normal 2 2 2 2 2 3" xfId="13525" xr:uid="{00000000-0005-0000-0000-0000D2340000}"/>
    <cellStyle name="Normal 2 2 2 2 2 3 2" xfId="13526" xr:uid="{00000000-0005-0000-0000-0000D3340000}"/>
    <cellStyle name="Normal 2 2 2 2 2 3 2 2" xfId="13527" xr:uid="{00000000-0005-0000-0000-0000D4340000}"/>
    <cellStyle name="Normal 2 2 2 2 2 3 2 3" xfId="13528" xr:uid="{00000000-0005-0000-0000-0000D5340000}"/>
    <cellStyle name="Normal 2 2 2 2 2 3 3" xfId="13529" xr:uid="{00000000-0005-0000-0000-0000D6340000}"/>
    <cellStyle name="Normal 2 2 2 2 2 3 4" xfId="13530" xr:uid="{00000000-0005-0000-0000-0000D7340000}"/>
    <cellStyle name="Normal 2 2 2 2 2 4" xfId="13531" xr:uid="{00000000-0005-0000-0000-0000D8340000}"/>
    <cellStyle name="Normal 2 2 2 2 2 4 2" xfId="13532" xr:uid="{00000000-0005-0000-0000-0000D9340000}"/>
    <cellStyle name="Normal 2 2 2 2 2 4 2 2" xfId="13533" xr:uid="{00000000-0005-0000-0000-0000DA340000}"/>
    <cellStyle name="Normal 2 2 2 2 2 4 2 3" xfId="13534" xr:uid="{00000000-0005-0000-0000-0000DB340000}"/>
    <cellStyle name="Normal 2 2 2 2 2 4 3" xfId="13535" xr:uid="{00000000-0005-0000-0000-0000DC340000}"/>
    <cellStyle name="Normal 2 2 2 2 2 4 4" xfId="13536" xr:uid="{00000000-0005-0000-0000-0000DD340000}"/>
    <cellStyle name="Normal 2 2 2 2 2 5" xfId="13537" xr:uid="{00000000-0005-0000-0000-0000DE340000}"/>
    <cellStyle name="Normal 2 2 2 2 2 5 2" xfId="13538" xr:uid="{00000000-0005-0000-0000-0000DF340000}"/>
    <cellStyle name="Normal 2 2 2 2 2 5 2 2" xfId="13539" xr:uid="{00000000-0005-0000-0000-0000E0340000}"/>
    <cellStyle name="Normal 2 2 2 2 2 5 2 3" xfId="13540" xr:uid="{00000000-0005-0000-0000-0000E1340000}"/>
    <cellStyle name="Normal 2 2 2 2 2 5 3" xfId="13541" xr:uid="{00000000-0005-0000-0000-0000E2340000}"/>
    <cellStyle name="Normal 2 2 2 2 2 5 4" xfId="13542" xr:uid="{00000000-0005-0000-0000-0000E3340000}"/>
    <cellStyle name="Normal 2 2 2 2 2 6" xfId="13543" xr:uid="{00000000-0005-0000-0000-0000E4340000}"/>
    <cellStyle name="Normal 2 2 2 2 2 6 2" xfId="13544" xr:uid="{00000000-0005-0000-0000-0000E5340000}"/>
    <cellStyle name="Normal 2 2 2 2 2 6 2 2" xfId="13545" xr:uid="{00000000-0005-0000-0000-0000E6340000}"/>
    <cellStyle name="Normal 2 2 2 2 2 6 2 3" xfId="13546" xr:uid="{00000000-0005-0000-0000-0000E7340000}"/>
    <cellStyle name="Normal 2 2 2 2 2 6 3" xfId="13547" xr:uid="{00000000-0005-0000-0000-0000E8340000}"/>
    <cellStyle name="Normal 2 2 2 2 2 6 4" xfId="13548" xr:uid="{00000000-0005-0000-0000-0000E9340000}"/>
    <cellStyle name="Normal 2 2 2 2 2 7" xfId="13549" xr:uid="{00000000-0005-0000-0000-0000EA340000}"/>
    <cellStyle name="Normal 2 2 2 2 2 7 2" xfId="13550" xr:uid="{00000000-0005-0000-0000-0000EB340000}"/>
    <cellStyle name="Normal 2 2 2 2 2 7 2 2" xfId="13551" xr:uid="{00000000-0005-0000-0000-0000EC340000}"/>
    <cellStyle name="Normal 2 2 2 2 2 7 2 3" xfId="13552" xr:uid="{00000000-0005-0000-0000-0000ED340000}"/>
    <cellStyle name="Normal 2 2 2 2 2 7 3" xfId="13553" xr:uid="{00000000-0005-0000-0000-0000EE340000}"/>
    <cellStyle name="Normal 2 2 2 2 2 7 4" xfId="13554" xr:uid="{00000000-0005-0000-0000-0000EF340000}"/>
    <cellStyle name="Normal 2 2 2 2 2 8" xfId="13555" xr:uid="{00000000-0005-0000-0000-0000F0340000}"/>
    <cellStyle name="Normal 2 2 2 2 2 8 2" xfId="13556" xr:uid="{00000000-0005-0000-0000-0000F1340000}"/>
    <cellStyle name="Normal 2 2 2 2 2 8 3" xfId="13557" xr:uid="{00000000-0005-0000-0000-0000F2340000}"/>
    <cellStyle name="Normal 2 2 2 2 2 9" xfId="13558" xr:uid="{00000000-0005-0000-0000-0000F3340000}"/>
    <cellStyle name="Normal 2 2 2 2 3" xfId="13559" xr:uid="{00000000-0005-0000-0000-0000F4340000}"/>
    <cellStyle name="Normal 2 2 2 2 3 10" xfId="13560" xr:uid="{00000000-0005-0000-0000-0000F5340000}"/>
    <cellStyle name="Normal 2 2 2 2 3 2" xfId="13561" xr:uid="{00000000-0005-0000-0000-0000F6340000}"/>
    <cellStyle name="Normal 2 2 2 2 3 2 2" xfId="13562" xr:uid="{00000000-0005-0000-0000-0000F7340000}"/>
    <cellStyle name="Normal 2 2 2 2 3 2 2 2" xfId="13563" xr:uid="{00000000-0005-0000-0000-0000F8340000}"/>
    <cellStyle name="Normal 2 2 2 2 3 2 2 3" xfId="13564" xr:uid="{00000000-0005-0000-0000-0000F9340000}"/>
    <cellStyle name="Normal 2 2 2 2 3 2 3" xfId="13565" xr:uid="{00000000-0005-0000-0000-0000FA340000}"/>
    <cellStyle name="Normal 2 2 2 2 3 2 4" xfId="13566" xr:uid="{00000000-0005-0000-0000-0000FB340000}"/>
    <cellStyle name="Normal 2 2 2 2 3 3" xfId="13567" xr:uid="{00000000-0005-0000-0000-0000FC340000}"/>
    <cellStyle name="Normal 2 2 2 2 3 3 2" xfId="13568" xr:uid="{00000000-0005-0000-0000-0000FD340000}"/>
    <cellStyle name="Normal 2 2 2 2 3 3 2 2" xfId="13569" xr:uid="{00000000-0005-0000-0000-0000FE340000}"/>
    <cellStyle name="Normal 2 2 2 2 3 3 2 3" xfId="13570" xr:uid="{00000000-0005-0000-0000-0000FF340000}"/>
    <cellStyle name="Normal 2 2 2 2 3 3 3" xfId="13571" xr:uid="{00000000-0005-0000-0000-000000350000}"/>
    <cellStyle name="Normal 2 2 2 2 3 3 4" xfId="13572" xr:uid="{00000000-0005-0000-0000-000001350000}"/>
    <cellStyle name="Normal 2 2 2 2 3 4" xfId="13573" xr:uid="{00000000-0005-0000-0000-000002350000}"/>
    <cellStyle name="Normal 2 2 2 2 3 4 2" xfId="13574" xr:uid="{00000000-0005-0000-0000-000003350000}"/>
    <cellStyle name="Normal 2 2 2 2 3 4 2 2" xfId="13575" xr:uid="{00000000-0005-0000-0000-000004350000}"/>
    <cellStyle name="Normal 2 2 2 2 3 4 2 3" xfId="13576" xr:uid="{00000000-0005-0000-0000-000005350000}"/>
    <cellStyle name="Normal 2 2 2 2 3 4 3" xfId="13577" xr:uid="{00000000-0005-0000-0000-000006350000}"/>
    <cellStyle name="Normal 2 2 2 2 3 4 4" xfId="13578" xr:uid="{00000000-0005-0000-0000-000007350000}"/>
    <cellStyle name="Normal 2 2 2 2 3 5" xfId="13579" xr:uid="{00000000-0005-0000-0000-000008350000}"/>
    <cellStyle name="Normal 2 2 2 2 3 5 2" xfId="13580" xr:uid="{00000000-0005-0000-0000-000009350000}"/>
    <cellStyle name="Normal 2 2 2 2 3 5 2 2" xfId="13581" xr:uid="{00000000-0005-0000-0000-00000A350000}"/>
    <cellStyle name="Normal 2 2 2 2 3 5 2 3" xfId="13582" xr:uid="{00000000-0005-0000-0000-00000B350000}"/>
    <cellStyle name="Normal 2 2 2 2 3 5 3" xfId="13583" xr:uid="{00000000-0005-0000-0000-00000C350000}"/>
    <cellStyle name="Normal 2 2 2 2 3 5 4" xfId="13584" xr:uid="{00000000-0005-0000-0000-00000D350000}"/>
    <cellStyle name="Normal 2 2 2 2 3 6" xfId="13585" xr:uid="{00000000-0005-0000-0000-00000E350000}"/>
    <cellStyle name="Normal 2 2 2 2 3 6 2" xfId="13586" xr:uid="{00000000-0005-0000-0000-00000F350000}"/>
    <cellStyle name="Normal 2 2 2 2 3 6 2 2" xfId="13587" xr:uid="{00000000-0005-0000-0000-000010350000}"/>
    <cellStyle name="Normal 2 2 2 2 3 6 2 3" xfId="13588" xr:uid="{00000000-0005-0000-0000-000011350000}"/>
    <cellStyle name="Normal 2 2 2 2 3 6 3" xfId="13589" xr:uid="{00000000-0005-0000-0000-000012350000}"/>
    <cellStyle name="Normal 2 2 2 2 3 6 4" xfId="13590" xr:uid="{00000000-0005-0000-0000-000013350000}"/>
    <cellStyle name="Normal 2 2 2 2 3 7" xfId="13591" xr:uid="{00000000-0005-0000-0000-000014350000}"/>
    <cellStyle name="Normal 2 2 2 2 3 7 2" xfId="13592" xr:uid="{00000000-0005-0000-0000-000015350000}"/>
    <cellStyle name="Normal 2 2 2 2 3 7 2 2" xfId="13593" xr:uid="{00000000-0005-0000-0000-000016350000}"/>
    <cellStyle name="Normal 2 2 2 2 3 7 2 3" xfId="13594" xr:uid="{00000000-0005-0000-0000-000017350000}"/>
    <cellStyle name="Normal 2 2 2 2 3 7 3" xfId="13595" xr:uid="{00000000-0005-0000-0000-000018350000}"/>
    <cellStyle name="Normal 2 2 2 2 3 7 4" xfId="13596" xr:uid="{00000000-0005-0000-0000-000019350000}"/>
    <cellStyle name="Normal 2 2 2 2 3 8" xfId="13597" xr:uid="{00000000-0005-0000-0000-00001A350000}"/>
    <cellStyle name="Normal 2 2 2 2 3 8 2" xfId="13598" xr:uid="{00000000-0005-0000-0000-00001B350000}"/>
    <cellStyle name="Normal 2 2 2 2 3 8 3" xfId="13599" xr:uid="{00000000-0005-0000-0000-00001C350000}"/>
    <cellStyle name="Normal 2 2 2 2 3 9" xfId="13600" xr:uid="{00000000-0005-0000-0000-00001D350000}"/>
    <cellStyle name="Normal 2 2 2 2 4" xfId="13601" xr:uid="{00000000-0005-0000-0000-00001E350000}"/>
    <cellStyle name="Normal 2 2 2 2 4 2" xfId="13602" xr:uid="{00000000-0005-0000-0000-00001F350000}"/>
    <cellStyle name="Normal 2 2 2 2 4 2 2" xfId="13603" xr:uid="{00000000-0005-0000-0000-000020350000}"/>
    <cellStyle name="Normal 2 2 2 2 4 2 3" xfId="13604" xr:uid="{00000000-0005-0000-0000-000021350000}"/>
    <cellStyle name="Normal 2 2 2 2 4 3" xfId="13605" xr:uid="{00000000-0005-0000-0000-000022350000}"/>
    <cellStyle name="Normal 2 2 2 2 4 4" xfId="13606" xr:uid="{00000000-0005-0000-0000-000023350000}"/>
    <cellStyle name="Normal 2 2 2 2 5" xfId="13607" xr:uid="{00000000-0005-0000-0000-000024350000}"/>
    <cellStyle name="Normal 2 2 2 2 5 2" xfId="13608" xr:uid="{00000000-0005-0000-0000-000025350000}"/>
    <cellStyle name="Normal 2 2 2 2 5 2 2" xfId="13609" xr:uid="{00000000-0005-0000-0000-000026350000}"/>
    <cellStyle name="Normal 2 2 2 2 5 2 3" xfId="13610" xr:uid="{00000000-0005-0000-0000-000027350000}"/>
    <cellStyle name="Normal 2 2 2 2 5 3" xfId="13611" xr:uid="{00000000-0005-0000-0000-000028350000}"/>
    <cellStyle name="Normal 2 2 2 2 5 4" xfId="13612" xr:uid="{00000000-0005-0000-0000-000029350000}"/>
    <cellStyle name="Normal 2 2 2 2 6" xfId="13613" xr:uid="{00000000-0005-0000-0000-00002A350000}"/>
    <cellStyle name="Normal 2 2 2 2 6 2" xfId="13614" xr:uid="{00000000-0005-0000-0000-00002B350000}"/>
    <cellStyle name="Normal 2 2 2 2 6 2 2" xfId="13615" xr:uid="{00000000-0005-0000-0000-00002C350000}"/>
    <cellStyle name="Normal 2 2 2 2 6 2 3" xfId="13616" xr:uid="{00000000-0005-0000-0000-00002D350000}"/>
    <cellStyle name="Normal 2 2 2 2 6 3" xfId="13617" xr:uid="{00000000-0005-0000-0000-00002E350000}"/>
    <cellStyle name="Normal 2 2 2 2 6 4" xfId="13618" xr:uid="{00000000-0005-0000-0000-00002F350000}"/>
    <cellStyle name="Normal 2 2 2 2 7" xfId="13619" xr:uid="{00000000-0005-0000-0000-000030350000}"/>
    <cellStyle name="Normal 2 2 2 2 7 2" xfId="13620" xr:uid="{00000000-0005-0000-0000-000031350000}"/>
    <cellStyle name="Normal 2 2 2 2 7 2 2" xfId="13621" xr:uid="{00000000-0005-0000-0000-000032350000}"/>
    <cellStyle name="Normal 2 2 2 2 7 2 3" xfId="13622" xr:uid="{00000000-0005-0000-0000-000033350000}"/>
    <cellStyle name="Normal 2 2 2 2 7 3" xfId="13623" xr:uid="{00000000-0005-0000-0000-000034350000}"/>
    <cellStyle name="Normal 2 2 2 2 7 4" xfId="13624" xr:uid="{00000000-0005-0000-0000-000035350000}"/>
    <cellStyle name="Normal 2 2 2 2 8" xfId="13625" xr:uid="{00000000-0005-0000-0000-000036350000}"/>
    <cellStyle name="Normal 2 2 2 2 8 2" xfId="13626" xr:uid="{00000000-0005-0000-0000-000037350000}"/>
    <cellStyle name="Normal 2 2 2 2 8 2 2" xfId="13627" xr:uid="{00000000-0005-0000-0000-000038350000}"/>
    <cellStyle name="Normal 2 2 2 2 8 2 3" xfId="13628" xr:uid="{00000000-0005-0000-0000-000039350000}"/>
    <cellStyle name="Normal 2 2 2 2 8 3" xfId="13629" xr:uid="{00000000-0005-0000-0000-00003A350000}"/>
    <cellStyle name="Normal 2 2 2 2 8 4" xfId="13630" xr:uid="{00000000-0005-0000-0000-00003B350000}"/>
    <cellStyle name="Normal 2 2 2 2 9" xfId="13631" xr:uid="{00000000-0005-0000-0000-00003C350000}"/>
    <cellStyle name="Normal 2 2 2 2 9 2" xfId="13632" xr:uid="{00000000-0005-0000-0000-00003D350000}"/>
    <cellStyle name="Normal 2 2 2 2 9 2 2" xfId="13633" xr:uid="{00000000-0005-0000-0000-00003E350000}"/>
    <cellStyle name="Normal 2 2 2 2 9 2 3" xfId="13634" xr:uid="{00000000-0005-0000-0000-00003F350000}"/>
    <cellStyle name="Normal 2 2 2 2 9 3" xfId="13635" xr:uid="{00000000-0005-0000-0000-000040350000}"/>
    <cellStyle name="Normal 2 2 2 2 9 4" xfId="13636" xr:uid="{00000000-0005-0000-0000-000041350000}"/>
    <cellStyle name="Normal 2 2 2 3" xfId="13637" xr:uid="{00000000-0005-0000-0000-000042350000}"/>
    <cellStyle name="Normal 2 2 2 3 10" xfId="13638" xr:uid="{00000000-0005-0000-0000-000043350000}"/>
    <cellStyle name="Normal 2 2 2 3 10 2" xfId="13639" xr:uid="{00000000-0005-0000-0000-000044350000}"/>
    <cellStyle name="Normal 2 2 2 3 10 3" xfId="13640" xr:uid="{00000000-0005-0000-0000-000045350000}"/>
    <cellStyle name="Normal 2 2 2 3 11" xfId="13641" xr:uid="{00000000-0005-0000-0000-000046350000}"/>
    <cellStyle name="Normal 2 2 2 3 12" xfId="13642" xr:uid="{00000000-0005-0000-0000-000047350000}"/>
    <cellStyle name="Normal 2 2 2 3 2" xfId="13643" xr:uid="{00000000-0005-0000-0000-000048350000}"/>
    <cellStyle name="Normal 2 2 2 3 2 10" xfId="13644" xr:uid="{00000000-0005-0000-0000-000049350000}"/>
    <cellStyle name="Normal 2 2 2 3 2 2" xfId="13645" xr:uid="{00000000-0005-0000-0000-00004A350000}"/>
    <cellStyle name="Normal 2 2 2 3 2 2 2" xfId="13646" xr:uid="{00000000-0005-0000-0000-00004B350000}"/>
    <cellStyle name="Normal 2 2 2 3 2 2 2 2" xfId="13647" xr:uid="{00000000-0005-0000-0000-00004C350000}"/>
    <cellStyle name="Normal 2 2 2 3 2 2 2 3" xfId="13648" xr:uid="{00000000-0005-0000-0000-00004D350000}"/>
    <cellStyle name="Normal 2 2 2 3 2 2 3" xfId="13649" xr:uid="{00000000-0005-0000-0000-00004E350000}"/>
    <cellStyle name="Normal 2 2 2 3 2 2 4" xfId="13650" xr:uid="{00000000-0005-0000-0000-00004F350000}"/>
    <cellStyle name="Normal 2 2 2 3 2 3" xfId="13651" xr:uid="{00000000-0005-0000-0000-000050350000}"/>
    <cellStyle name="Normal 2 2 2 3 2 3 2" xfId="13652" xr:uid="{00000000-0005-0000-0000-000051350000}"/>
    <cellStyle name="Normal 2 2 2 3 2 3 2 2" xfId="13653" xr:uid="{00000000-0005-0000-0000-000052350000}"/>
    <cellStyle name="Normal 2 2 2 3 2 3 2 3" xfId="13654" xr:uid="{00000000-0005-0000-0000-000053350000}"/>
    <cellStyle name="Normal 2 2 2 3 2 3 3" xfId="13655" xr:uid="{00000000-0005-0000-0000-000054350000}"/>
    <cellStyle name="Normal 2 2 2 3 2 3 4" xfId="13656" xr:uid="{00000000-0005-0000-0000-000055350000}"/>
    <cellStyle name="Normal 2 2 2 3 2 4" xfId="13657" xr:uid="{00000000-0005-0000-0000-000056350000}"/>
    <cellStyle name="Normal 2 2 2 3 2 4 2" xfId="13658" xr:uid="{00000000-0005-0000-0000-000057350000}"/>
    <cellStyle name="Normal 2 2 2 3 2 4 2 2" xfId="13659" xr:uid="{00000000-0005-0000-0000-000058350000}"/>
    <cellStyle name="Normal 2 2 2 3 2 4 2 3" xfId="13660" xr:uid="{00000000-0005-0000-0000-000059350000}"/>
    <cellStyle name="Normal 2 2 2 3 2 4 3" xfId="13661" xr:uid="{00000000-0005-0000-0000-00005A350000}"/>
    <cellStyle name="Normal 2 2 2 3 2 4 4" xfId="13662" xr:uid="{00000000-0005-0000-0000-00005B350000}"/>
    <cellStyle name="Normal 2 2 2 3 2 5" xfId="13663" xr:uid="{00000000-0005-0000-0000-00005C350000}"/>
    <cellStyle name="Normal 2 2 2 3 2 5 2" xfId="13664" xr:uid="{00000000-0005-0000-0000-00005D350000}"/>
    <cellStyle name="Normal 2 2 2 3 2 5 2 2" xfId="13665" xr:uid="{00000000-0005-0000-0000-00005E350000}"/>
    <cellStyle name="Normal 2 2 2 3 2 5 2 3" xfId="13666" xr:uid="{00000000-0005-0000-0000-00005F350000}"/>
    <cellStyle name="Normal 2 2 2 3 2 5 3" xfId="13667" xr:uid="{00000000-0005-0000-0000-000060350000}"/>
    <cellStyle name="Normal 2 2 2 3 2 5 4" xfId="13668" xr:uid="{00000000-0005-0000-0000-000061350000}"/>
    <cellStyle name="Normal 2 2 2 3 2 6" xfId="13669" xr:uid="{00000000-0005-0000-0000-000062350000}"/>
    <cellStyle name="Normal 2 2 2 3 2 6 2" xfId="13670" xr:uid="{00000000-0005-0000-0000-000063350000}"/>
    <cellStyle name="Normal 2 2 2 3 2 6 2 2" xfId="13671" xr:uid="{00000000-0005-0000-0000-000064350000}"/>
    <cellStyle name="Normal 2 2 2 3 2 6 2 3" xfId="13672" xr:uid="{00000000-0005-0000-0000-000065350000}"/>
    <cellStyle name="Normal 2 2 2 3 2 6 3" xfId="13673" xr:uid="{00000000-0005-0000-0000-000066350000}"/>
    <cellStyle name="Normal 2 2 2 3 2 6 4" xfId="13674" xr:uid="{00000000-0005-0000-0000-000067350000}"/>
    <cellStyle name="Normal 2 2 2 3 2 7" xfId="13675" xr:uid="{00000000-0005-0000-0000-000068350000}"/>
    <cellStyle name="Normal 2 2 2 3 2 7 2" xfId="13676" xr:uid="{00000000-0005-0000-0000-000069350000}"/>
    <cellStyle name="Normal 2 2 2 3 2 7 2 2" xfId="13677" xr:uid="{00000000-0005-0000-0000-00006A350000}"/>
    <cellStyle name="Normal 2 2 2 3 2 7 2 3" xfId="13678" xr:uid="{00000000-0005-0000-0000-00006B350000}"/>
    <cellStyle name="Normal 2 2 2 3 2 7 3" xfId="13679" xr:uid="{00000000-0005-0000-0000-00006C350000}"/>
    <cellStyle name="Normal 2 2 2 3 2 7 4" xfId="13680" xr:uid="{00000000-0005-0000-0000-00006D350000}"/>
    <cellStyle name="Normal 2 2 2 3 2 8" xfId="13681" xr:uid="{00000000-0005-0000-0000-00006E350000}"/>
    <cellStyle name="Normal 2 2 2 3 2 8 2" xfId="13682" xr:uid="{00000000-0005-0000-0000-00006F350000}"/>
    <cellStyle name="Normal 2 2 2 3 2 8 3" xfId="13683" xr:uid="{00000000-0005-0000-0000-000070350000}"/>
    <cellStyle name="Normal 2 2 2 3 2 9" xfId="13684" xr:uid="{00000000-0005-0000-0000-000071350000}"/>
    <cellStyle name="Normal 2 2 2 3 3" xfId="13685" xr:uid="{00000000-0005-0000-0000-000072350000}"/>
    <cellStyle name="Normal 2 2 2 3 3 10" xfId="13686" xr:uid="{00000000-0005-0000-0000-000073350000}"/>
    <cellStyle name="Normal 2 2 2 3 3 2" xfId="13687" xr:uid="{00000000-0005-0000-0000-000074350000}"/>
    <cellStyle name="Normal 2 2 2 3 3 2 2" xfId="13688" xr:uid="{00000000-0005-0000-0000-000075350000}"/>
    <cellStyle name="Normal 2 2 2 3 3 2 2 2" xfId="13689" xr:uid="{00000000-0005-0000-0000-000076350000}"/>
    <cellStyle name="Normal 2 2 2 3 3 2 2 3" xfId="13690" xr:uid="{00000000-0005-0000-0000-000077350000}"/>
    <cellStyle name="Normal 2 2 2 3 3 2 3" xfId="13691" xr:uid="{00000000-0005-0000-0000-000078350000}"/>
    <cellStyle name="Normal 2 2 2 3 3 2 4" xfId="13692" xr:uid="{00000000-0005-0000-0000-000079350000}"/>
    <cellStyle name="Normal 2 2 2 3 3 3" xfId="13693" xr:uid="{00000000-0005-0000-0000-00007A350000}"/>
    <cellStyle name="Normal 2 2 2 3 3 3 2" xfId="13694" xr:uid="{00000000-0005-0000-0000-00007B350000}"/>
    <cellStyle name="Normal 2 2 2 3 3 3 2 2" xfId="13695" xr:uid="{00000000-0005-0000-0000-00007C350000}"/>
    <cellStyle name="Normal 2 2 2 3 3 3 2 3" xfId="13696" xr:uid="{00000000-0005-0000-0000-00007D350000}"/>
    <cellStyle name="Normal 2 2 2 3 3 3 3" xfId="13697" xr:uid="{00000000-0005-0000-0000-00007E350000}"/>
    <cellStyle name="Normal 2 2 2 3 3 3 4" xfId="13698" xr:uid="{00000000-0005-0000-0000-00007F350000}"/>
    <cellStyle name="Normal 2 2 2 3 3 4" xfId="13699" xr:uid="{00000000-0005-0000-0000-000080350000}"/>
    <cellStyle name="Normal 2 2 2 3 3 4 2" xfId="13700" xr:uid="{00000000-0005-0000-0000-000081350000}"/>
    <cellStyle name="Normal 2 2 2 3 3 4 2 2" xfId="13701" xr:uid="{00000000-0005-0000-0000-000082350000}"/>
    <cellStyle name="Normal 2 2 2 3 3 4 2 3" xfId="13702" xr:uid="{00000000-0005-0000-0000-000083350000}"/>
    <cellStyle name="Normal 2 2 2 3 3 4 3" xfId="13703" xr:uid="{00000000-0005-0000-0000-000084350000}"/>
    <cellStyle name="Normal 2 2 2 3 3 4 4" xfId="13704" xr:uid="{00000000-0005-0000-0000-000085350000}"/>
    <cellStyle name="Normal 2 2 2 3 3 5" xfId="13705" xr:uid="{00000000-0005-0000-0000-000086350000}"/>
    <cellStyle name="Normal 2 2 2 3 3 5 2" xfId="13706" xr:uid="{00000000-0005-0000-0000-000087350000}"/>
    <cellStyle name="Normal 2 2 2 3 3 5 2 2" xfId="13707" xr:uid="{00000000-0005-0000-0000-000088350000}"/>
    <cellStyle name="Normal 2 2 2 3 3 5 2 3" xfId="13708" xr:uid="{00000000-0005-0000-0000-000089350000}"/>
    <cellStyle name="Normal 2 2 2 3 3 5 3" xfId="13709" xr:uid="{00000000-0005-0000-0000-00008A350000}"/>
    <cellStyle name="Normal 2 2 2 3 3 5 4" xfId="13710" xr:uid="{00000000-0005-0000-0000-00008B350000}"/>
    <cellStyle name="Normal 2 2 2 3 3 6" xfId="13711" xr:uid="{00000000-0005-0000-0000-00008C350000}"/>
    <cellStyle name="Normal 2 2 2 3 3 6 2" xfId="13712" xr:uid="{00000000-0005-0000-0000-00008D350000}"/>
    <cellStyle name="Normal 2 2 2 3 3 6 2 2" xfId="13713" xr:uid="{00000000-0005-0000-0000-00008E350000}"/>
    <cellStyle name="Normal 2 2 2 3 3 6 2 3" xfId="13714" xr:uid="{00000000-0005-0000-0000-00008F350000}"/>
    <cellStyle name="Normal 2 2 2 3 3 6 3" xfId="13715" xr:uid="{00000000-0005-0000-0000-000090350000}"/>
    <cellStyle name="Normal 2 2 2 3 3 6 4" xfId="13716" xr:uid="{00000000-0005-0000-0000-000091350000}"/>
    <cellStyle name="Normal 2 2 2 3 3 7" xfId="13717" xr:uid="{00000000-0005-0000-0000-000092350000}"/>
    <cellStyle name="Normal 2 2 2 3 3 7 2" xfId="13718" xr:uid="{00000000-0005-0000-0000-000093350000}"/>
    <cellStyle name="Normal 2 2 2 3 3 7 2 2" xfId="13719" xr:uid="{00000000-0005-0000-0000-000094350000}"/>
    <cellStyle name="Normal 2 2 2 3 3 7 2 3" xfId="13720" xr:uid="{00000000-0005-0000-0000-000095350000}"/>
    <cellStyle name="Normal 2 2 2 3 3 7 3" xfId="13721" xr:uid="{00000000-0005-0000-0000-000096350000}"/>
    <cellStyle name="Normal 2 2 2 3 3 7 4" xfId="13722" xr:uid="{00000000-0005-0000-0000-000097350000}"/>
    <cellStyle name="Normal 2 2 2 3 3 8" xfId="13723" xr:uid="{00000000-0005-0000-0000-000098350000}"/>
    <cellStyle name="Normal 2 2 2 3 3 8 2" xfId="13724" xr:uid="{00000000-0005-0000-0000-000099350000}"/>
    <cellStyle name="Normal 2 2 2 3 3 8 3" xfId="13725" xr:uid="{00000000-0005-0000-0000-00009A350000}"/>
    <cellStyle name="Normal 2 2 2 3 3 9" xfId="13726" xr:uid="{00000000-0005-0000-0000-00009B350000}"/>
    <cellStyle name="Normal 2 2 2 3 4" xfId="13727" xr:uid="{00000000-0005-0000-0000-00009C350000}"/>
    <cellStyle name="Normal 2 2 2 3 4 2" xfId="13728" xr:uid="{00000000-0005-0000-0000-00009D350000}"/>
    <cellStyle name="Normal 2 2 2 3 4 2 2" xfId="13729" xr:uid="{00000000-0005-0000-0000-00009E350000}"/>
    <cellStyle name="Normal 2 2 2 3 4 2 3" xfId="13730" xr:uid="{00000000-0005-0000-0000-00009F350000}"/>
    <cellStyle name="Normal 2 2 2 3 4 3" xfId="13731" xr:uid="{00000000-0005-0000-0000-0000A0350000}"/>
    <cellStyle name="Normal 2 2 2 3 4 4" xfId="13732" xr:uid="{00000000-0005-0000-0000-0000A1350000}"/>
    <cellStyle name="Normal 2 2 2 3 5" xfId="13733" xr:uid="{00000000-0005-0000-0000-0000A2350000}"/>
    <cellStyle name="Normal 2 2 2 3 5 2" xfId="13734" xr:uid="{00000000-0005-0000-0000-0000A3350000}"/>
    <cellStyle name="Normal 2 2 2 3 5 2 2" xfId="13735" xr:uid="{00000000-0005-0000-0000-0000A4350000}"/>
    <cellStyle name="Normal 2 2 2 3 5 2 3" xfId="13736" xr:uid="{00000000-0005-0000-0000-0000A5350000}"/>
    <cellStyle name="Normal 2 2 2 3 5 3" xfId="13737" xr:uid="{00000000-0005-0000-0000-0000A6350000}"/>
    <cellStyle name="Normal 2 2 2 3 5 4" xfId="13738" xr:uid="{00000000-0005-0000-0000-0000A7350000}"/>
    <cellStyle name="Normal 2 2 2 3 6" xfId="13739" xr:uid="{00000000-0005-0000-0000-0000A8350000}"/>
    <cellStyle name="Normal 2 2 2 3 6 2" xfId="13740" xr:uid="{00000000-0005-0000-0000-0000A9350000}"/>
    <cellStyle name="Normal 2 2 2 3 6 2 2" xfId="13741" xr:uid="{00000000-0005-0000-0000-0000AA350000}"/>
    <cellStyle name="Normal 2 2 2 3 6 2 3" xfId="13742" xr:uid="{00000000-0005-0000-0000-0000AB350000}"/>
    <cellStyle name="Normal 2 2 2 3 6 3" xfId="13743" xr:uid="{00000000-0005-0000-0000-0000AC350000}"/>
    <cellStyle name="Normal 2 2 2 3 6 4" xfId="13744" xr:uid="{00000000-0005-0000-0000-0000AD350000}"/>
    <cellStyle name="Normal 2 2 2 3 7" xfId="13745" xr:uid="{00000000-0005-0000-0000-0000AE350000}"/>
    <cellStyle name="Normal 2 2 2 3 7 2" xfId="13746" xr:uid="{00000000-0005-0000-0000-0000AF350000}"/>
    <cellStyle name="Normal 2 2 2 3 7 2 2" xfId="13747" xr:uid="{00000000-0005-0000-0000-0000B0350000}"/>
    <cellStyle name="Normal 2 2 2 3 7 2 3" xfId="13748" xr:uid="{00000000-0005-0000-0000-0000B1350000}"/>
    <cellStyle name="Normal 2 2 2 3 7 3" xfId="13749" xr:uid="{00000000-0005-0000-0000-0000B2350000}"/>
    <cellStyle name="Normal 2 2 2 3 7 4" xfId="13750" xr:uid="{00000000-0005-0000-0000-0000B3350000}"/>
    <cellStyle name="Normal 2 2 2 3 8" xfId="13751" xr:uid="{00000000-0005-0000-0000-0000B4350000}"/>
    <cellStyle name="Normal 2 2 2 3 8 2" xfId="13752" xr:uid="{00000000-0005-0000-0000-0000B5350000}"/>
    <cellStyle name="Normal 2 2 2 3 8 2 2" xfId="13753" xr:uid="{00000000-0005-0000-0000-0000B6350000}"/>
    <cellStyle name="Normal 2 2 2 3 8 2 3" xfId="13754" xr:uid="{00000000-0005-0000-0000-0000B7350000}"/>
    <cellStyle name="Normal 2 2 2 3 8 3" xfId="13755" xr:uid="{00000000-0005-0000-0000-0000B8350000}"/>
    <cellStyle name="Normal 2 2 2 3 8 4" xfId="13756" xr:uid="{00000000-0005-0000-0000-0000B9350000}"/>
    <cellStyle name="Normal 2 2 2 3 9" xfId="13757" xr:uid="{00000000-0005-0000-0000-0000BA350000}"/>
    <cellStyle name="Normal 2 2 2 3 9 2" xfId="13758" xr:uid="{00000000-0005-0000-0000-0000BB350000}"/>
    <cellStyle name="Normal 2 2 2 3 9 2 2" xfId="13759" xr:uid="{00000000-0005-0000-0000-0000BC350000}"/>
    <cellStyle name="Normal 2 2 2 3 9 2 3" xfId="13760" xr:uid="{00000000-0005-0000-0000-0000BD350000}"/>
    <cellStyle name="Normal 2 2 2 3 9 3" xfId="13761" xr:uid="{00000000-0005-0000-0000-0000BE350000}"/>
    <cellStyle name="Normal 2 2 2 3 9 4" xfId="13762" xr:uid="{00000000-0005-0000-0000-0000BF350000}"/>
    <cellStyle name="Normal 2 2 2 4" xfId="13763" xr:uid="{00000000-0005-0000-0000-0000C0350000}"/>
    <cellStyle name="Normal 2 2 2 4 10" xfId="13764" xr:uid="{00000000-0005-0000-0000-0000C1350000}"/>
    <cellStyle name="Normal 2 2 2 4 10 2" xfId="13765" xr:uid="{00000000-0005-0000-0000-0000C2350000}"/>
    <cellStyle name="Normal 2 2 2 4 10 3" xfId="13766" xr:uid="{00000000-0005-0000-0000-0000C3350000}"/>
    <cellStyle name="Normal 2 2 2 4 11" xfId="13767" xr:uid="{00000000-0005-0000-0000-0000C4350000}"/>
    <cellStyle name="Normal 2 2 2 4 12" xfId="13768" xr:uid="{00000000-0005-0000-0000-0000C5350000}"/>
    <cellStyle name="Normal 2 2 2 4 2" xfId="13769" xr:uid="{00000000-0005-0000-0000-0000C6350000}"/>
    <cellStyle name="Normal 2 2 2 4 2 10" xfId="13770" xr:uid="{00000000-0005-0000-0000-0000C7350000}"/>
    <cellStyle name="Normal 2 2 2 4 2 2" xfId="13771" xr:uid="{00000000-0005-0000-0000-0000C8350000}"/>
    <cellStyle name="Normal 2 2 2 4 2 2 2" xfId="13772" xr:uid="{00000000-0005-0000-0000-0000C9350000}"/>
    <cellStyle name="Normal 2 2 2 4 2 2 2 2" xfId="13773" xr:uid="{00000000-0005-0000-0000-0000CA350000}"/>
    <cellStyle name="Normal 2 2 2 4 2 2 2 3" xfId="13774" xr:uid="{00000000-0005-0000-0000-0000CB350000}"/>
    <cellStyle name="Normal 2 2 2 4 2 2 3" xfId="13775" xr:uid="{00000000-0005-0000-0000-0000CC350000}"/>
    <cellStyle name="Normal 2 2 2 4 2 2 4" xfId="13776" xr:uid="{00000000-0005-0000-0000-0000CD350000}"/>
    <cellStyle name="Normal 2 2 2 4 2 3" xfId="13777" xr:uid="{00000000-0005-0000-0000-0000CE350000}"/>
    <cellStyle name="Normal 2 2 2 4 2 3 2" xfId="13778" xr:uid="{00000000-0005-0000-0000-0000CF350000}"/>
    <cellStyle name="Normal 2 2 2 4 2 3 2 2" xfId="13779" xr:uid="{00000000-0005-0000-0000-0000D0350000}"/>
    <cellStyle name="Normal 2 2 2 4 2 3 2 3" xfId="13780" xr:uid="{00000000-0005-0000-0000-0000D1350000}"/>
    <cellStyle name="Normal 2 2 2 4 2 3 3" xfId="13781" xr:uid="{00000000-0005-0000-0000-0000D2350000}"/>
    <cellStyle name="Normal 2 2 2 4 2 3 4" xfId="13782" xr:uid="{00000000-0005-0000-0000-0000D3350000}"/>
    <cellStyle name="Normal 2 2 2 4 2 4" xfId="13783" xr:uid="{00000000-0005-0000-0000-0000D4350000}"/>
    <cellStyle name="Normal 2 2 2 4 2 4 2" xfId="13784" xr:uid="{00000000-0005-0000-0000-0000D5350000}"/>
    <cellStyle name="Normal 2 2 2 4 2 4 2 2" xfId="13785" xr:uid="{00000000-0005-0000-0000-0000D6350000}"/>
    <cellStyle name="Normal 2 2 2 4 2 4 2 3" xfId="13786" xr:uid="{00000000-0005-0000-0000-0000D7350000}"/>
    <cellStyle name="Normal 2 2 2 4 2 4 3" xfId="13787" xr:uid="{00000000-0005-0000-0000-0000D8350000}"/>
    <cellStyle name="Normal 2 2 2 4 2 4 4" xfId="13788" xr:uid="{00000000-0005-0000-0000-0000D9350000}"/>
    <cellStyle name="Normal 2 2 2 4 2 5" xfId="13789" xr:uid="{00000000-0005-0000-0000-0000DA350000}"/>
    <cellStyle name="Normal 2 2 2 4 2 5 2" xfId="13790" xr:uid="{00000000-0005-0000-0000-0000DB350000}"/>
    <cellStyle name="Normal 2 2 2 4 2 5 2 2" xfId="13791" xr:uid="{00000000-0005-0000-0000-0000DC350000}"/>
    <cellStyle name="Normal 2 2 2 4 2 5 2 3" xfId="13792" xr:uid="{00000000-0005-0000-0000-0000DD350000}"/>
    <cellStyle name="Normal 2 2 2 4 2 5 3" xfId="13793" xr:uid="{00000000-0005-0000-0000-0000DE350000}"/>
    <cellStyle name="Normal 2 2 2 4 2 5 4" xfId="13794" xr:uid="{00000000-0005-0000-0000-0000DF350000}"/>
    <cellStyle name="Normal 2 2 2 4 2 6" xfId="13795" xr:uid="{00000000-0005-0000-0000-0000E0350000}"/>
    <cellStyle name="Normal 2 2 2 4 2 6 2" xfId="13796" xr:uid="{00000000-0005-0000-0000-0000E1350000}"/>
    <cellStyle name="Normal 2 2 2 4 2 6 2 2" xfId="13797" xr:uid="{00000000-0005-0000-0000-0000E2350000}"/>
    <cellStyle name="Normal 2 2 2 4 2 6 2 3" xfId="13798" xr:uid="{00000000-0005-0000-0000-0000E3350000}"/>
    <cellStyle name="Normal 2 2 2 4 2 6 3" xfId="13799" xr:uid="{00000000-0005-0000-0000-0000E4350000}"/>
    <cellStyle name="Normal 2 2 2 4 2 6 4" xfId="13800" xr:uid="{00000000-0005-0000-0000-0000E5350000}"/>
    <cellStyle name="Normal 2 2 2 4 2 7" xfId="13801" xr:uid="{00000000-0005-0000-0000-0000E6350000}"/>
    <cellStyle name="Normal 2 2 2 4 2 7 2" xfId="13802" xr:uid="{00000000-0005-0000-0000-0000E7350000}"/>
    <cellStyle name="Normal 2 2 2 4 2 7 2 2" xfId="13803" xr:uid="{00000000-0005-0000-0000-0000E8350000}"/>
    <cellStyle name="Normal 2 2 2 4 2 7 2 3" xfId="13804" xr:uid="{00000000-0005-0000-0000-0000E9350000}"/>
    <cellStyle name="Normal 2 2 2 4 2 7 3" xfId="13805" xr:uid="{00000000-0005-0000-0000-0000EA350000}"/>
    <cellStyle name="Normal 2 2 2 4 2 7 4" xfId="13806" xr:uid="{00000000-0005-0000-0000-0000EB350000}"/>
    <cellStyle name="Normal 2 2 2 4 2 8" xfId="13807" xr:uid="{00000000-0005-0000-0000-0000EC350000}"/>
    <cellStyle name="Normal 2 2 2 4 2 8 2" xfId="13808" xr:uid="{00000000-0005-0000-0000-0000ED350000}"/>
    <cellStyle name="Normal 2 2 2 4 2 8 3" xfId="13809" xr:uid="{00000000-0005-0000-0000-0000EE350000}"/>
    <cellStyle name="Normal 2 2 2 4 2 9" xfId="13810" xr:uid="{00000000-0005-0000-0000-0000EF350000}"/>
    <cellStyle name="Normal 2 2 2 4 3" xfId="13811" xr:uid="{00000000-0005-0000-0000-0000F0350000}"/>
    <cellStyle name="Normal 2 2 2 4 3 10" xfId="13812" xr:uid="{00000000-0005-0000-0000-0000F1350000}"/>
    <cellStyle name="Normal 2 2 2 4 3 2" xfId="13813" xr:uid="{00000000-0005-0000-0000-0000F2350000}"/>
    <cellStyle name="Normal 2 2 2 4 3 2 2" xfId="13814" xr:uid="{00000000-0005-0000-0000-0000F3350000}"/>
    <cellStyle name="Normal 2 2 2 4 3 2 2 2" xfId="13815" xr:uid="{00000000-0005-0000-0000-0000F4350000}"/>
    <cellStyle name="Normal 2 2 2 4 3 2 2 3" xfId="13816" xr:uid="{00000000-0005-0000-0000-0000F5350000}"/>
    <cellStyle name="Normal 2 2 2 4 3 2 3" xfId="13817" xr:uid="{00000000-0005-0000-0000-0000F6350000}"/>
    <cellStyle name="Normal 2 2 2 4 3 2 4" xfId="13818" xr:uid="{00000000-0005-0000-0000-0000F7350000}"/>
    <cellStyle name="Normal 2 2 2 4 3 3" xfId="13819" xr:uid="{00000000-0005-0000-0000-0000F8350000}"/>
    <cellStyle name="Normal 2 2 2 4 3 3 2" xfId="13820" xr:uid="{00000000-0005-0000-0000-0000F9350000}"/>
    <cellStyle name="Normal 2 2 2 4 3 3 2 2" xfId="13821" xr:uid="{00000000-0005-0000-0000-0000FA350000}"/>
    <cellStyle name="Normal 2 2 2 4 3 3 2 3" xfId="13822" xr:uid="{00000000-0005-0000-0000-0000FB350000}"/>
    <cellStyle name="Normal 2 2 2 4 3 3 3" xfId="13823" xr:uid="{00000000-0005-0000-0000-0000FC350000}"/>
    <cellStyle name="Normal 2 2 2 4 3 3 4" xfId="13824" xr:uid="{00000000-0005-0000-0000-0000FD350000}"/>
    <cellStyle name="Normal 2 2 2 4 3 4" xfId="13825" xr:uid="{00000000-0005-0000-0000-0000FE350000}"/>
    <cellStyle name="Normal 2 2 2 4 3 4 2" xfId="13826" xr:uid="{00000000-0005-0000-0000-0000FF350000}"/>
    <cellStyle name="Normal 2 2 2 4 3 4 2 2" xfId="13827" xr:uid="{00000000-0005-0000-0000-000000360000}"/>
    <cellStyle name="Normal 2 2 2 4 3 4 2 3" xfId="13828" xr:uid="{00000000-0005-0000-0000-000001360000}"/>
    <cellStyle name="Normal 2 2 2 4 3 4 3" xfId="13829" xr:uid="{00000000-0005-0000-0000-000002360000}"/>
    <cellStyle name="Normal 2 2 2 4 3 4 4" xfId="13830" xr:uid="{00000000-0005-0000-0000-000003360000}"/>
    <cellStyle name="Normal 2 2 2 4 3 5" xfId="13831" xr:uid="{00000000-0005-0000-0000-000004360000}"/>
    <cellStyle name="Normal 2 2 2 4 3 5 2" xfId="13832" xr:uid="{00000000-0005-0000-0000-000005360000}"/>
    <cellStyle name="Normal 2 2 2 4 3 5 2 2" xfId="13833" xr:uid="{00000000-0005-0000-0000-000006360000}"/>
    <cellStyle name="Normal 2 2 2 4 3 5 2 3" xfId="13834" xr:uid="{00000000-0005-0000-0000-000007360000}"/>
    <cellStyle name="Normal 2 2 2 4 3 5 3" xfId="13835" xr:uid="{00000000-0005-0000-0000-000008360000}"/>
    <cellStyle name="Normal 2 2 2 4 3 5 4" xfId="13836" xr:uid="{00000000-0005-0000-0000-000009360000}"/>
    <cellStyle name="Normal 2 2 2 4 3 6" xfId="13837" xr:uid="{00000000-0005-0000-0000-00000A360000}"/>
    <cellStyle name="Normal 2 2 2 4 3 6 2" xfId="13838" xr:uid="{00000000-0005-0000-0000-00000B360000}"/>
    <cellStyle name="Normal 2 2 2 4 3 6 2 2" xfId="13839" xr:uid="{00000000-0005-0000-0000-00000C360000}"/>
    <cellStyle name="Normal 2 2 2 4 3 6 2 3" xfId="13840" xr:uid="{00000000-0005-0000-0000-00000D360000}"/>
    <cellStyle name="Normal 2 2 2 4 3 6 3" xfId="13841" xr:uid="{00000000-0005-0000-0000-00000E360000}"/>
    <cellStyle name="Normal 2 2 2 4 3 6 4" xfId="13842" xr:uid="{00000000-0005-0000-0000-00000F360000}"/>
    <cellStyle name="Normal 2 2 2 4 3 7" xfId="13843" xr:uid="{00000000-0005-0000-0000-000010360000}"/>
    <cellStyle name="Normal 2 2 2 4 3 7 2" xfId="13844" xr:uid="{00000000-0005-0000-0000-000011360000}"/>
    <cellStyle name="Normal 2 2 2 4 3 7 2 2" xfId="13845" xr:uid="{00000000-0005-0000-0000-000012360000}"/>
    <cellStyle name="Normal 2 2 2 4 3 7 2 3" xfId="13846" xr:uid="{00000000-0005-0000-0000-000013360000}"/>
    <cellStyle name="Normal 2 2 2 4 3 7 3" xfId="13847" xr:uid="{00000000-0005-0000-0000-000014360000}"/>
    <cellStyle name="Normal 2 2 2 4 3 7 4" xfId="13848" xr:uid="{00000000-0005-0000-0000-000015360000}"/>
    <cellStyle name="Normal 2 2 2 4 3 8" xfId="13849" xr:uid="{00000000-0005-0000-0000-000016360000}"/>
    <cellStyle name="Normal 2 2 2 4 3 8 2" xfId="13850" xr:uid="{00000000-0005-0000-0000-000017360000}"/>
    <cellStyle name="Normal 2 2 2 4 3 8 3" xfId="13851" xr:uid="{00000000-0005-0000-0000-000018360000}"/>
    <cellStyle name="Normal 2 2 2 4 3 9" xfId="13852" xr:uid="{00000000-0005-0000-0000-000019360000}"/>
    <cellStyle name="Normal 2 2 2 4 4" xfId="13853" xr:uid="{00000000-0005-0000-0000-00001A360000}"/>
    <cellStyle name="Normal 2 2 2 4 4 2" xfId="13854" xr:uid="{00000000-0005-0000-0000-00001B360000}"/>
    <cellStyle name="Normal 2 2 2 4 4 2 2" xfId="13855" xr:uid="{00000000-0005-0000-0000-00001C360000}"/>
    <cellStyle name="Normal 2 2 2 4 4 2 3" xfId="13856" xr:uid="{00000000-0005-0000-0000-00001D360000}"/>
    <cellStyle name="Normal 2 2 2 4 4 3" xfId="13857" xr:uid="{00000000-0005-0000-0000-00001E360000}"/>
    <cellStyle name="Normal 2 2 2 4 4 4" xfId="13858" xr:uid="{00000000-0005-0000-0000-00001F360000}"/>
    <cellStyle name="Normal 2 2 2 4 5" xfId="13859" xr:uid="{00000000-0005-0000-0000-000020360000}"/>
    <cellStyle name="Normal 2 2 2 4 5 2" xfId="13860" xr:uid="{00000000-0005-0000-0000-000021360000}"/>
    <cellStyle name="Normal 2 2 2 4 5 2 2" xfId="13861" xr:uid="{00000000-0005-0000-0000-000022360000}"/>
    <cellStyle name="Normal 2 2 2 4 5 2 3" xfId="13862" xr:uid="{00000000-0005-0000-0000-000023360000}"/>
    <cellStyle name="Normal 2 2 2 4 5 3" xfId="13863" xr:uid="{00000000-0005-0000-0000-000024360000}"/>
    <cellStyle name="Normal 2 2 2 4 5 4" xfId="13864" xr:uid="{00000000-0005-0000-0000-000025360000}"/>
    <cellStyle name="Normal 2 2 2 4 6" xfId="13865" xr:uid="{00000000-0005-0000-0000-000026360000}"/>
    <cellStyle name="Normal 2 2 2 4 6 2" xfId="13866" xr:uid="{00000000-0005-0000-0000-000027360000}"/>
    <cellStyle name="Normal 2 2 2 4 6 2 2" xfId="13867" xr:uid="{00000000-0005-0000-0000-000028360000}"/>
    <cellStyle name="Normal 2 2 2 4 6 2 3" xfId="13868" xr:uid="{00000000-0005-0000-0000-000029360000}"/>
    <cellStyle name="Normal 2 2 2 4 6 3" xfId="13869" xr:uid="{00000000-0005-0000-0000-00002A360000}"/>
    <cellStyle name="Normal 2 2 2 4 6 4" xfId="13870" xr:uid="{00000000-0005-0000-0000-00002B360000}"/>
    <cellStyle name="Normal 2 2 2 4 7" xfId="13871" xr:uid="{00000000-0005-0000-0000-00002C360000}"/>
    <cellStyle name="Normal 2 2 2 4 7 2" xfId="13872" xr:uid="{00000000-0005-0000-0000-00002D360000}"/>
    <cellStyle name="Normal 2 2 2 4 7 2 2" xfId="13873" xr:uid="{00000000-0005-0000-0000-00002E360000}"/>
    <cellStyle name="Normal 2 2 2 4 7 2 3" xfId="13874" xr:uid="{00000000-0005-0000-0000-00002F360000}"/>
    <cellStyle name="Normal 2 2 2 4 7 3" xfId="13875" xr:uid="{00000000-0005-0000-0000-000030360000}"/>
    <cellStyle name="Normal 2 2 2 4 7 4" xfId="13876" xr:uid="{00000000-0005-0000-0000-000031360000}"/>
    <cellStyle name="Normal 2 2 2 4 8" xfId="13877" xr:uid="{00000000-0005-0000-0000-000032360000}"/>
    <cellStyle name="Normal 2 2 2 4 8 2" xfId="13878" xr:uid="{00000000-0005-0000-0000-000033360000}"/>
    <cellStyle name="Normal 2 2 2 4 8 2 2" xfId="13879" xr:uid="{00000000-0005-0000-0000-000034360000}"/>
    <cellStyle name="Normal 2 2 2 4 8 2 3" xfId="13880" xr:uid="{00000000-0005-0000-0000-000035360000}"/>
    <cellStyle name="Normal 2 2 2 4 8 3" xfId="13881" xr:uid="{00000000-0005-0000-0000-000036360000}"/>
    <cellStyle name="Normal 2 2 2 4 8 4" xfId="13882" xr:uid="{00000000-0005-0000-0000-000037360000}"/>
    <cellStyle name="Normal 2 2 2 4 9" xfId="13883" xr:uid="{00000000-0005-0000-0000-000038360000}"/>
    <cellStyle name="Normal 2 2 2 4 9 2" xfId="13884" xr:uid="{00000000-0005-0000-0000-000039360000}"/>
    <cellStyle name="Normal 2 2 2 4 9 2 2" xfId="13885" xr:uid="{00000000-0005-0000-0000-00003A360000}"/>
    <cellStyle name="Normal 2 2 2 4 9 2 3" xfId="13886" xr:uid="{00000000-0005-0000-0000-00003B360000}"/>
    <cellStyle name="Normal 2 2 2 4 9 3" xfId="13887" xr:uid="{00000000-0005-0000-0000-00003C360000}"/>
    <cellStyle name="Normal 2 2 2 4 9 4" xfId="13888" xr:uid="{00000000-0005-0000-0000-00003D360000}"/>
    <cellStyle name="Normal 2 2 2 5" xfId="13889" xr:uid="{00000000-0005-0000-0000-00003E360000}"/>
    <cellStyle name="Normal 2 2 2 5 10" xfId="13890" xr:uid="{00000000-0005-0000-0000-00003F360000}"/>
    <cellStyle name="Normal 2 2 2 5 2" xfId="13891" xr:uid="{00000000-0005-0000-0000-000040360000}"/>
    <cellStyle name="Normal 2 2 2 5 2 2" xfId="13892" xr:uid="{00000000-0005-0000-0000-000041360000}"/>
    <cellStyle name="Normal 2 2 2 5 2 2 2" xfId="13893" xr:uid="{00000000-0005-0000-0000-000042360000}"/>
    <cellStyle name="Normal 2 2 2 5 2 2 3" xfId="13894" xr:uid="{00000000-0005-0000-0000-000043360000}"/>
    <cellStyle name="Normal 2 2 2 5 2 3" xfId="13895" xr:uid="{00000000-0005-0000-0000-000044360000}"/>
    <cellStyle name="Normal 2 2 2 5 2 4" xfId="13896" xr:uid="{00000000-0005-0000-0000-000045360000}"/>
    <cellStyle name="Normal 2 2 2 5 3" xfId="13897" xr:uid="{00000000-0005-0000-0000-000046360000}"/>
    <cellStyle name="Normal 2 2 2 5 3 2" xfId="13898" xr:uid="{00000000-0005-0000-0000-000047360000}"/>
    <cellStyle name="Normal 2 2 2 5 3 2 2" xfId="13899" xr:uid="{00000000-0005-0000-0000-000048360000}"/>
    <cellStyle name="Normal 2 2 2 5 3 2 3" xfId="13900" xr:uid="{00000000-0005-0000-0000-000049360000}"/>
    <cellStyle name="Normal 2 2 2 5 3 3" xfId="13901" xr:uid="{00000000-0005-0000-0000-00004A360000}"/>
    <cellStyle name="Normal 2 2 2 5 3 4" xfId="13902" xr:uid="{00000000-0005-0000-0000-00004B360000}"/>
    <cellStyle name="Normal 2 2 2 5 4" xfId="13903" xr:uid="{00000000-0005-0000-0000-00004C360000}"/>
    <cellStyle name="Normal 2 2 2 5 4 2" xfId="13904" xr:uid="{00000000-0005-0000-0000-00004D360000}"/>
    <cellStyle name="Normal 2 2 2 5 4 2 2" xfId="13905" xr:uid="{00000000-0005-0000-0000-00004E360000}"/>
    <cellStyle name="Normal 2 2 2 5 4 2 3" xfId="13906" xr:uid="{00000000-0005-0000-0000-00004F360000}"/>
    <cellStyle name="Normal 2 2 2 5 4 3" xfId="13907" xr:uid="{00000000-0005-0000-0000-000050360000}"/>
    <cellStyle name="Normal 2 2 2 5 4 4" xfId="13908" xr:uid="{00000000-0005-0000-0000-000051360000}"/>
    <cellStyle name="Normal 2 2 2 5 5" xfId="13909" xr:uid="{00000000-0005-0000-0000-000052360000}"/>
    <cellStyle name="Normal 2 2 2 5 5 2" xfId="13910" xr:uid="{00000000-0005-0000-0000-000053360000}"/>
    <cellStyle name="Normal 2 2 2 5 5 2 2" xfId="13911" xr:uid="{00000000-0005-0000-0000-000054360000}"/>
    <cellStyle name="Normal 2 2 2 5 5 2 3" xfId="13912" xr:uid="{00000000-0005-0000-0000-000055360000}"/>
    <cellStyle name="Normal 2 2 2 5 5 3" xfId="13913" xr:uid="{00000000-0005-0000-0000-000056360000}"/>
    <cellStyle name="Normal 2 2 2 5 5 4" xfId="13914" xr:uid="{00000000-0005-0000-0000-000057360000}"/>
    <cellStyle name="Normal 2 2 2 5 6" xfId="13915" xr:uid="{00000000-0005-0000-0000-000058360000}"/>
    <cellStyle name="Normal 2 2 2 5 6 2" xfId="13916" xr:uid="{00000000-0005-0000-0000-000059360000}"/>
    <cellStyle name="Normal 2 2 2 5 6 2 2" xfId="13917" xr:uid="{00000000-0005-0000-0000-00005A360000}"/>
    <cellStyle name="Normal 2 2 2 5 6 2 3" xfId="13918" xr:uid="{00000000-0005-0000-0000-00005B360000}"/>
    <cellStyle name="Normal 2 2 2 5 6 3" xfId="13919" xr:uid="{00000000-0005-0000-0000-00005C360000}"/>
    <cellStyle name="Normal 2 2 2 5 6 4" xfId="13920" xr:uid="{00000000-0005-0000-0000-00005D360000}"/>
    <cellStyle name="Normal 2 2 2 5 7" xfId="13921" xr:uid="{00000000-0005-0000-0000-00005E360000}"/>
    <cellStyle name="Normal 2 2 2 5 7 2" xfId="13922" xr:uid="{00000000-0005-0000-0000-00005F360000}"/>
    <cellStyle name="Normal 2 2 2 5 7 2 2" xfId="13923" xr:uid="{00000000-0005-0000-0000-000060360000}"/>
    <cellStyle name="Normal 2 2 2 5 7 2 3" xfId="13924" xr:uid="{00000000-0005-0000-0000-000061360000}"/>
    <cellStyle name="Normal 2 2 2 5 7 3" xfId="13925" xr:uid="{00000000-0005-0000-0000-000062360000}"/>
    <cellStyle name="Normal 2 2 2 5 7 4" xfId="13926" xr:uid="{00000000-0005-0000-0000-000063360000}"/>
    <cellStyle name="Normal 2 2 2 5 8" xfId="13927" xr:uid="{00000000-0005-0000-0000-000064360000}"/>
    <cellStyle name="Normal 2 2 2 5 8 2" xfId="13928" xr:uid="{00000000-0005-0000-0000-000065360000}"/>
    <cellStyle name="Normal 2 2 2 5 8 3" xfId="13929" xr:uid="{00000000-0005-0000-0000-000066360000}"/>
    <cellStyle name="Normal 2 2 2 5 9" xfId="13930" xr:uid="{00000000-0005-0000-0000-000067360000}"/>
    <cellStyle name="Normal 2 2 2 6" xfId="13931" xr:uid="{00000000-0005-0000-0000-000068360000}"/>
    <cellStyle name="Normal 2 2 2 6 10" xfId="13932" xr:uid="{00000000-0005-0000-0000-000069360000}"/>
    <cellStyle name="Normal 2 2 2 6 2" xfId="13933" xr:uid="{00000000-0005-0000-0000-00006A360000}"/>
    <cellStyle name="Normal 2 2 2 6 2 2" xfId="13934" xr:uid="{00000000-0005-0000-0000-00006B360000}"/>
    <cellStyle name="Normal 2 2 2 6 2 2 2" xfId="13935" xr:uid="{00000000-0005-0000-0000-00006C360000}"/>
    <cellStyle name="Normal 2 2 2 6 2 2 3" xfId="13936" xr:uid="{00000000-0005-0000-0000-00006D360000}"/>
    <cellStyle name="Normal 2 2 2 6 2 3" xfId="13937" xr:uid="{00000000-0005-0000-0000-00006E360000}"/>
    <cellStyle name="Normal 2 2 2 6 2 4" xfId="13938" xr:uid="{00000000-0005-0000-0000-00006F360000}"/>
    <cellStyle name="Normal 2 2 2 6 3" xfId="13939" xr:uid="{00000000-0005-0000-0000-000070360000}"/>
    <cellStyle name="Normal 2 2 2 6 3 2" xfId="13940" xr:uid="{00000000-0005-0000-0000-000071360000}"/>
    <cellStyle name="Normal 2 2 2 6 3 2 2" xfId="13941" xr:uid="{00000000-0005-0000-0000-000072360000}"/>
    <cellStyle name="Normal 2 2 2 6 3 2 3" xfId="13942" xr:uid="{00000000-0005-0000-0000-000073360000}"/>
    <cellStyle name="Normal 2 2 2 6 3 3" xfId="13943" xr:uid="{00000000-0005-0000-0000-000074360000}"/>
    <cellStyle name="Normal 2 2 2 6 3 4" xfId="13944" xr:uid="{00000000-0005-0000-0000-000075360000}"/>
    <cellStyle name="Normal 2 2 2 6 4" xfId="13945" xr:uid="{00000000-0005-0000-0000-000076360000}"/>
    <cellStyle name="Normal 2 2 2 6 4 2" xfId="13946" xr:uid="{00000000-0005-0000-0000-000077360000}"/>
    <cellStyle name="Normal 2 2 2 6 4 2 2" xfId="13947" xr:uid="{00000000-0005-0000-0000-000078360000}"/>
    <cellStyle name="Normal 2 2 2 6 4 2 3" xfId="13948" xr:uid="{00000000-0005-0000-0000-000079360000}"/>
    <cellStyle name="Normal 2 2 2 6 4 3" xfId="13949" xr:uid="{00000000-0005-0000-0000-00007A360000}"/>
    <cellStyle name="Normal 2 2 2 6 4 4" xfId="13950" xr:uid="{00000000-0005-0000-0000-00007B360000}"/>
    <cellStyle name="Normal 2 2 2 6 5" xfId="13951" xr:uid="{00000000-0005-0000-0000-00007C360000}"/>
    <cellStyle name="Normal 2 2 2 6 5 2" xfId="13952" xr:uid="{00000000-0005-0000-0000-00007D360000}"/>
    <cellStyle name="Normal 2 2 2 6 5 2 2" xfId="13953" xr:uid="{00000000-0005-0000-0000-00007E360000}"/>
    <cellStyle name="Normal 2 2 2 6 5 2 3" xfId="13954" xr:uid="{00000000-0005-0000-0000-00007F360000}"/>
    <cellStyle name="Normal 2 2 2 6 5 3" xfId="13955" xr:uid="{00000000-0005-0000-0000-000080360000}"/>
    <cellStyle name="Normal 2 2 2 6 5 4" xfId="13956" xr:uid="{00000000-0005-0000-0000-000081360000}"/>
    <cellStyle name="Normal 2 2 2 6 6" xfId="13957" xr:uid="{00000000-0005-0000-0000-000082360000}"/>
    <cellStyle name="Normal 2 2 2 6 6 2" xfId="13958" xr:uid="{00000000-0005-0000-0000-000083360000}"/>
    <cellStyle name="Normal 2 2 2 6 6 2 2" xfId="13959" xr:uid="{00000000-0005-0000-0000-000084360000}"/>
    <cellStyle name="Normal 2 2 2 6 6 2 3" xfId="13960" xr:uid="{00000000-0005-0000-0000-000085360000}"/>
    <cellStyle name="Normal 2 2 2 6 6 3" xfId="13961" xr:uid="{00000000-0005-0000-0000-000086360000}"/>
    <cellStyle name="Normal 2 2 2 6 6 4" xfId="13962" xr:uid="{00000000-0005-0000-0000-000087360000}"/>
    <cellStyle name="Normal 2 2 2 6 7" xfId="13963" xr:uid="{00000000-0005-0000-0000-000088360000}"/>
    <cellStyle name="Normal 2 2 2 6 7 2" xfId="13964" xr:uid="{00000000-0005-0000-0000-000089360000}"/>
    <cellStyle name="Normal 2 2 2 6 7 2 2" xfId="13965" xr:uid="{00000000-0005-0000-0000-00008A360000}"/>
    <cellStyle name="Normal 2 2 2 6 7 2 3" xfId="13966" xr:uid="{00000000-0005-0000-0000-00008B360000}"/>
    <cellStyle name="Normal 2 2 2 6 7 3" xfId="13967" xr:uid="{00000000-0005-0000-0000-00008C360000}"/>
    <cellStyle name="Normal 2 2 2 6 7 4" xfId="13968" xr:uid="{00000000-0005-0000-0000-00008D360000}"/>
    <cellStyle name="Normal 2 2 2 6 8" xfId="13969" xr:uid="{00000000-0005-0000-0000-00008E360000}"/>
    <cellStyle name="Normal 2 2 2 6 8 2" xfId="13970" xr:uid="{00000000-0005-0000-0000-00008F360000}"/>
    <cellStyle name="Normal 2 2 2 6 8 3" xfId="13971" xr:uid="{00000000-0005-0000-0000-000090360000}"/>
    <cellStyle name="Normal 2 2 2 6 9" xfId="13972" xr:uid="{00000000-0005-0000-0000-000091360000}"/>
    <cellStyle name="Normal 2 2 2 7" xfId="13973" xr:uid="{00000000-0005-0000-0000-000092360000}"/>
    <cellStyle name="Normal 2 2 2 7 2" xfId="13974" xr:uid="{00000000-0005-0000-0000-000093360000}"/>
    <cellStyle name="Normal 2 2 2 7 2 2" xfId="13975" xr:uid="{00000000-0005-0000-0000-000094360000}"/>
    <cellStyle name="Normal 2 2 2 7 2 3" xfId="13976" xr:uid="{00000000-0005-0000-0000-000095360000}"/>
    <cellStyle name="Normal 2 2 2 7 3" xfId="13977" xr:uid="{00000000-0005-0000-0000-000096360000}"/>
    <cellStyle name="Normal 2 2 2 7 4" xfId="13978" xr:uid="{00000000-0005-0000-0000-000097360000}"/>
    <cellStyle name="Normal 2 2 2 8" xfId="13979" xr:uid="{00000000-0005-0000-0000-000098360000}"/>
    <cellStyle name="Normal 2 2 2 8 2" xfId="13980" xr:uid="{00000000-0005-0000-0000-000099360000}"/>
    <cellStyle name="Normal 2 2 2 8 2 2" xfId="13981" xr:uid="{00000000-0005-0000-0000-00009A360000}"/>
    <cellStyle name="Normal 2 2 2 8 2 3" xfId="13982" xr:uid="{00000000-0005-0000-0000-00009B360000}"/>
    <cellStyle name="Normal 2 2 2 8 3" xfId="13983" xr:uid="{00000000-0005-0000-0000-00009C360000}"/>
    <cellStyle name="Normal 2 2 2 8 4" xfId="13984" xr:uid="{00000000-0005-0000-0000-00009D360000}"/>
    <cellStyle name="Normal 2 2 2 9" xfId="13985" xr:uid="{00000000-0005-0000-0000-00009E360000}"/>
    <cellStyle name="Normal 2 2 2 9 2" xfId="13986" xr:uid="{00000000-0005-0000-0000-00009F360000}"/>
    <cellStyle name="Normal 2 2 2 9 2 2" xfId="13987" xr:uid="{00000000-0005-0000-0000-0000A0360000}"/>
    <cellStyle name="Normal 2 2 2 9 2 3" xfId="13988" xr:uid="{00000000-0005-0000-0000-0000A1360000}"/>
    <cellStyle name="Normal 2 2 2 9 3" xfId="13989" xr:uid="{00000000-0005-0000-0000-0000A2360000}"/>
    <cellStyle name="Normal 2 2 2 9 4" xfId="13990" xr:uid="{00000000-0005-0000-0000-0000A3360000}"/>
    <cellStyle name="Normal 2 2 3" xfId="13991" xr:uid="{00000000-0005-0000-0000-0000A4360000}"/>
    <cellStyle name="Normal 2 2 3 2" xfId="13992" xr:uid="{00000000-0005-0000-0000-0000A5360000}"/>
    <cellStyle name="Normal 2 2 4" xfId="13993" xr:uid="{00000000-0005-0000-0000-0000A6360000}"/>
    <cellStyle name="Normal 2 2 4 10" xfId="13994" xr:uid="{00000000-0005-0000-0000-0000A7360000}"/>
    <cellStyle name="Normal 2 2 4 10 2" xfId="13995" xr:uid="{00000000-0005-0000-0000-0000A8360000}"/>
    <cellStyle name="Normal 2 2 4 10 2 2" xfId="13996" xr:uid="{00000000-0005-0000-0000-0000A9360000}"/>
    <cellStyle name="Normal 2 2 4 10 2 3" xfId="13997" xr:uid="{00000000-0005-0000-0000-0000AA360000}"/>
    <cellStyle name="Normal 2 2 4 10 3" xfId="13998" xr:uid="{00000000-0005-0000-0000-0000AB360000}"/>
    <cellStyle name="Normal 2 2 4 10 4" xfId="13999" xr:uid="{00000000-0005-0000-0000-0000AC360000}"/>
    <cellStyle name="Normal 2 2 4 11" xfId="14000" xr:uid="{00000000-0005-0000-0000-0000AD360000}"/>
    <cellStyle name="Normal 2 2 4 11 2" xfId="14001" xr:uid="{00000000-0005-0000-0000-0000AE360000}"/>
    <cellStyle name="Normal 2 2 4 11 2 2" xfId="14002" xr:uid="{00000000-0005-0000-0000-0000AF360000}"/>
    <cellStyle name="Normal 2 2 4 11 2 3" xfId="14003" xr:uid="{00000000-0005-0000-0000-0000B0360000}"/>
    <cellStyle name="Normal 2 2 4 11 3" xfId="14004" xr:uid="{00000000-0005-0000-0000-0000B1360000}"/>
    <cellStyle name="Normal 2 2 4 11 4" xfId="14005" xr:uid="{00000000-0005-0000-0000-0000B2360000}"/>
    <cellStyle name="Normal 2 2 4 12" xfId="14006" xr:uid="{00000000-0005-0000-0000-0000B3360000}"/>
    <cellStyle name="Normal 2 2 4 12 2" xfId="14007" xr:uid="{00000000-0005-0000-0000-0000B4360000}"/>
    <cellStyle name="Normal 2 2 4 12 2 2" xfId="14008" xr:uid="{00000000-0005-0000-0000-0000B5360000}"/>
    <cellStyle name="Normal 2 2 4 12 2 3" xfId="14009" xr:uid="{00000000-0005-0000-0000-0000B6360000}"/>
    <cellStyle name="Normal 2 2 4 12 3" xfId="14010" xr:uid="{00000000-0005-0000-0000-0000B7360000}"/>
    <cellStyle name="Normal 2 2 4 12 4" xfId="14011" xr:uid="{00000000-0005-0000-0000-0000B8360000}"/>
    <cellStyle name="Normal 2 2 4 13" xfId="14012" xr:uid="{00000000-0005-0000-0000-0000B9360000}"/>
    <cellStyle name="Normal 2 2 4 13 2" xfId="14013" xr:uid="{00000000-0005-0000-0000-0000BA360000}"/>
    <cellStyle name="Normal 2 2 4 13 2 2" xfId="14014" xr:uid="{00000000-0005-0000-0000-0000BB360000}"/>
    <cellStyle name="Normal 2 2 4 13 2 3" xfId="14015" xr:uid="{00000000-0005-0000-0000-0000BC360000}"/>
    <cellStyle name="Normal 2 2 4 13 3" xfId="14016" xr:uid="{00000000-0005-0000-0000-0000BD360000}"/>
    <cellStyle name="Normal 2 2 4 13 4" xfId="14017" xr:uid="{00000000-0005-0000-0000-0000BE360000}"/>
    <cellStyle name="Normal 2 2 4 14" xfId="14018" xr:uid="{00000000-0005-0000-0000-0000BF360000}"/>
    <cellStyle name="Normal 2 2 4 14 2" xfId="14019" xr:uid="{00000000-0005-0000-0000-0000C0360000}"/>
    <cellStyle name="Normal 2 2 4 14 3" xfId="14020" xr:uid="{00000000-0005-0000-0000-0000C1360000}"/>
    <cellStyle name="Normal 2 2 4 15" xfId="14021" xr:uid="{00000000-0005-0000-0000-0000C2360000}"/>
    <cellStyle name="Normal 2 2 4 16" xfId="14022" xr:uid="{00000000-0005-0000-0000-0000C3360000}"/>
    <cellStyle name="Normal 2 2 4 2" xfId="14023" xr:uid="{00000000-0005-0000-0000-0000C4360000}"/>
    <cellStyle name="Normal 2 2 4 2 10" xfId="14024" xr:uid="{00000000-0005-0000-0000-0000C5360000}"/>
    <cellStyle name="Normal 2 2 4 2 10 2" xfId="14025" xr:uid="{00000000-0005-0000-0000-0000C6360000}"/>
    <cellStyle name="Normal 2 2 4 2 10 3" xfId="14026" xr:uid="{00000000-0005-0000-0000-0000C7360000}"/>
    <cellStyle name="Normal 2 2 4 2 11" xfId="14027" xr:uid="{00000000-0005-0000-0000-0000C8360000}"/>
    <cellStyle name="Normal 2 2 4 2 12" xfId="14028" xr:uid="{00000000-0005-0000-0000-0000C9360000}"/>
    <cellStyle name="Normal 2 2 4 2 2" xfId="14029" xr:uid="{00000000-0005-0000-0000-0000CA360000}"/>
    <cellStyle name="Normal 2 2 4 2 2 10" xfId="14030" xr:uid="{00000000-0005-0000-0000-0000CB360000}"/>
    <cellStyle name="Normal 2 2 4 2 2 2" xfId="14031" xr:uid="{00000000-0005-0000-0000-0000CC360000}"/>
    <cellStyle name="Normal 2 2 4 2 2 2 2" xfId="14032" xr:uid="{00000000-0005-0000-0000-0000CD360000}"/>
    <cellStyle name="Normal 2 2 4 2 2 2 2 2" xfId="14033" xr:uid="{00000000-0005-0000-0000-0000CE360000}"/>
    <cellStyle name="Normal 2 2 4 2 2 2 2 3" xfId="14034" xr:uid="{00000000-0005-0000-0000-0000CF360000}"/>
    <cellStyle name="Normal 2 2 4 2 2 2 3" xfId="14035" xr:uid="{00000000-0005-0000-0000-0000D0360000}"/>
    <cellStyle name="Normal 2 2 4 2 2 2 4" xfId="14036" xr:uid="{00000000-0005-0000-0000-0000D1360000}"/>
    <cellStyle name="Normal 2 2 4 2 2 3" xfId="14037" xr:uid="{00000000-0005-0000-0000-0000D2360000}"/>
    <cellStyle name="Normal 2 2 4 2 2 3 2" xfId="14038" xr:uid="{00000000-0005-0000-0000-0000D3360000}"/>
    <cellStyle name="Normal 2 2 4 2 2 3 2 2" xfId="14039" xr:uid="{00000000-0005-0000-0000-0000D4360000}"/>
    <cellStyle name="Normal 2 2 4 2 2 3 2 3" xfId="14040" xr:uid="{00000000-0005-0000-0000-0000D5360000}"/>
    <cellStyle name="Normal 2 2 4 2 2 3 3" xfId="14041" xr:uid="{00000000-0005-0000-0000-0000D6360000}"/>
    <cellStyle name="Normal 2 2 4 2 2 3 4" xfId="14042" xr:uid="{00000000-0005-0000-0000-0000D7360000}"/>
    <cellStyle name="Normal 2 2 4 2 2 4" xfId="14043" xr:uid="{00000000-0005-0000-0000-0000D8360000}"/>
    <cellStyle name="Normal 2 2 4 2 2 4 2" xfId="14044" xr:uid="{00000000-0005-0000-0000-0000D9360000}"/>
    <cellStyle name="Normal 2 2 4 2 2 4 2 2" xfId="14045" xr:uid="{00000000-0005-0000-0000-0000DA360000}"/>
    <cellStyle name="Normal 2 2 4 2 2 4 2 3" xfId="14046" xr:uid="{00000000-0005-0000-0000-0000DB360000}"/>
    <cellStyle name="Normal 2 2 4 2 2 4 3" xfId="14047" xr:uid="{00000000-0005-0000-0000-0000DC360000}"/>
    <cellStyle name="Normal 2 2 4 2 2 4 4" xfId="14048" xr:uid="{00000000-0005-0000-0000-0000DD360000}"/>
    <cellStyle name="Normal 2 2 4 2 2 5" xfId="14049" xr:uid="{00000000-0005-0000-0000-0000DE360000}"/>
    <cellStyle name="Normal 2 2 4 2 2 5 2" xfId="14050" xr:uid="{00000000-0005-0000-0000-0000DF360000}"/>
    <cellStyle name="Normal 2 2 4 2 2 5 2 2" xfId="14051" xr:uid="{00000000-0005-0000-0000-0000E0360000}"/>
    <cellStyle name="Normal 2 2 4 2 2 5 2 3" xfId="14052" xr:uid="{00000000-0005-0000-0000-0000E1360000}"/>
    <cellStyle name="Normal 2 2 4 2 2 5 3" xfId="14053" xr:uid="{00000000-0005-0000-0000-0000E2360000}"/>
    <cellStyle name="Normal 2 2 4 2 2 5 4" xfId="14054" xr:uid="{00000000-0005-0000-0000-0000E3360000}"/>
    <cellStyle name="Normal 2 2 4 2 2 6" xfId="14055" xr:uid="{00000000-0005-0000-0000-0000E4360000}"/>
    <cellStyle name="Normal 2 2 4 2 2 6 2" xfId="14056" xr:uid="{00000000-0005-0000-0000-0000E5360000}"/>
    <cellStyle name="Normal 2 2 4 2 2 6 2 2" xfId="14057" xr:uid="{00000000-0005-0000-0000-0000E6360000}"/>
    <cellStyle name="Normal 2 2 4 2 2 6 2 3" xfId="14058" xr:uid="{00000000-0005-0000-0000-0000E7360000}"/>
    <cellStyle name="Normal 2 2 4 2 2 6 3" xfId="14059" xr:uid="{00000000-0005-0000-0000-0000E8360000}"/>
    <cellStyle name="Normal 2 2 4 2 2 6 4" xfId="14060" xr:uid="{00000000-0005-0000-0000-0000E9360000}"/>
    <cellStyle name="Normal 2 2 4 2 2 7" xfId="14061" xr:uid="{00000000-0005-0000-0000-0000EA360000}"/>
    <cellStyle name="Normal 2 2 4 2 2 7 2" xfId="14062" xr:uid="{00000000-0005-0000-0000-0000EB360000}"/>
    <cellStyle name="Normal 2 2 4 2 2 7 2 2" xfId="14063" xr:uid="{00000000-0005-0000-0000-0000EC360000}"/>
    <cellStyle name="Normal 2 2 4 2 2 7 2 3" xfId="14064" xr:uid="{00000000-0005-0000-0000-0000ED360000}"/>
    <cellStyle name="Normal 2 2 4 2 2 7 3" xfId="14065" xr:uid="{00000000-0005-0000-0000-0000EE360000}"/>
    <cellStyle name="Normal 2 2 4 2 2 7 4" xfId="14066" xr:uid="{00000000-0005-0000-0000-0000EF360000}"/>
    <cellStyle name="Normal 2 2 4 2 2 8" xfId="14067" xr:uid="{00000000-0005-0000-0000-0000F0360000}"/>
    <cellStyle name="Normal 2 2 4 2 2 8 2" xfId="14068" xr:uid="{00000000-0005-0000-0000-0000F1360000}"/>
    <cellStyle name="Normal 2 2 4 2 2 8 3" xfId="14069" xr:uid="{00000000-0005-0000-0000-0000F2360000}"/>
    <cellStyle name="Normal 2 2 4 2 2 9" xfId="14070" xr:uid="{00000000-0005-0000-0000-0000F3360000}"/>
    <cellStyle name="Normal 2 2 4 2 3" xfId="14071" xr:uid="{00000000-0005-0000-0000-0000F4360000}"/>
    <cellStyle name="Normal 2 2 4 2 3 10" xfId="14072" xr:uid="{00000000-0005-0000-0000-0000F5360000}"/>
    <cellStyle name="Normal 2 2 4 2 3 2" xfId="14073" xr:uid="{00000000-0005-0000-0000-0000F6360000}"/>
    <cellStyle name="Normal 2 2 4 2 3 2 2" xfId="14074" xr:uid="{00000000-0005-0000-0000-0000F7360000}"/>
    <cellStyle name="Normal 2 2 4 2 3 2 2 2" xfId="14075" xr:uid="{00000000-0005-0000-0000-0000F8360000}"/>
    <cellStyle name="Normal 2 2 4 2 3 2 2 3" xfId="14076" xr:uid="{00000000-0005-0000-0000-0000F9360000}"/>
    <cellStyle name="Normal 2 2 4 2 3 2 3" xfId="14077" xr:uid="{00000000-0005-0000-0000-0000FA360000}"/>
    <cellStyle name="Normal 2 2 4 2 3 2 4" xfId="14078" xr:uid="{00000000-0005-0000-0000-0000FB360000}"/>
    <cellStyle name="Normal 2 2 4 2 3 3" xfId="14079" xr:uid="{00000000-0005-0000-0000-0000FC360000}"/>
    <cellStyle name="Normal 2 2 4 2 3 3 2" xfId="14080" xr:uid="{00000000-0005-0000-0000-0000FD360000}"/>
    <cellStyle name="Normal 2 2 4 2 3 3 2 2" xfId="14081" xr:uid="{00000000-0005-0000-0000-0000FE360000}"/>
    <cellStyle name="Normal 2 2 4 2 3 3 2 3" xfId="14082" xr:uid="{00000000-0005-0000-0000-0000FF360000}"/>
    <cellStyle name="Normal 2 2 4 2 3 3 3" xfId="14083" xr:uid="{00000000-0005-0000-0000-000000370000}"/>
    <cellStyle name="Normal 2 2 4 2 3 3 4" xfId="14084" xr:uid="{00000000-0005-0000-0000-000001370000}"/>
    <cellStyle name="Normal 2 2 4 2 3 4" xfId="14085" xr:uid="{00000000-0005-0000-0000-000002370000}"/>
    <cellStyle name="Normal 2 2 4 2 3 4 2" xfId="14086" xr:uid="{00000000-0005-0000-0000-000003370000}"/>
    <cellStyle name="Normal 2 2 4 2 3 4 2 2" xfId="14087" xr:uid="{00000000-0005-0000-0000-000004370000}"/>
    <cellStyle name="Normal 2 2 4 2 3 4 2 3" xfId="14088" xr:uid="{00000000-0005-0000-0000-000005370000}"/>
    <cellStyle name="Normal 2 2 4 2 3 4 3" xfId="14089" xr:uid="{00000000-0005-0000-0000-000006370000}"/>
    <cellStyle name="Normal 2 2 4 2 3 4 4" xfId="14090" xr:uid="{00000000-0005-0000-0000-000007370000}"/>
    <cellStyle name="Normal 2 2 4 2 3 5" xfId="14091" xr:uid="{00000000-0005-0000-0000-000008370000}"/>
    <cellStyle name="Normal 2 2 4 2 3 5 2" xfId="14092" xr:uid="{00000000-0005-0000-0000-000009370000}"/>
    <cellStyle name="Normal 2 2 4 2 3 5 2 2" xfId="14093" xr:uid="{00000000-0005-0000-0000-00000A370000}"/>
    <cellStyle name="Normal 2 2 4 2 3 5 2 3" xfId="14094" xr:uid="{00000000-0005-0000-0000-00000B370000}"/>
    <cellStyle name="Normal 2 2 4 2 3 5 3" xfId="14095" xr:uid="{00000000-0005-0000-0000-00000C370000}"/>
    <cellStyle name="Normal 2 2 4 2 3 5 4" xfId="14096" xr:uid="{00000000-0005-0000-0000-00000D370000}"/>
    <cellStyle name="Normal 2 2 4 2 3 6" xfId="14097" xr:uid="{00000000-0005-0000-0000-00000E370000}"/>
    <cellStyle name="Normal 2 2 4 2 3 6 2" xfId="14098" xr:uid="{00000000-0005-0000-0000-00000F370000}"/>
    <cellStyle name="Normal 2 2 4 2 3 6 2 2" xfId="14099" xr:uid="{00000000-0005-0000-0000-000010370000}"/>
    <cellStyle name="Normal 2 2 4 2 3 6 2 3" xfId="14100" xr:uid="{00000000-0005-0000-0000-000011370000}"/>
    <cellStyle name="Normal 2 2 4 2 3 6 3" xfId="14101" xr:uid="{00000000-0005-0000-0000-000012370000}"/>
    <cellStyle name="Normal 2 2 4 2 3 6 4" xfId="14102" xr:uid="{00000000-0005-0000-0000-000013370000}"/>
    <cellStyle name="Normal 2 2 4 2 3 7" xfId="14103" xr:uid="{00000000-0005-0000-0000-000014370000}"/>
    <cellStyle name="Normal 2 2 4 2 3 7 2" xfId="14104" xr:uid="{00000000-0005-0000-0000-000015370000}"/>
    <cellStyle name="Normal 2 2 4 2 3 7 2 2" xfId="14105" xr:uid="{00000000-0005-0000-0000-000016370000}"/>
    <cellStyle name="Normal 2 2 4 2 3 7 2 3" xfId="14106" xr:uid="{00000000-0005-0000-0000-000017370000}"/>
    <cellStyle name="Normal 2 2 4 2 3 7 3" xfId="14107" xr:uid="{00000000-0005-0000-0000-000018370000}"/>
    <cellStyle name="Normal 2 2 4 2 3 7 4" xfId="14108" xr:uid="{00000000-0005-0000-0000-000019370000}"/>
    <cellStyle name="Normal 2 2 4 2 3 8" xfId="14109" xr:uid="{00000000-0005-0000-0000-00001A370000}"/>
    <cellStyle name="Normal 2 2 4 2 3 8 2" xfId="14110" xr:uid="{00000000-0005-0000-0000-00001B370000}"/>
    <cellStyle name="Normal 2 2 4 2 3 8 3" xfId="14111" xr:uid="{00000000-0005-0000-0000-00001C370000}"/>
    <cellStyle name="Normal 2 2 4 2 3 9" xfId="14112" xr:uid="{00000000-0005-0000-0000-00001D370000}"/>
    <cellStyle name="Normal 2 2 4 2 4" xfId="14113" xr:uid="{00000000-0005-0000-0000-00001E370000}"/>
    <cellStyle name="Normal 2 2 4 2 4 2" xfId="14114" xr:uid="{00000000-0005-0000-0000-00001F370000}"/>
    <cellStyle name="Normal 2 2 4 2 4 2 2" xfId="14115" xr:uid="{00000000-0005-0000-0000-000020370000}"/>
    <cellStyle name="Normal 2 2 4 2 4 2 3" xfId="14116" xr:uid="{00000000-0005-0000-0000-000021370000}"/>
    <cellStyle name="Normal 2 2 4 2 4 3" xfId="14117" xr:uid="{00000000-0005-0000-0000-000022370000}"/>
    <cellStyle name="Normal 2 2 4 2 4 4" xfId="14118" xr:uid="{00000000-0005-0000-0000-000023370000}"/>
    <cellStyle name="Normal 2 2 4 2 5" xfId="14119" xr:uid="{00000000-0005-0000-0000-000024370000}"/>
    <cellStyle name="Normal 2 2 4 2 5 2" xfId="14120" xr:uid="{00000000-0005-0000-0000-000025370000}"/>
    <cellStyle name="Normal 2 2 4 2 5 2 2" xfId="14121" xr:uid="{00000000-0005-0000-0000-000026370000}"/>
    <cellStyle name="Normal 2 2 4 2 5 2 3" xfId="14122" xr:uid="{00000000-0005-0000-0000-000027370000}"/>
    <cellStyle name="Normal 2 2 4 2 5 3" xfId="14123" xr:uid="{00000000-0005-0000-0000-000028370000}"/>
    <cellStyle name="Normal 2 2 4 2 5 4" xfId="14124" xr:uid="{00000000-0005-0000-0000-000029370000}"/>
    <cellStyle name="Normal 2 2 4 2 6" xfId="14125" xr:uid="{00000000-0005-0000-0000-00002A370000}"/>
    <cellStyle name="Normal 2 2 4 2 6 2" xfId="14126" xr:uid="{00000000-0005-0000-0000-00002B370000}"/>
    <cellStyle name="Normal 2 2 4 2 6 2 2" xfId="14127" xr:uid="{00000000-0005-0000-0000-00002C370000}"/>
    <cellStyle name="Normal 2 2 4 2 6 2 3" xfId="14128" xr:uid="{00000000-0005-0000-0000-00002D370000}"/>
    <cellStyle name="Normal 2 2 4 2 6 3" xfId="14129" xr:uid="{00000000-0005-0000-0000-00002E370000}"/>
    <cellStyle name="Normal 2 2 4 2 6 4" xfId="14130" xr:uid="{00000000-0005-0000-0000-00002F370000}"/>
    <cellStyle name="Normal 2 2 4 2 7" xfId="14131" xr:uid="{00000000-0005-0000-0000-000030370000}"/>
    <cellStyle name="Normal 2 2 4 2 7 2" xfId="14132" xr:uid="{00000000-0005-0000-0000-000031370000}"/>
    <cellStyle name="Normal 2 2 4 2 7 2 2" xfId="14133" xr:uid="{00000000-0005-0000-0000-000032370000}"/>
    <cellStyle name="Normal 2 2 4 2 7 2 3" xfId="14134" xr:uid="{00000000-0005-0000-0000-000033370000}"/>
    <cellStyle name="Normal 2 2 4 2 7 3" xfId="14135" xr:uid="{00000000-0005-0000-0000-000034370000}"/>
    <cellStyle name="Normal 2 2 4 2 7 4" xfId="14136" xr:uid="{00000000-0005-0000-0000-000035370000}"/>
    <cellStyle name="Normal 2 2 4 2 8" xfId="14137" xr:uid="{00000000-0005-0000-0000-000036370000}"/>
    <cellStyle name="Normal 2 2 4 2 8 2" xfId="14138" xr:uid="{00000000-0005-0000-0000-000037370000}"/>
    <cellStyle name="Normal 2 2 4 2 8 2 2" xfId="14139" xr:uid="{00000000-0005-0000-0000-000038370000}"/>
    <cellStyle name="Normal 2 2 4 2 8 2 3" xfId="14140" xr:uid="{00000000-0005-0000-0000-000039370000}"/>
    <cellStyle name="Normal 2 2 4 2 8 3" xfId="14141" xr:uid="{00000000-0005-0000-0000-00003A370000}"/>
    <cellStyle name="Normal 2 2 4 2 8 4" xfId="14142" xr:uid="{00000000-0005-0000-0000-00003B370000}"/>
    <cellStyle name="Normal 2 2 4 2 9" xfId="14143" xr:uid="{00000000-0005-0000-0000-00003C370000}"/>
    <cellStyle name="Normal 2 2 4 2 9 2" xfId="14144" xr:uid="{00000000-0005-0000-0000-00003D370000}"/>
    <cellStyle name="Normal 2 2 4 2 9 2 2" xfId="14145" xr:uid="{00000000-0005-0000-0000-00003E370000}"/>
    <cellStyle name="Normal 2 2 4 2 9 2 3" xfId="14146" xr:uid="{00000000-0005-0000-0000-00003F370000}"/>
    <cellStyle name="Normal 2 2 4 2 9 3" xfId="14147" xr:uid="{00000000-0005-0000-0000-000040370000}"/>
    <cellStyle name="Normal 2 2 4 2 9 4" xfId="14148" xr:uid="{00000000-0005-0000-0000-000041370000}"/>
    <cellStyle name="Normal 2 2 4 3" xfId="14149" xr:uid="{00000000-0005-0000-0000-000042370000}"/>
    <cellStyle name="Normal 2 2 4 3 10" xfId="14150" xr:uid="{00000000-0005-0000-0000-000043370000}"/>
    <cellStyle name="Normal 2 2 4 3 10 2" xfId="14151" xr:uid="{00000000-0005-0000-0000-000044370000}"/>
    <cellStyle name="Normal 2 2 4 3 10 3" xfId="14152" xr:uid="{00000000-0005-0000-0000-000045370000}"/>
    <cellStyle name="Normal 2 2 4 3 11" xfId="14153" xr:uid="{00000000-0005-0000-0000-000046370000}"/>
    <cellStyle name="Normal 2 2 4 3 12" xfId="14154" xr:uid="{00000000-0005-0000-0000-000047370000}"/>
    <cellStyle name="Normal 2 2 4 3 2" xfId="14155" xr:uid="{00000000-0005-0000-0000-000048370000}"/>
    <cellStyle name="Normal 2 2 4 3 2 10" xfId="14156" xr:uid="{00000000-0005-0000-0000-000049370000}"/>
    <cellStyle name="Normal 2 2 4 3 2 2" xfId="14157" xr:uid="{00000000-0005-0000-0000-00004A370000}"/>
    <cellStyle name="Normal 2 2 4 3 2 2 2" xfId="14158" xr:uid="{00000000-0005-0000-0000-00004B370000}"/>
    <cellStyle name="Normal 2 2 4 3 2 2 2 2" xfId="14159" xr:uid="{00000000-0005-0000-0000-00004C370000}"/>
    <cellStyle name="Normal 2 2 4 3 2 2 2 3" xfId="14160" xr:uid="{00000000-0005-0000-0000-00004D370000}"/>
    <cellStyle name="Normal 2 2 4 3 2 2 3" xfId="14161" xr:uid="{00000000-0005-0000-0000-00004E370000}"/>
    <cellStyle name="Normal 2 2 4 3 2 2 4" xfId="14162" xr:uid="{00000000-0005-0000-0000-00004F370000}"/>
    <cellStyle name="Normal 2 2 4 3 2 3" xfId="14163" xr:uid="{00000000-0005-0000-0000-000050370000}"/>
    <cellStyle name="Normal 2 2 4 3 2 3 2" xfId="14164" xr:uid="{00000000-0005-0000-0000-000051370000}"/>
    <cellStyle name="Normal 2 2 4 3 2 3 2 2" xfId="14165" xr:uid="{00000000-0005-0000-0000-000052370000}"/>
    <cellStyle name="Normal 2 2 4 3 2 3 2 3" xfId="14166" xr:uid="{00000000-0005-0000-0000-000053370000}"/>
    <cellStyle name="Normal 2 2 4 3 2 3 3" xfId="14167" xr:uid="{00000000-0005-0000-0000-000054370000}"/>
    <cellStyle name="Normal 2 2 4 3 2 3 4" xfId="14168" xr:uid="{00000000-0005-0000-0000-000055370000}"/>
    <cellStyle name="Normal 2 2 4 3 2 4" xfId="14169" xr:uid="{00000000-0005-0000-0000-000056370000}"/>
    <cellStyle name="Normal 2 2 4 3 2 4 2" xfId="14170" xr:uid="{00000000-0005-0000-0000-000057370000}"/>
    <cellStyle name="Normal 2 2 4 3 2 4 2 2" xfId="14171" xr:uid="{00000000-0005-0000-0000-000058370000}"/>
    <cellStyle name="Normal 2 2 4 3 2 4 2 3" xfId="14172" xr:uid="{00000000-0005-0000-0000-000059370000}"/>
    <cellStyle name="Normal 2 2 4 3 2 4 3" xfId="14173" xr:uid="{00000000-0005-0000-0000-00005A370000}"/>
    <cellStyle name="Normal 2 2 4 3 2 4 4" xfId="14174" xr:uid="{00000000-0005-0000-0000-00005B370000}"/>
    <cellStyle name="Normal 2 2 4 3 2 5" xfId="14175" xr:uid="{00000000-0005-0000-0000-00005C370000}"/>
    <cellStyle name="Normal 2 2 4 3 2 5 2" xfId="14176" xr:uid="{00000000-0005-0000-0000-00005D370000}"/>
    <cellStyle name="Normal 2 2 4 3 2 5 2 2" xfId="14177" xr:uid="{00000000-0005-0000-0000-00005E370000}"/>
    <cellStyle name="Normal 2 2 4 3 2 5 2 3" xfId="14178" xr:uid="{00000000-0005-0000-0000-00005F370000}"/>
    <cellStyle name="Normal 2 2 4 3 2 5 3" xfId="14179" xr:uid="{00000000-0005-0000-0000-000060370000}"/>
    <cellStyle name="Normal 2 2 4 3 2 5 4" xfId="14180" xr:uid="{00000000-0005-0000-0000-000061370000}"/>
    <cellStyle name="Normal 2 2 4 3 2 6" xfId="14181" xr:uid="{00000000-0005-0000-0000-000062370000}"/>
    <cellStyle name="Normal 2 2 4 3 2 6 2" xfId="14182" xr:uid="{00000000-0005-0000-0000-000063370000}"/>
    <cellStyle name="Normal 2 2 4 3 2 6 2 2" xfId="14183" xr:uid="{00000000-0005-0000-0000-000064370000}"/>
    <cellStyle name="Normal 2 2 4 3 2 6 2 3" xfId="14184" xr:uid="{00000000-0005-0000-0000-000065370000}"/>
    <cellStyle name="Normal 2 2 4 3 2 6 3" xfId="14185" xr:uid="{00000000-0005-0000-0000-000066370000}"/>
    <cellStyle name="Normal 2 2 4 3 2 6 4" xfId="14186" xr:uid="{00000000-0005-0000-0000-000067370000}"/>
    <cellStyle name="Normal 2 2 4 3 2 7" xfId="14187" xr:uid="{00000000-0005-0000-0000-000068370000}"/>
    <cellStyle name="Normal 2 2 4 3 2 7 2" xfId="14188" xr:uid="{00000000-0005-0000-0000-000069370000}"/>
    <cellStyle name="Normal 2 2 4 3 2 7 2 2" xfId="14189" xr:uid="{00000000-0005-0000-0000-00006A370000}"/>
    <cellStyle name="Normal 2 2 4 3 2 7 2 3" xfId="14190" xr:uid="{00000000-0005-0000-0000-00006B370000}"/>
    <cellStyle name="Normal 2 2 4 3 2 7 3" xfId="14191" xr:uid="{00000000-0005-0000-0000-00006C370000}"/>
    <cellStyle name="Normal 2 2 4 3 2 7 4" xfId="14192" xr:uid="{00000000-0005-0000-0000-00006D370000}"/>
    <cellStyle name="Normal 2 2 4 3 2 8" xfId="14193" xr:uid="{00000000-0005-0000-0000-00006E370000}"/>
    <cellStyle name="Normal 2 2 4 3 2 8 2" xfId="14194" xr:uid="{00000000-0005-0000-0000-00006F370000}"/>
    <cellStyle name="Normal 2 2 4 3 2 8 3" xfId="14195" xr:uid="{00000000-0005-0000-0000-000070370000}"/>
    <cellStyle name="Normal 2 2 4 3 2 9" xfId="14196" xr:uid="{00000000-0005-0000-0000-000071370000}"/>
    <cellStyle name="Normal 2 2 4 3 3" xfId="14197" xr:uid="{00000000-0005-0000-0000-000072370000}"/>
    <cellStyle name="Normal 2 2 4 3 3 10" xfId="14198" xr:uid="{00000000-0005-0000-0000-000073370000}"/>
    <cellStyle name="Normal 2 2 4 3 3 2" xfId="14199" xr:uid="{00000000-0005-0000-0000-000074370000}"/>
    <cellStyle name="Normal 2 2 4 3 3 2 2" xfId="14200" xr:uid="{00000000-0005-0000-0000-000075370000}"/>
    <cellStyle name="Normal 2 2 4 3 3 2 2 2" xfId="14201" xr:uid="{00000000-0005-0000-0000-000076370000}"/>
    <cellStyle name="Normal 2 2 4 3 3 2 2 3" xfId="14202" xr:uid="{00000000-0005-0000-0000-000077370000}"/>
    <cellStyle name="Normal 2 2 4 3 3 2 3" xfId="14203" xr:uid="{00000000-0005-0000-0000-000078370000}"/>
    <cellStyle name="Normal 2 2 4 3 3 2 4" xfId="14204" xr:uid="{00000000-0005-0000-0000-000079370000}"/>
    <cellStyle name="Normal 2 2 4 3 3 3" xfId="14205" xr:uid="{00000000-0005-0000-0000-00007A370000}"/>
    <cellStyle name="Normal 2 2 4 3 3 3 2" xfId="14206" xr:uid="{00000000-0005-0000-0000-00007B370000}"/>
    <cellStyle name="Normal 2 2 4 3 3 3 2 2" xfId="14207" xr:uid="{00000000-0005-0000-0000-00007C370000}"/>
    <cellStyle name="Normal 2 2 4 3 3 3 2 3" xfId="14208" xr:uid="{00000000-0005-0000-0000-00007D370000}"/>
    <cellStyle name="Normal 2 2 4 3 3 3 3" xfId="14209" xr:uid="{00000000-0005-0000-0000-00007E370000}"/>
    <cellStyle name="Normal 2 2 4 3 3 3 4" xfId="14210" xr:uid="{00000000-0005-0000-0000-00007F370000}"/>
    <cellStyle name="Normal 2 2 4 3 3 4" xfId="14211" xr:uid="{00000000-0005-0000-0000-000080370000}"/>
    <cellStyle name="Normal 2 2 4 3 3 4 2" xfId="14212" xr:uid="{00000000-0005-0000-0000-000081370000}"/>
    <cellStyle name="Normal 2 2 4 3 3 4 2 2" xfId="14213" xr:uid="{00000000-0005-0000-0000-000082370000}"/>
    <cellStyle name="Normal 2 2 4 3 3 4 2 3" xfId="14214" xr:uid="{00000000-0005-0000-0000-000083370000}"/>
    <cellStyle name="Normal 2 2 4 3 3 4 3" xfId="14215" xr:uid="{00000000-0005-0000-0000-000084370000}"/>
    <cellStyle name="Normal 2 2 4 3 3 4 4" xfId="14216" xr:uid="{00000000-0005-0000-0000-000085370000}"/>
    <cellStyle name="Normal 2 2 4 3 3 5" xfId="14217" xr:uid="{00000000-0005-0000-0000-000086370000}"/>
    <cellStyle name="Normal 2 2 4 3 3 5 2" xfId="14218" xr:uid="{00000000-0005-0000-0000-000087370000}"/>
    <cellStyle name="Normal 2 2 4 3 3 5 2 2" xfId="14219" xr:uid="{00000000-0005-0000-0000-000088370000}"/>
    <cellStyle name="Normal 2 2 4 3 3 5 2 3" xfId="14220" xr:uid="{00000000-0005-0000-0000-000089370000}"/>
    <cellStyle name="Normal 2 2 4 3 3 5 3" xfId="14221" xr:uid="{00000000-0005-0000-0000-00008A370000}"/>
    <cellStyle name="Normal 2 2 4 3 3 5 4" xfId="14222" xr:uid="{00000000-0005-0000-0000-00008B370000}"/>
    <cellStyle name="Normal 2 2 4 3 3 6" xfId="14223" xr:uid="{00000000-0005-0000-0000-00008C370000}"/>
    <cellStyle name="Normal 2 2 4 3 3 6 2" xfId="14224" xr:uid="{00000000-0005-0000-0000-00008D370000}"/>
    <cellStyle name="Normal 2 2 4 3 3 6 2 2" xfId="14225" xr:uid="{00000000-0005-0000-0000-00008E370000}"/>
    <cellStyle name="Normal 2 2 4 3 3 6 2 3" xfId="14226" xr:uid="{00000000-0005-0000-0000-00008F370000}"/>
    <cellStyle name="Normal 2 2 4 3 3 6 3" xfId="14227" xr:uid="{00000000-0005-0000-0000-000090370000}"/>
    <cellStyle name="Normal 2 2 4 3 3 6 4" xfId="14228" xr:uid="{00000000-0005-0000-0000-000091370000}"/>
    <cellStyle name="Normal 2 2 4 3 3 7" xfId="14229" xr:uid="{00000000-0005-0000-0000-000092370000}"/>
    <cellStyle name="Normal 2 2 4 3 3 7 2" xfId="14230" xr:uid="{00000000-0005-0000-0000-000093370000}"/>
    <cellStyle name="Normal 2 2 4 3 3 7 2 2" xfId="14231" xr:uid="{00000000-0005-0000-0000-000094370000}"/>
    <cellStyle name="Normal 2 2 4 3 3 7 2 3" xfId="14232" xr:uid="{00000000-0005-0000-0000-000095370000}"/>
    <cellStyle name="Normal 2 2 4 3 3 7 3" xfId="14233" xr:uid="{00000000-0005-0000-0000-000096370000}"/>
    <cellStyle name="Normal 2 2 4 3 3 7 4" xfId="14234" xr:uid="{00000000-0005-0000-0000-000097370000}"/>
    <cellStyle name="Normal 2 2 4 3 3 8" xfId="14235" xr:uid="{00000000-0005-0000-0000-000098370000}"/>
    <cellStyle name="Normal 2 2 4 3 3 8 2" xfId="14236" xr:uid="{00000000-0005-0000-0000-000099370000}"/>
    <cellStyle name="Normal 2 2 4 3 3 8 3" xfId="14237" xr:uid="{00000000-0005-0000-0000-00009A370000}"/>
    <cellStyle name="Normal 2 2 4 3 3 9" xfId="14238" xr:uid="{00000000-0005-0000-0000-00009B370000}"/>
    <cellStyle name="Normal 2 2 4 3 4" xfId="14239" xr:uid="{00000000-0005-0000-0000-00009C370000}"/>
    <cellStyle name="Normal 2 2 4 3 4 2" xfId="14240" xr:uid="{00000000-0005-0000-0000-00009D370000}"/>
    <cellStyle name="Normal 2 2 4 3 4 2 2" xfId="14241" xr:uid="{00000000-0005-0000-0000-00009E370000}"/>
    <cellStyle name="Normal 2 2 4 3 4 2 3" xfId="14242" xr:uid="{00000000-0005-0000-0000-00009F370000}"/>
    <cellStyle name="Normal 2 2 4 3 4 3" xfId="14243" xr:uid="{00000000-0005-0000-0000-0000A0370000}"/>
    <cellStyle name="Normal 2 2 4 3 4 4" xfId="14244" xr:uid="{00000000-0005-0000-0000-0000A1370000}"/>
    <cellStyle name="Normal 2 2 4 3 5" xfId="14245" xr:uid="{00000000-0005-0000-0000-0000A2370000}"/>
    <cellStyle name="Normal 2 2 4 3 5 2" xfId="14246" xr:uid="{00000000-0005-0000-0000-0000A3370000}"/>
    <cellStyle name="Normal 2 2 4 3 5 2 2" xfId="14247" xr:uid="{00000000-0005-0000-0000-0000A4370000}"/>
    <cellStyle name="Normal 2 2 4 3 5 2 3" xfId="14248" xr:uid="{00000000-0005-0000-0000-0000A5370000}"/>
    <cellStyle name="Normal 2 2 4 3 5 3" xfId="14249" xr:uid="{00000000-0005-0000-0000-0000A6370000}"/>
    <cellStyle name="Normal 2 2 4 3 5 4" xfId="14250" xr:uid="{00000000-0005-0000-0000-0000A7370000}"/>
    <cellStyle name="Normal 2 2 4 3 6" xfId="14251" xr:uid="{00000000-0005-0000-0000-0000A8370000}"/>
    <cellStyle name="Normal 2 2 4 3 6 2" xfId="14252" xr:uid="{00000000-0005-0000-0000-0000A9370000}"/>
    <cellStyle name="Normal 2 2 4 3 6 2 2" xfId="14253" xr:uid="{00000000-0005-0000-0000-0000AA370000}"/>
    <cellStyle name="Normal 2 2 4 3 6 2 3" xfId="14254" xr:uid="{00000000-0005-0000-0000-0000AB370000}"/>
    <cellStyle name="Normal 2 2 4 3 6 3" xfId="14255" xr:uid="{00000000-0005-0000-0000-0000AC370000}"/>
    <cellStyle name="Normal 2 2 4 3 6 4" xfId="14256" xr:uid="{00000000-0005-0000-0000-0000AD370000}"/>
    <cellStyle name="Normal 2 2 4 3 7" xfId="14257" xr:uid="{00000000-0005-0000-0000-0000AE370000}"/>
    <cellStyle name="Normal 2 2 4 3 7 2" xfId="14258" xr:uid="{00000000-0005-0000-0000-0000AF370000}"/>
    <cellStyle name="Normal 2 2 4 3 7 2 2" xfId="14259" xr:uid="{00000000-0005-0000-0000-0000B0370000}"/>
    <cellStyle name="Normal 2 2 4 3 7 2 3" xfId="14260" xr:uid="{00000000-0005-0000-0000-0000B1370000}"/>
    <cellStyle name="Normal 2 2 4 3 7 3" xfId="14261" xr:uid="{00000000-0005-0000-0000-0000B2370000}"/>
    <cellStyle name="Normal 2 2 4 3 7 4" xfId="14262" xr:uid="{00000000-0005-0000-0000-0000B3370000}"/>
    <cellStyle name="Normal 2 2 4 3 8" xfId="14263" xr:uid="{00000000-0005-0000-0000-0000B4370000}"/>
    <cellStyle name="Normal 2 2 4 3 8 2" xfId="14264" xr:uid="{00000000-0005-0000-0000-0000B5370000}"/>
    <cellStyle name="Normal 2 2 4 3 8 2 2" xfId="14265" xr:uid="{00000000-0005-0000-0000-0000B6370000}"/>
    <cellStyle name="Normal 2 2 4 3 8 2 3" xfId="14266" xr:uid="{00000000-0005-0000-0000-0000B7370000}"/>
    <cellStyle name="Normal 2 2 4 3 8 3" xfId="14267" xr:uid="{00000000-0005-0000-0000-0000B8370000}"/>
    <cellStyle name="Normal 2 2 4 3 8 4" xfId="14268" xr:uid="{00000000-0005-0000-0000-0000B9370000}"/>
    <cellStyle name="Normal 2 2 4 3 9" xfId="14269" xr:uid="{00000000-0005-0000-0000-0000BA370000}"/>
    <cellStyle name="Normal 2 2 4 3 9 2" xfId="14270" xr:uid="{00000000-0005-0000-0000-0000BB370000}"/>
    <cellStyle name="Normal 2 2 4 3 9 2 2" xfId="14271" xr:uid="{00000000-0005-0000-0000-0000BC370000}"/>
    <cellStyle name="Normal 2 2 4 3 9 2 3" xfId="14272" xr:uid="{00000000-0005-0000-0000-0000BD370000}"/>
    <cellStyle name="Normal 2 2 4 3 9 3" xfId="14273" xr:uid="{00000000-0005-0000-0000-0000BE370000}"/>
    <cellStyle name="Normal 2 2 4 3 9 4" xfId="14274" xr:uid="{00000000-0005-0000-0000-0000BF370000}"/>
    <cellStyle name="Normal 2 2 4 4" xfId="14275" xr:uid="{00000000-0005-0000-0000-0000C0370000}"/>
    <cellStyle name="Normal 2 2 4 4 10" xfId="14276" xr:uid="{00000000-0005-0000-0000-0000C1370000}"/>
    <cellStyle name="Normal 2 2 4 4 10 2" xfId="14277" xr:uid="{00000000-0005-0000-0000-0000C2370000}"/>
    <cellStyle name="Normal 2 2 4 4 10 3" xfId="14278" xr:uid="{00000000-0005-0000-0000-0000C3370000}"/>
    <cellStyle name="Normal 2 2 4 4 11" xfId="14279" xr:uid="{00000000-0005-0000-0000-0000C4370000}"/>
    <cellStyle name="Normal 2 2 4 4 12" xfId="14280" xr:uid="{00000000-0005-0000-0000-0000C5370000}"/>
    <cellStyle name="Normal 2 2 4 4 2" xfId="14281" xr:uid="{00000000-0005-0000-0000-0000C6370000}"/>
    <cellStyle name="Normal 2 2 4 4 2 10" xfId="14282" xr:uid="{00000000-0005-0000-0000-0000C7370000}"/>
    <cellStyle name="Normal 2 2 4 4 2 2" xfId="14283" xr:uid="{00000000-0005-0000-0000-0000C8370000}"/>
    <cellStyle name="Normal 2 2 4 4 2 2 2" xfId="14284" xr:uid="{00000000-0005-0000-0000-0000C9370000}"/>
    <cellStyle name="Normal 2 2 4 4 2 2 2 2" xfId="14285" xr:uid="{00000000-0005-0000-0000-0000CA370000}"/>
    <cellStyle name="Normal 2 2 4 4 2 2 2 3" xfId="14286" xr:uid="{00000000-0005-0000-0000-0000CB370000}"/>
    <cellStyle name="Normal 2 2 4 4 2 2 3" xfId="14287" xr:uid="{00000000-0005-0000-0000-0000CC370000}"/>
    <cellStyle name="Normal 2 2 4 4 2 2 4" xfId="14288" xr:uid="{00000000-0005-0000-0000-0000CD370000}"/>
    <cellStyle name="Normal 2 2 4 4 2 3" xfId="14289" xr:uid="{00000000-0005-0000-0000-0000CE370000}"/>
    <cellStyle name="Normal 2 2 4 4 2 3 2" xfId="14290" xr:uid="{00000000-0005-0000-0000-0000CF370000}"/>
    <cellStyle name="Normal 2 2 4 4 2 3 2 2" xfId="14291" xr:uid="{00000000-0005-0000-0000-0000D0370000}"/>
    <cellStyle name="Normal 2 2 4 4 2 3 2 3" xfId="14292" xr:uid="{00000000-0005-0000-0000-0000D1370000}"/>
    <cellStyle name="Normal 2 2 4 4 2 3 3" xfId="14293" xr:uid="{00000000-0005-0000-0000-0000D2370000}"/>
    <cellStyle name="Normal 2 2 4 4 2 3 4" xfId="14294" xr:uid="{00000000-0005-0000-0000-0000D3370000}"/>
    <cellStyle name="Normal 2 2 4 4 2 4" xfId="14295" xr:uid="{00000000-0005-0000-0000-0000D4370000}"/>
    <cellStyle name="Normal 2 2 4 4 2 4 2" xfId="14296" xr:uid="{00000000-0005-0000-0000-0000D5370000}"/>
    <cellStyle name="Normal 2 2 4 4 2 4 2 2" xfId="14297" xr:uid="{00000000-0005-0000-0000-0000D6370000}"/>
    <cellStyle name="Normal 2 2 4 4 2 4 2 3" xfId="14298" xr:uid="{00000000-0005-0000-0000-0000D7370000}"/>
    <cellStyle name="Normal 2 2 4 4 2 4 3" xfId="14299" xr:uid="{00000000-0005-0000-0000-0000D8370000}"/>
    <cellStyle name="Normal 2 2 4 4 2 4 4" xfId="14300" xr:uid="{00000000-0005-0000-0000-0000D9370000}"/>
    <cellStyle name="Normal 2 2 4 4 2 5" xfId="14301" xr:uid="{00000000-0005-0000-0000-0000DA370000}"/>
    <cellStyle name="Normal 2 2 4 4 2 5 2" xfId="14302" xr:uid="{00000000-0005-0000-0000-0000DB370000}"/>
    <cellStyle name="Normal 2 2 4 4 2 5 2 2" xfId="14303" xr:uid="{00000000-0005-0000-0000-0000DC370000}"/>
    <cellStyle name="Normal 2 2 4 4 2 5 2 3" xfId="14304" xr:uid="{00000000-0005-0000-0000-0000DD370000}"/>
    <cellStyle name="Normal 2 2 4 4 2 5 3" xfId="14305" xr:uid="{00000000-0005-0000-0000-0000DE370000}"/>
    <cellStyle name="Normal 2 2 4 4 2 5 4" xfId="14306" xr:uid="{00000000-0005-0000-0000-0000DF370000}"/>
    <cellStyle name="Normal 2 2 4 4 2 6" xfId="14307" xr:uid="{00000000-0005-0000-0000-0000E0370000}"/>
    <cellStyle name="Normal 2 2 4 4 2 6 2" xfId="14308" xr:uid="{00000000-0005-0000-0000-0000E1370000}"/>
    <cellStyle name="Normal 2 2 4 4 2 6 2 2" xfId="14309" xr:uid="{00000000-0005-0000-0000-0000E2370000}"/>
    <cellStyle name="Normal 2 2 4 4 2 6 2 3" xfId="14310" xr:uid="{00000000-0005-0000-0000-0000E3370000}"/>
    <cellStyle name="Normal 2 2 4 4 2 6 3" xfId="14311" xr:uid="{00000000-0005-0000-0000-0000E4370000}"/>
    <cellStyle name="Normal 2 2 4 4 2 6 4" xfId="14312" xr:uid="{00000000-0005-0000-0000-0000E5370000}"/>
    <cellStyle name="Normal 2 2 4 4 2 7" xfId="14313" xr:uid="{00000000-0005-0000-0000-0000E6370000}"/>
    <cellStyle name="Normal 2 2 4 4 2 7 2" xfId="14314" xr:uid="{00000000-0005-0000-0000-0000E7370000}"/>
    <cellStyle name="Normal 2 2 4 4 2 7 2 2" xfId="14315" xr:uid="{00000000-0005-0000-0000-0000E8370000}"/>
    <cellStyle name="Normal 2 2 4 4 2 7 2 3" xfId="14316" xr:uid="{00000000-0005-0000-0000-0000E9370000}"/>
    <cellStyle name="Normal 2 2 4 4 2 7 3" xfId="14317" xr:uid="{00000000-0005-0000-0000-0000EA370000}"/>
    <cellStyle name="Normal 2 2 4 4 2 7 4" xfId="14318" xr:uid="{00000000-0005-0000-0000-0000EB370000}"/>
    <cellStyle name="Normal 2 2 4 4 2 8" xfId="14319" xr:uid="{00000000-0005-0000-0000-0000EC370000}"/>
    <cellStyle name="Normal 2 2 4 4 2 8 2" xfId="14320" xr:uid="{00000000-0005-0000-0000-0000ED370000}"/>
    <cellStyle name="Normal 2 2 4 4 2 8 3" xfId="14321" xr:uid="{00000000-0005-0000-0000-0000EE370000}"/>
    <cellStyle name="Normal 2 2 4 4 2 9" xfId="14322" xr:uid="{00000000-0005-0000-0000-0000EF370000}"/>
    <cellStyle name="Normal 2 2 4 4 3" xfId="14323" xr:uid="{00000000-0005-0000-0000-0000F0370000}"/>
    <cellStyle name="Normal 2 2 4 4 3 10" xfId="14324" xr:uid="{00000000-0005-0000-0000-0000F1370000}"/>
    <cellStyle name="Normal 2 2 4 4 3 2" xfId="14325" xr:uid="{00000000-0005-0000-0000-0000F2370000}"/>
    <cellStyle name="Normal 2 2 4 4 3 2 2" xfId="14326" xr:uid="{00000000-0005-0000-0000-0000F3370000}"/>
    <cellStyle name="Normal 2 2 4 4 3 2 2 2" xfId="14327" xr:uid="{00000000-0005-0000-0000-0000F4370000}"/>
    <cellStyle name="Normal 2 2 4 4 3 2 2 3" xfId="14328" xr:uid="{00000000-0005-0000-0000-0000F5370000}"/>
    <cellStyle name="Normal 2 2 4 4 3 2 3" xfId="14329" xr:uid="{00000000-0005-0000-0000-0000F6370000}"/>
    <cellStyle name="Normal 2 2 4 4 3 2 4" xfId="14330" xr:uid="{00000000-0005-0000-0000-0000F7370000}"/>
    <cellStyle name="Normal 2 2 4 4 3 3" xfId="14331" xr:uid="{00000000-0005-0000-0000-0000F8370000}"/>
    <cellStyle name="Normal 2 2 4 4 3 3 2" xfId="14332" xr:uid="{00000000-0005-0000-0000-0000F9370000}"/>
    <cellStyle name="Normal 2 2 4 4 3 3 2 2" xfId="14333" xr:uid="{00000000-0005-0000-0000-0000FA370000}"/>
    <cellStyle name="Normal 2 2 4 4 3 3 2 3" xfId="14334" xr:uid="{00000000-0005-0000-0000-0000FB370000}"/>
    <cellStyle name="Normal 2 2 4 4 3 3 3" xfId="14335" xr:uid="{00000000-0005-0000-0000-0000FC370000}"/>
    <cellStyle name="Normal 2 2 4 4 3 3 4" xfId="14336" xr:uid="{00000000-0005-0000-0000-0000FD370000}"/>
    <cellStyle name="Normal 2 2 4 4 3 4" xfId="14337" xr:uid="{00000000-0005-0000-0000-0000FE370000}"/>
    <cellStyle name="Normal 2 2 4 4 3 4 2" xfId="14338" xr:uid="{00000000-0005-0000-0000-0000FF370000}"/>
    <cellStyle name="Normal 2 2 4 4 3 4 2 2" xfId="14339" xr:uid="{00000000-0005-0000-0000-000000380000}"/>
    <cellStyle name="Normal 2 2 4 4 3 4 2 3" xfId="14340" xr:uid="{00000000-0005-0000-0000-000001380000}"/>
    <cellStyle name="Normal 2 2 4 4 3 4 3" xfId="14341" xr:uid="{00000000-0005-0000-0000-000002380000}"/>
    <cellStyle name="Normal 2 2 4 4 3 4 4" xfId="14342" xr:uid="{00000000-0005-0000-0000-000003380000}"/>
    <cellStyle name="Normal 2 2 4 4 3 5" xfId="14343" xr:uid="{00000000-0005-0000-0000-000004380000}"/>
    <cellStyle name="Normal 2 2 4 4 3 5 2" xfId="14344" xr:uid="{00000000-0005-0000-0000-000005380000}"/>
    <cellStyle name="Normal 2 2 4 4 3 5 2 2" xfId="14345" xr:uid="{00000000-0005-0000-0000-000006380000}"/>
    <cellStyle name="Normal 2 2 4 4 3 5 2 3" xfId="14346" xr:uid="{00000000-0005-0000-0000-000007380000}"/>
    <cellStyle name="Normal 2 2 4 4 3 5 3" xfId="14347" xr:uid="{00000000-0005-0000-0000-000008380000}"/>
    <cellStyle name="Normal 2 2 4 4 3 5 4" xfId="14348" xr:uid="{00000000-0005-0000-0000-000009380000}"/>
    <cellStyle name="Normal 2 2 4 4 3 6" xfId="14349" xr:uid="{00000000-0005-0000-0000-00000A380000}"/>
    <cellStyle name="Normal 2 2 4 4 3 6 2" xfId="14350" xr:uid="{00000000-0005-0000-0000-00000B380000}"/>
    <cellStyle name="Normal 2 2 4 4 3 6 2 2" xfId="14351" xr:uid="{00000000-0005-0000-0000-00000C380000}"/>
    <cellStyle name="Normal 2 2 4 4 3 6 2 3" xfId="14352" xr:uid="{00000000-0005-0000-0000-00000D380000}"/>
    <cellStyle name="Normal 2 2 4 4 3 6 3" xfId="14353" xr:uid="{00000000-0005-0000-0000-00000E380000}"/>
    <cellStyle name="Normal 2 2 4 4 3 6 4" xfId="14354" xr:uid="{00000000-0005-0000-0000-00000F380000}"/>
    <cellStyle name="Normal 2 2 4 4 3 7" xfId="14355" xr:uid="{00000000-0005-0000-0000-000010380000}"/>
    <cellStyle name="Normal 2 2 4 4 3 7 2" xfId="14356" xr:uid="{00000000-0005-0000-0000-000011380000}"/>
    <cellStyle name="Normal 2 2 4 4 3 7 2 2" xfId="14357" xr:uid="{00000000-0005-0000-0000-000012380000}"/>
    <cellStyle name="Normal 2 2 4 4 3 7 2 3" xfId="14358" xr:uid="{00000000-0005-0000-0000-000013380000}"/>
    <cellStyle name="Normal 2 2 4 4 3 7 3" xfId="14359" xr:uid="{00000000-0005-0000-0000-000014380000}"/>
    <cellStyle name="Normal 2 2 4 4 3 7 4" xfId="14360" xr:uid="{00000000-0005-0000-0000-000015380000}"/>
    <cellStyle name="Normal 2 2 4 4 3 8" xfId="14361" xr:uid="{00000000-0005-0000-0000-000016380000}"/>
    <cellStyle name="Normal 2 2 4 4 3 8 2" xfId="14362" xr:uid="{00000000-0005-0000-0000-000017380000}"/>
    <cellStyle name="Normal 2 2 4 4 3 8 3" xfId="14363" xr:uid="{00000000-0005-0000-0000-000018380000}"/>
    <cellStyle name="Normal 2 2 4 4 3 9" xfId="14364" xr:uid="{00000000-0005-0000-0000-000019380000}"/>
    <cellStyle name="Normal 2 2 4 4 4" xfId="14365" xr:uid="{00000000-0005-0000-0000-00001A380000}"/>
    <cellStyle name="Normal 2 2 4 4 4 2" xfId="14366" xr:uid="{00000000-0005-0000-0000-00001B380000}"/>
    <cellStyle name="Normal 2 2 4 4 4 2 2" xfId="14367" xr:uid="{00000000-0005-0000-0000-00001C380000}"/>
    <cellStyle name="Normal 2 2 4 4 4 2 3" xfId="14368" xr:uid="{00000000-0005-0000-0000-00001D380000}"/>
    <cellStyle name="Normal 2 2 4 4 4 3" xfId="14369" xr:uid="{00000000-0005-0000-0000-00001E380000}"/>
    <cellStyle name="Normal 2 2 4 4 4 4" xfId="14370" xr:uid="{00000000-0005-0000-0000-00001F380000}"/>
    <cellStyle name="Normal 2 2 4 4 5" xfId="14371" xr:uid="{00000000-0005-0000-0000-000020380000}"/>
    <cellStyle name="Normal 2 2 4 4 5 2" xfId="14372" xr:uid="{00000000-0005-0000-0000-000021380000}"/>
    <cellStyle name="Normal 2 2 4 4 5 2 2" xfId="14373" xr:uid="{00000000-0005-0000-0000-000022380000}"/>
    <cellStyle name="Normal 2 2 4 4 5 2 3" xfId="14374" xr:uid="{00000000-0005-0000-0000-000023380000}"/>
    <cellStyle name="Normal 2 2 4 4 5 3" xfId="14375" xr:uid="{00000000-0005-0000-0000-000024380000}"/>
    <cellStyle name="Normal 2 2 4 4 5 4" xfId="14376" xr:uid="{00000000-0005-0000-0000-000025380000}"/>
    <cellStyle name="Normal 2 2 4 4 6" xfId="14377" xr:uid="{00000000-0005-0000-0000-000026380000}"/>
    <cellStyle name="Normal 2 2 4 4 6 2" xfId="14378" xr:uid="{00000000-0005-0000-0000-000027380000}"/>
    <cellStyle name="Normal 2 2 4 4 6 2 2" xfId="14379" xr:uid="{00000000-0005-0000-0000-000028380000}"/>
    <cellStyle name="Normal 2 2 4 4 6 2 3" xfId="14380" xr:uid="{00000000-0005-0000-0000-000029380000}"/>
    <cellStyle name="Normal 2 2 4 4 6 3" xfId="14381" xr:uid="{00000000-0005-0000-0000-00002A380000}"/>
    <cellStyle name="Normal 2 2 4 4 6 4" xfId="14382" xr:uid="{00000000-0005-0000-0000-00002B380000}"/>
    <cellStyle name="Normal 2 2 4 4 7" xfId="14383" xr:uid="{00000000-0005-0000-0000-00002C380000}"/>
    <cellStyle name="Normal 2 2 4 4 7 2" xfId="14384" xr:uid="{00000000-0005-0000-0000-00002D380000}"/>
    <cellStyle name="Normal 2 2 4 4 7 2 2" xfId="14385" xr:uid="{00000000-0005-0000-0000-00002E380000}"/>
    <cellStyle name="Normal 2 2 4 4 7 2 3" xfId="14386" xr:uid="{00000000-0005-0000-0000-00002F380000}"/>
    <cellStyle name="Normal 2 2 4 4 7 3" xfId="14387" xr:uid="{00000000-0005-0000-0000-000030380000}"/>
    <cellStyle name="Normal 2 2 4 4 7 4" xfId="14388" xr:uid="{00000000-0005-0000-0000-000031380000}"/>
    <cellStyle name="Normal 2 2 4 4 8" xfId="14389" xr:uid="{00000000-0005-0000-0000-000032380000}"/>
    <cellStyle name="Normal 2 2 4 4 8 2" xfId="14390" xr:uid="{00000000-0005-0000-0000-000033380000}"/>
    <cellStyle name="Normal 2 2 4 4 8 2 2" xfId="14391" xr:uid="{00000000-0005-0000-0000-000034380000}"/>
    <cellStyle name="Normal 2 2 4 4 8 2 3" xfId="14392" xr:uid="{00000000-0005-0000-0000-000035380000}"/>
    <cellStyle name="Normal 2 2 4 4 8 3" xfId="14393" xr:uid="{00000000-0005-0000-0000-000036380000}"/>
    <cellStyle name="Normal 2 2 4 4 8 4" xfId="14394" xr:uid="{00000000-0005-0000-0000-000037380000}"/>
    <cellStyle name="Normal 2 2 4 4 9" xfId="14395" xr:uid="{00000000-0005-0000-0000-000038380000}"/>
    <cellStyle name="Normal 2 2 4 4 9 2" xfId="14396" xr:uid="{00000000-0005-0000-0000-000039380000}"/>
    <cellStyle name="Normal 2 2 4 4 9 2 2" xfId="14397" xr:uid="{00000000-0005-0000-0000-00003A380000}"/>
    <cellStyle name="Normal 2 2 4 4 9 2 3" xfId="14398" xr:uid="{00000000-0005-0000-0000-00003B380000}"/>
    <cellStyle name="Normal 2 2 4 4 9 3" xfId="14399" xr:uid="{00000000-0005-0000-0000-00003C380000}"/>
    <cellStyle name="Normal 2 2 4 4 9 4" xfId="14400" xr:uid="{00000000-0005-0000-0000-00003D380000}"/>
    <cellStyle name="Normal 2 2 4 5" xfId="14401" xr:uid="{00000000-0005-0000-0000-00003E380000}"/>
    <cellStyle name="Normal 2 2 4 5 10" xfId="14402" xr:uid="{00000000-0005-0000-0000-00003F380000}"/>
    <cellStyle name="Normal 2 2 4 5 2" xfId="14403" xr:uid="{00000000-0005-0000-0000-000040380000}"/>
    <cellStyle name="Normal 2 2 4 5 2 2" xfId="14404" xr:uid="{00000000-0005-0000-0000-000041380000}"/>
    <cellStyle name="Normal 2 2 4 5 2 2 2" xfId="14405" xr:uid="{00000000-0005-0000-0000-000042380000}"/>
    <cellStyle name="Normal 2 2 4 5 2 2 3" xfId="14406" xr:uid="{00000000-0005-0000-0000-000043380000}"/>
    <cellStyle name="Normal 2 2 4 5 2 3" xfId="14407" xr:uid="{00000000-0005-0000-0000-000044380000}"/>
    <cellStyle name="Normal 2 2 4 5 2 4" xfId="14408" xr:uid="{00000000-0005-0000-0000-000045380000}"/>
    <cellStyle name="Normal 2 2 4 5 3" xfId="14409" xr:uid="{00000000-0005-0000-0000-000046380000}"/>
    <cellStyle name="Normal 2 2 4 5 3 2" xfId="14410" xr:uid="{00000000-0005-0000-0000-000047380000}"/>
    <cellStyle name="Normal 2 2 4 5 3 2 2" xfId="14411" xr:uid="{00000000-0005-0000-0000-000048380000}"/>
    <cellStyle name="Normal 2 2 4 5 3 2 3" xfId="14412" xr:uid="{00000000-0005-0000-0000-000049380000}"/>
    <cellStyle name="Normal 2 2 4 5 3 3" xfId="14413" xr:uid="{00000000-0005-0000-0000-00004A380000}"/>
    <cellStyle name="Normal 2 2 4 5 3 4" xfId="14414" xr:uid="{00000000-0005-0000-0000-00004B380000}"/>
    <cellStyle name="Normal 2 2 4 5 4" xfId="14415" xr:uid="{00000000-0005-0000-0000-00004C380000}"/>
    <cellStyle name="Normal 2 2 4 5 4 2" xfId="14416" xr:uid="{00000000-0005-0000-0000-00004D380000}"/>
    <cellStyle name="Normal 2 2 4 5 4 2 2" xfId="14417" xr:uid="{00000000-0005-0000-0000-00004E380000}"/>
    <cellStyle name="Normal 2 2 4 5 4 2 3" xfId="14418" xr:uid="{00000000-0005-0000-0000-00004F380000}"/>
    <cellStyle name="Normal 2 2 4 5 4 3" xfId="14419" xr:uid="{00000000-0005-0000-0000-000050380000}"/>
    <cellStyle name="Normal 2 2 4 5 4 4" xfId="14420" xr:uid="{00000000-0005-0000-0000-000051380000}"/>
    <cellStyle name="Normal 2 2 4 5 5" xfId="14421" xr:uid="{00000000-0005-0000-0000-000052380000}"/>
    <cellStyle name="Normal 2 2 4 5 5 2" xfId="14422" xr:uid="{00000000-0005-0000-0000-000053380000}"/>
    <cellStyle name="Normal 2 2 4 5 5 2 2" xfId="14423" xr:uid="{00000000-0005-0000-0000-000054380000}"/>
    <cellStyle name="Normal 2 2 4 5 5 2 3" xfId="14424" xr:uid="{00000000-0005-0000-0000-000055380000}"/>
    <cellStyle name="Normal 2 2 4 5 5 3" xfId="14425" xr:uid="{00000000-0005-0000-0000-000056380000}"/>
    <cellStyle name="Normal 2 2 4 5 5 4" xfId="14426" xr:uid="{00000000-0005-0000-0000-000057380000}"/>
    <cellStyle name="Normal 2 2 4 5 6" xfId="14427" xr:uid="{00000000-0005-0000-0000-000058380000}"/>
    <cellStyle name="Normal 2 2 4 5 6 2" xfId="14428" xr:uid="{00000000-0005-0000-0000-000059380000}"/>
    <cellStyle name="Normal 2 2 4 5 6 2 2" xfId="14429" xr:uid="{00000000-0005-0000-0000-00005A380000}"/>
    <cellStyle name="Normal 2 2 4 5 6 2 3" xfId="14430" xr:uid="{00000000-0005-0000-0000-00005B380000}"/>
    <cellStyle name="Normal 2 2 4 5 6 3" xfId="14431" xr:uid="{00000000-0005-0000-0000-00005C380000}"/>
    <cellStyle name="Normal 2 2 4 5 6 4" xfId="14432" xr:uid="{00000000-0005-0000-0000-00005D380000}"/>
    <cellStyle name="Normal 2 2 4 5 7" xfId="14433" xr:uid="{00000000-0005-0000-0000-00005E380000}"/>
    <cellStyle name="Normal 2 2 4 5 7 2" xfId="14434" xr:uid="{00000000-0005-0000-0000-00005F380000}"/>
    <cellStyle name="Normal 2 2 4 5 7 2 2" xfId="14435" xr:uid="{00000000-0005-0000-0000-000060380000}"/>
    <cellStyle name="Normal 2 2 4 5 7 2 3" xfId="14436" xr:uid="{00000000-0005-0000-0000-000061380000}"/>
    <cellStyle name="Normal 2 2 4 5 7 3" xfId="14437" xr:uid="{00000000-0005-0000-0000-000062380000}"/>
    <cellStyle name="Normal 2 2 4 5 7 4" xfId="14438" xr:uid="{00000000-0005-0000-0000-000063380000}"/>
    <cellStyle name="Normal 2 2 4 5 8" xfId="14439" xr:uid="{00000000-0005-0000-0000-000064380000}"/>
    <cellStyle name="Normal 2 2 4 5 8 2" xfId="14440" xr:uid="{00000000-0005-0000-0000-000065380000}"/>
    <cellStyle name="Normal 2 2 4 5 8 3" xfId="14441" xr:uid="{00000000-0005-0000-0000-000066380000}"/>
    <cellStyle name="Normal 2 2 4 5 9" xfId="14442" xr:uid="{00000000-0005-0000-0000-000067380000}"/>
    <cellStyle name="Normal 2 2 4 6" xfId="14443" xr:uid="{00000000-0005-0000-0000-000068380000}"/>
    <cellStyle name="Normal 2 2 4 6 10" xfId="14444" xr:uid="{00000000-0005-0000-0000-000069380000}"/>
    <cellStyle name="Normal 2 2 4 6 2" xfId="14445" xr:uid="{00000000-0005-0000-0000-00006A380000}"/>
    <cellStyle name="Normal 2 2 4 6 2 2" xfId="14446" xr:uid="{00000000-0005-0000-0000-00006B380000}"/>
    <cellStyle name="Normal 2 2 4 6 2 2 2" xfId="14447" xr:uid="{00000000-0005-0000-0000-00006C380000}"/>
    <cellStyle name="Normal 2 2 4 6 2 2 3" xfId="14448" xr:uid="{00000000-0005-0000-0000-00006D380000}"/>
    <cellStyle name="Normal 2 2 4 6 2 3" xfId="14449" xr:uid="{00000000-0005-0000-0000-00006E380000}"/>
    <cellStyle name="Normal 2 2 4 6 2 4" xfId="14450" xr:uid="{00000000-0005-0000-0000-00006F380000}"/>
    <cellStyle name="Normal 2 2 4 6 3" xfId="14451" xr:uid="{00000000-0005-0000-0000-000070380000}"/>
    <cellStyle name="Normal 2 2 4 6 3 2" xfId="14452" xr:uid="{00000000-0005-0000-0000-000071380000}"/>
    <cellStyle name="Normal 2 2 4 6 3 2 2" xfId="14453" xr:uid="{00000000-0005-0000-0000-000072380000}"/>
    <cellStyle name="Normal 2 2 4 6 3 2 3" xfId="14454" xr:uid="{00000000-0005-0000-0000-000073380000}"/>
    <cellStyle name="Normal 2 2 4 6 3 3" xfId="14455" xr:uid="{00000000-0005-0000-0000-000074380000}"/>
    <cellStyle name="Normal 2 2 4 6 3 4" xfId="14456" xr:uid="{00000000-0005-0000-0000-000075380000}"/>
    <cellStyle name="Normal 2 2 4 6 4" xfId="14457" xr:uid="{00000000-0005-0000-0000-000076380000}"/>
    <cellStyle name="Normal 2 2 4 6 4 2" xfId="14458" xr:uid="{00000000-0005-0000-0000-000077380000}"/>
    <cellStyle name="Normal 2 2 4 6 4 2 2" xfId="14459" xr:uid="{00000000-0005-0000-0000-000078380000}"/>
    <cellStyle name="Normal 2 2 4 6 4 2 3" xfId="14460" xr:uid="{00000000-0005-0000-0000-000079380000}"/>
    <cellStyle name="Normal 2 2 4 6 4 3" xfId="14461" xr:uid="{00000000-0005-0000-0000-00007A380000}"/>
    <cellStyle name="Normal 2 2 4 6 4 4" xfId="14462" xr:uid="{00000000-0005-0000-0000-00007B380000}"/>
    <cellStyle name="Normal 2 2 4 6 5" xfId="14463" xr:uid="{00000000-0005-0000-0000-00007C380000}"/>
    <cellStyle name="Normal 2 2 4 6 5 2" xfId="14464" xr:uid="{00000000-0005-0000-0000-00007D380000}"/>
    <cellStyle name="Normal 2 2 4 6 5 2 2" xfId="14465" xr:uid="{00000000-0005-0000-0000-00007E380000}"/>
    <cellStyle name="Normal 2 2 4 6 5 2 3" xfId="14466" xr:uid="{00000000-0005-0000-0000-00007F380000}"/>
    <cellStyle name="Normal 2 2 4 6 5 3" xfId="14467" xr:uid="{00000000-0005-0000-0000-000080380000}"/>
    <cellStyle name="Normal 2 2 4 6 5 4" xfId="14468" xr:uid="{00000000-0005-0000-0000-000081380000}"/>
    <cellStyle name="Normal 2 2 4 6 6" xfId="14469" xr:uid="{00000000-0005-0000-0000-000082380000}"/>
    <cellStyle name="Normal 2 2 4 6 6 2" xfId="14470" xr:uid="{00000000-0005-0000-0000-000083380000}"/>
    <cellStyle name="Normal 2 2 4 6 6 2 2" xfId="14471" xr:uid="{00000000-0005-0000-0000-000084380000}"/>
    <cellStyle name="Normal 2 2 4 6 6 2 3" xfId="14472" xr:uid="{00000000-0005-0000-0000-000085380000}"/>
    <cellStyle name="Normal 2 2 4 6 6 3" xfId="14473" xr:uid="{00000000-0005-0000-0000-000086380000}"/>
    <cellStyle name="Normal 2 2 4 6 6 4" xfId="14474" xr:uid="{00000000-0005-0000-0000-000087380000}"/>
    <cellStyle name="Normal 2 2 4 6 7" xfId="14475" xr:uid="{00000000-0005-0000-0000-000088380000}"/>
    <cellStyle name="Normal 2 2 4 6 7 2" xfId="14476" xr:uid="{00000000-0005-0000-0000-000089380000}"/>
    <cellStyle name="Normal 2 2 4 6 7 2 2" xfId="14477" xr:uid="{00000000-0005-0000-0000-00008A380000}"/>
    <cellStyle name="Normal 2 2 4 6 7 2 3" xfId="14478" xr:uid="{00000000-0005-0000-0000-00008B380000}"/>
    <cellStyle name="Normal 2 2 4 6 7 3" xfId="14479" xr:uid="{00000000-0005-0000-0000-00008C380000}"/>
    <cellStyle name="Normal 2 2 4 6 7 4" xfId="14480" xr:uid="{00000000-0005-0000-0000-00008D380000}"/>
    <cellStyle name="Normal 2 2 4 6 8" xfId="14481" xr:uid="{00000000-0005-0000-0000-00008E380000}"/>
    <cellStyle name="Normal 2 2 4 6 8 2" xfId="14482" xr:uid="{00000000-0005-0000-0000-00008F380000}"/>
    <cellStyle name="Normal 2 2 4 6 8 3" xfId="14483" xr:uid="{00000000-0005-0000-0000-000090380000}"/>
    <cellStyle name="Normal 2 2 4 6 9" xfId="14484" xr:uid="{00000000-0005-0000-0000-000091380000}"/>
    <cellStyle name="Normal 2 2 4 7" xfId="14485" xr:uid="{00000000-0005-0000-0000-000092380000}"/>
    <cellStyle name="Normal 2 2 4 7 2" xfId="14486" xr:uid="{00000000-0005-0000-0000-000093380000}"/>
    <cellStyle name="Normal 2 2 4 7 2 2" xfId="14487" xr:uid="{00000000-0005-0000-0000-000094380000}"/>
    <cellStyle name="Normal 2 2 4 7 2 3" xfId="14488" xr:uid="{00000000-0005-0000-0000-000095380000}"/>
    <cellStyle name="Normal 2 2 4 7 3" xfId="14489" xr:uid="{00000000-0005-0000-0000-000096380000}"/>
    <cellStyle name="Normal 2 2 4 7 4" xfId="14490" xr:uid="{00000000-0005-0000-0000-000097380000}"/>
    <cellStyle name="Normal 2 2 4 8" xfId="14491" xr:uid="{00000000-0005-0000-0000-000098380000}"/>
    <cellStyle name="Normal 2 2 4 8 2" xfId="14492" xr:uid="{00000000-0005-0000-0000-000099380000}"/>
    <cellStyle name="Normal 2 2 4 8 2 2" xfId="14493" xr:uid="{00000000-0005-0000-0000-00009A380000}"/>
    <cellStyle name="Normal 2 2 4 8 2 3" xfId="14494" xr:uid="{00000000-0005-0000-0000-00009B380000}"/>
    <cellStyle name="Normal 2 2 4 8 3" xfId="14495" xr:uid="{00000000-0005-0000-0000-00009C380000}"/>
    <cellStyle name="Normal 2 2 4 8 4" xfId="14496" xr:uid="{00000000-0005-0000-0000-00009D380000}"/>
    <cellStyle name="Normal 2 2 4 9" xfId="14497" xr:uid="{00000000-0005-0000-0000-00009E380000}"/>
    <cellStyle name="Normal 2 2 4 9 2" xfId="14498" xr:uid="{00000000-0005-0000-0000-00009F380000}"/>
    <cellStyle name="Normal 2 2 4 9 2 2" xfId="14499" xr:uid="{00000000-0005-0000-0000-0000A0380000}"/>
    <cellStyle name="Normal 2 2 4 9 2 3" xfId="14500" xr:uid="{00000000-0005-0000-0000-0000A1380000}"/>
    <cellStyle name="Normal 2 2 4 9 3" xfId="14501" xr:uid="{00000000-0005-0000-0000-0000A2380000}"/>
    <cellStyle name="Normal 2 2 4 9 4" xfId="14502" xr:uid="{00000000-0005-0000-0000-0000A3380000}"/>
    <cellStyle name="Normal 2 2 5" xfId="14503" xr:uid="{00000000-0005-0000-0000-0000A4380000}"/>
    <cellStyle name="Normal 2 2 5 10" xfId="14504" xr:uid="{00000000-0005-0000-0000-0000A5380000}"/>
    <cellStyle name="Normal 2 2 5 10 2" xfId="14505" xr:uid="{00000000-0005-0000-0000-0000A6380000}"/>
    <cellStyle name="Normal 2 2 5 10 3" xfId="14506" xr:uid="{00000000-0005-0000-0000-0000A7380000}"/>
    <cellStyle name="Normal 2 2 5 11" xfId="14507" xr:uid="{00000000-0005-0000-0000-0000A8380000}"/>
    <cellStyle name="Normal 2 2 5 12" xfId="14508" xr:uid="{00000000-0005-0000-0000-0000A9380000}"/>
    <cellStyle name="Normal 2 2 5 2" xfId="14509" xr:uid="{00000000-0005-0000-0000-0000AA380000}"/>
    <cellStyle name="Normal 2 2 5 2 10" xfId="14510" xr:uid="{00000000-0005-0000-0000-0000AB380000}"/>
    <cellStyle name="Normal 2 2 5 2 2" xfId="14511" xr:uid="{00000000-0005-0000-0000-0000AC380000}"/>
    <cellStyle name="Normal 2 2 5 2 2 2" xfId="14512" xr:uid="{00000000-0005-0000-0000-0000AD380000}"/>
    <cellStyle name="Normal 2 2 5 2 2 2 2" xfId="14513" xr:uid="{00000000-0005-0000-0000-0000AE380000}"/>
    <cellStyle name="Normal 2 2 5 2 2 2 3" xfId="14514" xr:uid="{00000000-0005-0000-0000-0000AF380000}"/>
    <cellStyle name="Normal 2 2 5 2 2 3" xfId="14515" xr:uid="{00000000-0005-0000-0000-0000B0380000}"/>
    <cellStyle name="Normal 2 2 5 2 2 4" xfId="14516" xr:uid="{00000000-0005-0000-0000-0000B1380000}"/>
    <cellStyle name="Normal 2 2 5 2 3" xfId="14517" xr:uid="{00000000-0005-0000-0000-0000B2380000}"/>
    <cellStyle name="Normal 2 2 5 2 3 2" xfId="14518" xr:uid="{00000000-0005-0000-0000-0000B3380000}"/>
    <cellStyle name="Normal 2 2 5 2 3 2 2" xfId="14519" xr:uid="{00000000-0005-0000-0000-0000B4380000}"/>
    <cellStyle name="Normal 2 2 5 2 3 2 3" xfId="14520" xr:uid="{00000000-0005-0000-0000-0000B5380000}"/>
    <cellStyle name="Normal 2 2 5 2 3 3" xfId="14521" xr:uid="{00000000-0005-0000-0000-0000B6380000}"/>
    <cellStyle name="Normal 2 2 5 2 3 4" xfId="14522" xr:uid="{00000000-0005-0000-0000-0000B7380000}"/>
    <cellStyle name="Normal 2 2 5 2 4" xfId="14523" xr:uid="{00000000-0005-0000-0000-0000B8380000}"/>
    <cellStyle name="Normal 2 2 5 2 4 2" xfId="14524" xr:uid="{00000000-0005-0000-0000-0000B9380000}"/>
    <cellStyle name="Normal 2 2 5 2 4 2 2" xfId="14525" xr:uid="{00000000-0005-0000-0000-0000BA380000}"/>
    <cellStyle name="Normal 2 2 5 2 4 2 3" xfId="14526" xr:uid="{00000000-0005-0000-0000-0000BB380000}"/>
    <cellStyle name="Normal 2 2 5 2 4 3" xfId="14527" xr:uid="{00000000-0005-0000-0000-0000BC380000}"/>
    <cellStyle name="Normal 2 2 5 2 4 4" xfId="14528" xr:uid="{00000000-0005-0000-0000-0000BD380000}"/>
    <cellStyle name="Normal 2 2 5 2 5" xfId="14529" xr:uid="{00000000-0005-0000-0000-0000BE380000}"/>
    <cellStyle name="Normal 2 2 5 2 5 2" xfId="14530" xr:uid="{00000000-0005-0000-0000-0000BF380000}"/>
    <cellStyle name="Normal 2 2 5 2 5 2 2" xfId="14531" xr:uid="{00000000-0005-0000-0000-0000C0380000}"/>
    <cellStyle name="Normal 2 2 5 2 5 2 3" xfId="14532" xr:uid="{00000000-0005-0000-0000-0000C1380000}"/>
    <cellStyle name="Normal 2 2 5 2 5 3" xfId="14533" xr:uid="{00000000-0005-0000-0000-0000C2380000}"/>
    <cellStyle name="Normal 2 2 5 2 5 4" xfId="14534" xr:uid="{00000000-0005-0000-0000-0000C3380000}"/>
    <cellStyle name="Normal 2 2 5 2 6" xfId="14535" xr:uid="{00000000-0005-0000-0000-0000C4380000}"/>
    <cellStyle name="Normal 2 2 5 2 6 2" xfId="14536" xr:uid="{00000000-0005-0000-0000-0000C5380000}"/>
    <cellStyle name="Normal 2 2 5 2 6 2 2" xfId="14537" xr:uid="{00000000-0005-0000-0000-0000C6380000}"/>
    <cellStyle name="Normal 2 2 5 2 6 2 3" xfId="14538" xr:uid="{00000000-0005-0000-0000-0000C7380000}"/>
    <cellStyle name="Normal 2 2 5 2 6 3" xfId="14539" xr:uid="{00000000-0005-0000-0000-0000C8380000}"/>
    <cellStyle name="Normal 2 2 5 2 6 4" xfId="14540" xr:uid="{00000000-0005-0000-0000-0000C9380000}"/>
    <cellStyle name="Normal 2 2 5 2 7" xfId="14541" xr:uid="{00000000-0005-0000-0000-0000CA380000}"/>
    <cellStyle name="Normal 2 2 5 2 7 2" xfId="14542" xr:uid="{00000000-0005-0000-0000-0000CB380000}"/>
    <cellStyle name="Normal 2 2 5 2 7 2 2" xfId="14543" xr:uid="{00000000-0005-0000-0000-0000CC380000}"/>
    <cellStyle name="Normal 2 2 5 2 7 2 3" xfId="14544" xr:uid="{00000000-0005-0000-0000-0000CD380000}"/>
    <cellStyle name="Normal 2 2 5 2 7 3" xfId="14545" xr:uid="{00000000-0005-0000-0000-0000CE380000}"/>
    <cellStyle name="Normal 2 2 5 2 7 4" xfId="14546" xr:uid="{00000000-0005-0000-0000-0000CF380000}"/>
    <cellStyle name="Normal 2 2 5 2 8" xfId="14547" xr:uid="{00000000-0005-0000-0000-0000D0380000}"/>
    <cellStyle name="Normal 2 2 5 2 8 2" xfId="14548" xr:uid="{00000000-0005-0000-0000-0000D1380000}"/>
    <cellStyle name="Normal 2 2 5 2 8 3" xfId="14549" xr:uid="{00000000-0005-0000-0000-0000D2380000}"/>
    <cellStyle name="Normal 2 2 5 2 9" xfId="14550" xr:uid="{00000000-0005-0000-0000-0000D3380000}"/>
    <cellStyle name="Normal 2 2 5 3" xfId="14551" xr:uid="{00000000-0005-0000-0000-0000D4380000}"/>
    <cellStyle name="Normal 2 2 5 3 10" xfId="14552" xr:uid="{00000000-0005-0000-0000-0000D5380000}"/>
    <cellStyle name="Normal 2 2 5 3 2" xfId="14553" xr:uid="{00000000-0005-0000-0000-0000D6380000}"/>
    <cellStyle name="Normal 2 2 5 3 2 2" xfId="14554" xr:uid="{00000000-0005-0000-0000-0000D7380000}"/>
    <cellStyle name="Normal 2 2 5 3 2 2 2" xfId="14555" xr:uid="{00000000-0005-0000-0000-0000D8380000}"/>
    <cellStyle name="Normal 2 2 5 3 2 2 3" xfId="14556" xr:uid="{00000000-0005-0000-0000-0000D9380000}"/>
    <cellStyle name="Normal 2 2 5 3 2 3" xfId="14557" xr:uid="{00000000-0005-0000-0000-0000DA380000}"/>
    <cellStyle name="Normal 2 2 5 3 2 4" xfId="14558" xr:uid="{00000000-0005-0000-0000-0000DB380000}"/>
    <cellStyle name="Normal 2 2 5 3 3" xfId="14559" xr:uid="{00000000-0005-0000-0000-0000DC380000}"/>
    <cellStyle name="Normal 2 2 5 3 3 2" xfId="14560" xr:uid="{00000000-0005-0000-0000-0000DD380000}"/>
    <cellStyle name="Normal 2 2 5 3 3 2 2" xfId="14561" xr:uid="{00000000-0005-0000-0000-0000DE380000}"/>
    <cellStyle name="Normal 2 2 5 3 3 2 3" xfId="14562" xr:uid="{00000000-0005-0000-0000-0000DF380000}"/>
    <cellStyle name="Normal 2 2 5 3 3 3" xfId="14563" xr:uid="{00000000-0005-0000-0000-0000E0380000}"/>
    <cellStyle name="Normal 2 2 5 3 3 4" xfId="14564" xr:uid="{00000000-0005-0000-0000-0000E1380000}"/>
    <cellStyle name="Normal 2 2 5 3 4" xfId="14565" xr:uid="{00000000-0005-0000-0000-0000E2380000}"/>
    <cellStyle name="Normal 2 2 5 3 4 2" xfId="14566" xr:uid="{00000000-0005-0000-0000-0000E3380000}"/>
    <cellStyle name="Normal 2 2 5 3 4 2 2" xfId="14567" xr:uid="{00000000-0005-0000-0000-0000E4380000}"/>
    <cellStyle name="Normal 2 2 5 3 4 2 3" xfId="14568" xr:uid="{00000000-0005-0000-0000-0000E5380000}"/>
    <cellStyle name="Normal 2 2 5 3 4 3" xfId="14569" xr:uid="{00000000-0005-0000-0000-0000E6380000}"/>
    <cellStyle name="Normal 2 2 5 3 4 4" xfId="14570" xr:uid="{00000000-0005-0000-0000-0000E7380000}"/>
    <cellStyle name="Normal 2 2 5 3 5" xfId="14571" xr:uid="{00000000-0005-0000-0000-0000E8380000}"/>
    <cellStyle name="Normal 2 2 5 3 5 2" xfId="14572" xr:uid="{00000000-0005-0000-0000-0000E9380000}"/>
    <cellStyle name="Normal 2 2 5 3 5 2 2" xfId="14573" xr:uid="{00000000-0005-0000-0000-0000EA380000}"/>
    <cellStyle name="Normal 2 2 5 3 5 2 3" xfId="14574" xr:uid="{00000000-0005-0000-0000-0000EB380000}"/>
    <cellStyle name="Normal 2 2 5 3 5 3" xfId="14575" xr:uid="{00000000-0005-0000-0000-0000EC380000}"/>
    <cellStyle name="Normal 2 2 5 3 5 4" xfId="14576" xr:uid="{00000000-0005-0000-0000-0000ED380000}"/>
    <cellStyle name="Normal 2 2 5 3 6" xfId="14577" xr:uid="{00000000-0005-0000-0000-0000EE380000}"/>
    <cellStyle name="Normal 2 2 5 3 6 2" xfId="14578" xr:uid="{00000000-0005-0000-0000-0000EF380000}"/>
    <cellStyle name="Normal 2 2 5 3 6 2 2" xfId="14579" xr:uid="{00000000-0005-0000-0000-0000F0380000}"/>
    <cellStyle name="Normal 2 2 5 3 6 2 3" xfId="14580" xr:uid="{00000000-0005-0000-0000-0000F1380000}"/>
    <cellStyle name="Normal 2 2 5 3 6 3" xfId="14581" xr:uid="{00000000-0005-0000-0000-0000F2380000}"/>
    <cellStyle name="Normal 2 2 5 3 6 4" xfId="14582" xr:uid="{00000000-0005-0000-0000-0000F3380000}"/>
    <cellStyle name="Normal 2 2 5 3 7" xfId="14583" xr:uid="{00000000-0005-0000-0000-0000F4380000}"/>
    <cellStyle name="Normal 2 2 5 3 7 2" xfId="14584" xr:uid="{00000000-0005-0000-0000-0000F5380000}"/>
    <cellStyle name="Normal 2 2 5 3 7 2 2" xfId="14585" xr:uid="{00000000-0005-0000-0000-0000F6380000}"/>
    <cellStyle name="Normal 2 2 5 3 7 2 3" xfId="14586" xr:uid="{00000000-0005-0000-0000-0000F7380000}"/>
    <cellStyle name="Normal 2 2 5 3 7 3" xfId="14587" xr:uid="{00000000-0005-0000-0000-0000F8380000}"/>
    <cellStyle name="Normal 2 2 5 3 7 4" xfId="14588" xr:uid="{00000000-0005-0000-0000-0000F9380000}"/>
    <cellStyle name="Normal 2 2 5 3 8" xfId="14589" xr:uid="{00000000-0005-0000-0000-0000FA380000}"/>
    <cellStyle name="Normal 2 2 5 3 8 2" xfId="14590" xr:uid="{00000000-0005-0000-0000-0000FB380000}"/>
    <cellStyle name="Normal 2 2 5 3 8 3" xfId="14591" xr:uid="{00000000-0005-0000-0000-0000FC380000}"/>
    <cellStyle name="Normal 2 2 5 3 9" xfId="14592" xr:uid="{00000000-0005-0000-0000-0000FD380000}"/>
    <cellStyle name="Normal 2 2 5 4" xfId="14593" xr:uid="{00000000-0005-0000-0000-0000FE380000}"/>
    <cellStyle name="Normal 2 2 5 4 2" xfId="14594" xr:uid="{00000000-0005-0000-0000-0000FF380000}"/>
    <cellStyle name="Normal 2 2 5 4 2 2" xfId="14595" xr:uid="{00000000-0005-0000-0000-000000390000}"/>
    <cellStyle name="Normal 2 2 5 4 2 3" xfId="14596" xr:uid="{00000000-0005-0000-0000-000001390000}"/>
    <cellStyle name="Normal 2 2 5 4 3" xfId="14597" xr:uid="{00000000-0005-0000-0000-000002390000}"/>
    <cellStyle name="Normal 2 2 5 4 4" xfId="14598" xr:uid="{00000000-0005-0000-0000-000003390000}"/>
    <cellStyle name="Normal 2 2 5 5" xfId="14599" xr:uid="{00000000-0005-0000-0000-000004390000}"/>
    <cellStyle name="Normal 2 2 5 5 2" xfId="14600" xr:uid="{00000000-0005-0000-0000-000005390000}"/>
    <cellStyle name="Normal 2 2 5 5 2 2" xfId="14601" xr:uid="{00000000-0005-0000-0000-000006390000}"/>
    <cellStyle name="Normal 2 2 5 5 2 3" xfId="14602" xr:uid="{00000000-0005-0000-0000-000007390000}"/>
    <cellStyle name="Normal 2 2 5 5 3" xfId="14603" xr:uid="{00000000-0005-0000-0000-000008390000}"/>
    <cellStyle name="Normal 2 2 5 5 4" xfId="14604" xr:uid="{00000000-0005-0000-0000-000009390000}"/>
    <cellStyle name="Normal 2 2 5 6" xfId="14605" xr:uid="{00000000-0005-0000-0000-00000A390000}"/>
    <cellStyle name="Normal 2 2 5 6 2" xfId="14606" xr:uid="{00000000-0005-0000-0000-00000B390000}"/>
    <cellStyle name="Normal 2 2 5 6 2 2" xfId="14607" xr:uid="{00000000-0005-0000-0000-00000C390000}"/>
    <cellStyle name="Normal 2 2 5 6 2 3" xfId="14608" xr:uid="{00000000-0005-0000-0000-00000D390000}"/>
    <cellStyle name="Normal 2 2 5 6 3" xfId="14609" xr:uid="{00000000-0005-0000-0000-00000E390000}"/>
    <cellStyle name="Normal 2 2 5 6 4" xfId="14610" xr:uid="{00000000-0005-0000-0000-00000F390000}"/>
    <cellStyle name="Normal 2 2 5 7" xfId="14611" xr:uid="{00000000-0005-0000-0000-000010390000}"/>
    <cellStyle name="Normal 2 2 5 7 2" xfId="14612" xr:uid="{00000000-0005-0000-0000-000011390000}"/>
    <cellStyle name="Normal 2 2 5 7 2 2" xfId="14613" xr:uid="{00000000-0005-0000-0000-000012390000}"/>
    <cellStyle name="Normal 2 2 5 7 2 3" xfId="14614" xr:uid="{00000000-0005-0000-0000-000013390000}"/>
    <cellStyle name="Normal 2 2 5 7 3" xfId="14615" xr:uid="{00000000-0005-0000-0000-000014390000}"/>
    <cellStyle name="Normal 2 2 5 7 4" xfId="14616" xr:uid="{00000000-0005-0000-0000-000015390000}"/>
    <cellStyle name="Normal 2 2 5 8" xfId="14617" xr:uid="{00000000-0005-0000-0000-000016390000}"/>
    <cellStyle name="Normal 2 2 5 8 2" xfId="14618" xr:uid="{00000000-0005-0000-0000-000017390000}"/>
    <cellStyle name="Normal 2 2 5 8 2 2" xfId="14619" xr:uid="{00000000-0005-0000-0000-000018390000}"/>
    <cellStyle name="Normal 2 2 5 8 2 3" xfId="14620" xr:uid="{00000000-0005-0000-0000-000019390000}"/>
    <cellStyle name="Normal 2 2 5 8 3" xfId="14621" xr:uid="{00000000-0005-0000-0000-00001A390000}"/>
    <cellStyle name="Normal 2 2 5 8 4" xfId="14622" xr:uid="{00000000-0005-0000-0000-00001B390000}"/>
    <cellStyle name="Normal 2 2 5 9" xfId="14623" xr:uid="{00000000-0005-0000-0000-00001C390000}"/>
    <cellStyle name="Normal 2 2 5 9 2" xfId="14624" xr:uid="{00000000-0005-0000-0000-00001D390000}"/>
    <cellStyle name="Normal 2 2 5 9 2 2" xfId="14625" xr:uid="{00000000-0005-0000-0000-00001E390000}"/>
    <cellStyle name="Normal 2 2 5 9 2 3" xfId="14626" xr:uid="{00000000-0005-0000-0000-00001F390000}"/>
    <cellStyle name="Normal 2 2 5 9 3" xfId="14627" xr:uid="{00000000-0005-0000-0000-000020390000}"/>
    <cellStyle name="Normal 2 2 5 9 4" xfId="14628" xr:uid="{00000000-0005-0000-0000-000021390000}"/>
    <cellStyle name="Normal 2 2 6" xfId="14629" xr:uid="{00000000-0005-0000-0000-000022390000}"/>
    <cellStyle name="Normal 2 2 6 2" xfId="14630" xr:uid="{00000000-0005-0000-0000-000023390000}"/>
    <cellStyle name="Normal 2 2 6 2 2" xfId="14631" xr:uid="{00000000-0005-0000-0000-000024390000}"/>
    <cellStyle name="Normal 2 2 6 2 3" xfId="14632" xr:uid="{00000000-0005-0000-0000-000025390000}"/>
    <cellStyle name="Normal 2 2 6 3" xfId="14633" xr:uid="{00000000-0005-0000-0000-000026390000}"/>
    <cellStyle name="Normal 2 2 6 4" xfId="14634" xr:uid="{00000000-0005-0000-0000-000027390000}"/>
    <cellStyle name="Normal 2 2 7" xfId="14635" xr:uid="{00000000-0005-0000-0000-000028390000}"/>
    <cellStyle name="Normal 2 2 7 2" xfId="14636" xr:uid="{00000000-0005-0000-0000-000029390000}"/>
    <cellStyle name="Normal 2 2 8" xfId="14637" xr:uid="{00000000-0005-0000-0000-00002A390000}"/>
    <cellStyle name="Normal 2 3" xfId="14638" xr:uid="{00000000-0005-0000-0000-00002B390000}"/>
    <cellStyle name="Normal 2 3 2" xfId="14639" xr:uid="{00000000-0005-0000-0000-00002C390000}"/>
    <cellStyle name="Normal 2 3 2 10" xfId="14640" xr:uid="{00000000-0005-0000-0000-00002D390000}"/>
    <cellStyle name="Normal 2 3 2 10 2" xfId="14641" xr:uid="{00000000-0005-0000-0000-00002E390000}"/>
    <cellStyle name="Normal 2 3 2 10 2 2" xfId="14642" xr:uid="{00000000-0005-0000-0000-00002F390000}"/>
    <cellStyle name="Normal 2 3 2 10 2 3" xfId="14643" xr:uid="{00000000-0005-0000-0000-000030390000}"/>
    <cellStyle name="Normal 2 3 2 10 3" xfId="14644" xr:uid="{00000000-0005-0000-0000-000031390000}"/>
    <cellStyle name="Normal 2 3 2 10 4" xfId="14645" xr:uid="{00000000-0005-0000-0000-000032390000}"/>
    <cellStyle name="Normal 2 3 2 11" xfId="14646" xr:uid="{00000000-0005-0000-0000-000033390000}"/>
    <cellStyle name="Normal 2 3 2 11 2" xfId="14647" xr:uid="{00000000-0005-0000-0000-000034390000}"/>
    <cellStyle name="Normal 2 3 2 11 2 2" xfId="14648" xr:uid="{00000000-0005-0000-0000-000035390000}"/>
    <cellStyle name="Normal 2 3 2 11 2 3" xfId="14649" xr:uid="{00000000-0005-0000-0000-000036390000}"/>
    <cellStyle name="Normal 2 3 2 11 3" xfId="14650" xr:uid="{00000000-0005-0000-0000-000037390000}"/>
    <cellStyle name="Normal 2 3 2 11 4" xfId="14651" xr:uid="{00000000-0005-0000-0000-000038390000}"/>
    <cellStyle name="Normal 2 3 2 12" xfId="14652" xr:uid="{00000000-0005-0000-0000-000039390000}"/>
    <cellStyle name="Normal 2 3 2 12 2" xfId="14653" xr:uid="{00000000-0005-0000-0000-00003A390000}"/>
    <cellStyle name="Normal 2 3 2 12 2 2" xfId="14654" xr:uid="{00000000-0005-0000-0000-00003B390000}"/>
    <cellStyle name="Normal 2 3 2 12 2 3" xfId="14655" xr:uid="{00000000-0005-0000-0000-00003C390000}"/>
    <cellStyle name="Normal 2 3 2 12 3" xfId="14656" xr:uid="{00000000-0005-0000-0000-00003D390000}"/>
    <cellStyle name="Normal 2 3 2 12 4" xfId="14657" xr:uid="{00000000-0005-0000-0000-00003E390000}"/>
    <cellStyle name="Normal 2 3 2 13" xfId="14658" xr:uid="{00000000-0005-0000-0000-00003F390000}"/>
    <cellStyle name="Normal 2 3 2 13 2" xfId="14659" xr:uid="{00000000-0005-0000-0000-000040390000}"/>
    <cellStyle name="Normal 2 3 2 13 2 2" xfId="14660" xr:uid="{00000000-0005-0000-0000-000041390000}"/>
    <cellStyle name="Normal 2 3 2 13 2 3" xfId="14661" xr:uid="{00000000-0005-0000-0000-000042390000}"/>
    <cellStyle name="Normal 2 3 2 13 3" xfId="14662" xr:uid="{00000000-0005-0000-0000-000043390000}"/>
    <cellStyle name="Normal 2 3 2 13 4" xfId="14663" xr:uid="{00000000-0005-0000-0000-000044390000}"/>
    <cellStyle name="Normal 2 3 2 14" xfId="14664" xr:uid="{00000000-0005-0000-0000-000045390000}"/>
    <cellStyle name="Normal 2 3 2 14 2" xfId="14665" xr:uid="{00000000-0005-0000-0000-000046390000}"/>
    <cellStyle name="Normal 2 3 2 14 3" xfId="14666" xr:uid="{00000000-0005-0000-0000-000047390000}"/>
    <cellStyle name="Normal 2 3 2 15" xfId="14667" xr:uid="{00000000-0005-0000-0000-000048390000}"/>
    <cellStyle name="Normal 2 3 2 16" xfId="14668" xr:uid="{00000000-0005-0000-0000-000049390000}"/>
    <cellStyle name="Normal 2 3 2 2" xfId="14669" xr:uid="{00000000-0005-0000-0000-00004A390000}"/>
    <cellStyle name="Normal 2 3 2 2 10" xfId="14670" xr:uid="{00000000-0005-0000-0000-00004B390000}"/>
    <cellStyle name="Normal 2 3 2 2 10 2" xfId="14671" xr:uid="{00000000-0005-0000-0000-00004C390000}"/>
    <cellStyle name="Normal 2 3 2 2 10 3" xfId="14672" xr:uid="{00000000-0005-0000-0000-00004D390000}"/>
    <cellStyle name="Normal 2 3 2 2 11" xfId="14673" xr:uid="{00000000-0005-0000-0000-00004E390000}"/>
    <cellStyle name="Normal 2 3 2 2 12" xfId="14674" xr:uid="{00000000-0005-0000-0000-00004F390000}"/>
    <cellStyle name="Normal 2 3 2 2 2" xfId="14675" xr:uid="{00000000-0005-0000-0000-000050390000}"/>
    <cellStyle name="Normal 2 3 2 2 2 10" xfId="14676" xr:uid="{00000000-0005-0000-0000-000051390000}"/>
    <cellStyle name="Normal 2 3 2 2 2 2" xfId="14677" xr:uid="{00000000-0005-0000-0000-000052390000}"/>
    <cellStyle name="Normal 2 3 2 2 2 2 2" xfId="14678" xr:uid="{00000000-0005-0000-0000-000053390000}"/>
    <cellStyle name="Normal 2 3 2 2 2 2 2 2" xfId="14679" xr:uid="{00000000-0005-0000-0000-000054390000}"/>
    <cellStyle name="Normal 2 3 2 2 2 2 2 3" xfId="14680" xr:uid="{00000000-0005-0000-0000-000055390000}"/>
    <cellStyle name="Normal 2 3 2 2 2 2 3" xfId="14681" xr:uid="{00000000-0005-0000-0000-000056390000}"/>
    <cellStyle name="Normal 2 3 2 2 2 2 4" xfId="14682" xr:uid="{00000000-0005-0000-0000-000057390000}"/>
    <cellStyle name="Normal 2 3 2 2 2 3" xfId="14683" xr:uid="{00000000-0005-0000-0000-000058390000}"/>
    <cellStyle name="Normal 2 3 2 2 2 3 2" xfId="14684" xr:uid="{00000000-0005-0000-0000-000059390000}"/>
    <cellStyle name="Normal 2 3 2 2 2 3 2 2" xfId="14685" xr:uid="{00000000-0005-0000-0000-00005A390000}"/>
    <cellStyle name="Normal 2 3 2 2 2 3 2 3" xfId="14686" xr:uid="{00000000-0005-0000-0000-00005B390000}"/>
    <cellStyle name="Normal 2 3 2 2 2 3 3" xfId="14687" xr:uid="{00000000-0005-0000-0000-00005C390000}"/>
    <cellStyle name="Normal 2 3 2 2 2 3 4" xfId="14688" xr:uid="{00000000-0005-0000-0000-00005D390000}"/>
    <cellStyle name="Normal 2 3 2 2 2 4" xfId="14689" xr:uid="{00000000-0005-0000-0000-00005E390000}"/>
    <cellStyle name="Normal 2 3 2 2 2 4 2" xfId="14690" xr:uid="{00000000-0005-0000-0000-00005F390000}"/>
    <cellStyle name="Normal 2 3 2 2 2 4 2 2" xfId="14691" xr:uid="{00000000-0005-0000-0000-000060390000}"/>
    <cellStyle name="Normal 2 3 2 2 2 4 2 3" xfId="14692" xr:uid="{00000000-0005-0000-0000-000061390000}"/>
    <cellStyle name="Normal 2 3 2 2 2 4 3" xfId="14693" xr:uid="{00000000-0005-0000-0000-000062390000}"/>
    <cellStyle name="Normal 2 3 2 2 2 4 4" xfId="14694" xr:uid="{00000000-0005-0000-0000-000063390000}"/>
    <cellStyle name="Normal 2 3 2 2 2 5" xfId="14695" xr:uid="{00000000-0005-0000-0000-000064390000}"/>
    <cellStyle name="Normal 2 3 2 2 2 5 2" xfId="14696" xr:uid="{00000000-0005-0000-0000-000065390000}"/>
    <cellStyle name="Normal 2 3 2 2 2 5 2 2" xfId="14697" xr:uid="{00000000-0005-0000-0000-000066390000}"/>
    <cellStyle name="Normal 2 3 2 2 2 5 2 3" xfId="14698" xr:uid="{00000000-0005-0000-0000-000067390000}"/>
    <cellStyle name="Normal 2 3 2 2 2 5 3" xfId="14699" xr:uid="{00000000-0005-0000-0000-000068390000}"/>
    <cellStyle name="Normal 2 3 2 2 2 5 4" xfId="14700" xr:uid="{00000000-0005-0000-0000-000069390000}"/>
    <cellStyle name="Normal 2 3 2 2 2 6" xfId="14701" xr:uid="{00000000-0005-0000-0000-00006A390000}"/>
    <cellStyle name="Normal 2 3 2 2 2 6 2" xfId="14702" xr:uid="{00000000-0005-0000-0000-00006B390000}"/>
    <cellStyle name="Normal 2 3 2 2 2 6 2 2" xfId="14703" xr:uid="{00000000-0005-0000-0000-00006C390000}"/>
    <cellStyle name="Normal 2 3 2 2 2 6 2 3" xfId="14704" xr:uid="{00000000-0005-0000-0000-00006D390000}"/>
    <cellStyle name="Normal 2 3 2 2 2 6 3" xfId="14705" xr:uid="{00000000-0005-0000-0000-00006E390000}"/>
    <cellStyle name="Normal 2 3 2 2 2 6 4" xfId="14706" xr:uid="{00000000-0005-0000-0000-00006F390000}"/>
    <cellStyle name="Normal 2 3 2 2 2 7" xfId="14707" xr:uid="{00000000-0005-0000-0000-000070390000}"/>
    <cellStyle name="Normal 2 3 2 2 2 7 2" xfId="14708" xr:uid="{00000000-0005-0000-0000-000071390000}"/>
    <cellStyle name="Normal 2 3 2 2 2 7 2 2" xfId="14709" xr:uid="{00000000-0005-0000-0000-000072390000}"/>
    <cellStyle name="Normal 2 3 2 2 2 7 2 3" xfId="14710" xr:uid="{00000000-0005-0000-0000-000073390000}"/>
    <cellStyle name="Normal 2 3 2 2 2 7 3" xfId="14711" xr:uid="{00000000-0005-0000-0000-000074390000}"/>
    <cellStyle name="Normal 2 3 2 2 2 7 4" xfId="14712" xr:uid="{00000000-0005-0000-0000-000075390000}"/>
    <cellStyle name="Normal 2 3 2 2 2 8" xfId="14713" xr:uid="{00000000-0005-0000-0000-000076390000}"/>
    <cellStyle name="Normal 2 3 2 2 2 8 2" xfId="14714" xr:uid="{00000000-0005-0000-0000-000077390000}"/>
    <cellStyle name="Normal 2 3 2 2 2 8 3" xfId="14715" xr:uid="{00000000-0005-0000-0000-000078390000}"/>
    <cellStyle name="Normal 2 3 2 2 2 9" xfId="14716" xr:uid="{00000000-0005-0000-0000-000079390000}"/>
    <cellStyle name="Normal 2 3 2 2 3" xfId="14717" xr:uid="{00000000-0005-0000-0000-00007A390000}"/>
    <cellStyle name="Normal 2 3 2 2 3 10" xfId="14718" xr:uid="{00000000-0005-0000-0000-00007B390000}"/>
    <cellStyle name="Normal 2 3 2 2 3 2" xfId="14719" xr:uid="{00000000-0005-0000-0000-00007C390000}"/>
    <cellStyle name="Normal 2 3 2 2 3 2 2" xfId="14720" xr:uid="{00000000-0005-0000-0000-00007D390000}"/>
    <cellStyle name="Normal 2 3 2 2 3 2 2 2" xfId="14721" xr:uid="{00000000-0005-0000-0000-00007E390000}"/>
    <cellStyle name="Normal 2 3 2 2 3 2 2 3" xfId="14722" xr:uid="{00000000-0005-0000-0000-00007F390000}"/>
    <cellStyle name="Normal 2 3 2 2 3 2 3" xfId="14723" xr:uid="{00000000-0005-0000-0000-000080390000}"/>
    <cellStyle name="Normal 2 3 2 2 3 2 4" xfId="14724" xr:uid="{00000000-0005-0000-0000-000081390000}"/>
    <cellStyle name="Normal 2 3 2 2 3 3" xfId="14725" xr:uid="{00000000-0005-0000-0000-000082390000}"/>
    <cellStyle name="Normal 2 3 2 2 3 3 2" xfId="14726" xr:uid="{00000000-0005-0000-0000-000083390000}"/>
    <cellStyle name="Normal 2 3 2 2 3 3 2 2" xfId="14727" xr:uid="{00000000-0005-0000-0000-000084390000}"/>
    <cellStyle name="Normal 2 3 2 2 3 3 2 3" xfId="14728" xr:uid="{00000000-0005-0000-0000-000085390000}"/>
    <cellStyle name="Normal 2 3 2 2 3 3 3" xfId="14729" xr:uid="{00000000-0005-0000-0000-000086390000}"/>
    <cellStyle name="Normal 2 3 2 2 3 3 4" xfId="14730" xr:uid="{00000000-0005-0000-0000-000087390000}"/>
    <cellStyle name="Normal 2 3 2 2 3 4" xfId="14731" xr:uid="{00000000-0005-0000-0000-000088390000}"/>
    <cellStyle name="Normal 2 3 2 2 3 4 2" xfId="14732" xr:uid="{00000000-0005-0000-0000-000089390000}"/>
    <cellStyle name="Normal 2 3 2 2 3 4 2 2" xfId="14733" xr:uid="{00000000-0005-0000-0000-00008A390000}"/>
    <cellStyle name="Normal 2 3 2 2 3 4 2 3" xfId="14734" xr:uid="{00000000-0005-0000-0000-00008B390000}"/>
    <cellStyle name="Normal 2 3 2 2 3 4 3" xfId="14735" xr:uid="{00000000-0005-0000-0000-00008C390000}"/>
    <cellStyle name="Normal 2 3 2 2 3 4 4" xfId="14736" xr:uid="{00000000-0005-0000-0000-00008D390000}"/>
    <cellStyle name="Normal 2 3 2 2 3 5" xfId="14737" xr:uid="{00000000-0005-0000-0000-00008E390000}"/>
    <cellStyle name="Normal 2 3 2 2 3 5 2" xfId="14738" xr:uid="{00000000-0005-0000-0000-00008F390000}"/>
    <cellStyle name="Normal 2 3 2 2 3 5 2 2" xfId="14739" xr:uid="{00000000-0005-0000-0000-000090390000}"/>
    <cellStyle name="Normal 2 3 2 2 3 5 2 3" xfId="14740" xr:uid="{00000000-0005-0000-0000-000091390000}"/>
    <cellStyle name="Normal 2 3 2 2 3 5 3" xfId="14741" xr:uid="{00000000-0005-0000-0000-000092390000}"/>
    <cellStyle name="Normal 2 3 2 2 3 5 4" xfId="14742" xr:uid="{00000000-0005-0000-0000-000093390000}"/>
    <cellStyle name="Normal 2 3 2 2 3 6" xfId="14743" xr:uid="{00000000-0005-0000-0000-000094390000}"/>
    <cellStyle name="Normal 2 3 2 2 3 6 2" xfId="14744" xr:uid="{00000000-0005-0000-0000-000095390000}"/>
    <cellStyle name="Normal 2 3 2 2 3 6 2 2" xfId="14745" xr:uid="{00000000-0005-0000-0000-000096390000}"/>
    <cellStyle name="Normal 2 3 2 2 3 6 2 3" xfId="14746" xr:uid="{00000000-0005-0000-0000-000097390000}"/>
    <cellStyle name="Normal 2 3 2 2 3 6 3" xfId="14747" xr:uid="{00000000-0005-0000-0000-000098390000}"/>
    <cellStyle name="Normal 2 3 2 2 3 6 4" xfId="14748" xr:uid="{00000000-0005-0000-0000-000099390000}"/>
    <cellStyle name="Normal 2 3 2 2 3 7" xfId="14749" xr:uid="{00000000-0005-0000-0000-00009A390000}"/>
    <cellStyle name="Normal 2 3 2 2 3 7 2" xfId="14750" xr:uid="{00000000-0005-0000-0000-00009B390000}"/>
    <cellStyle name="Normal 2 3 2 2 3 7 2 2" xfId="14751" xr:uid="{00000000-0005-0000-0000-00009C390000}"/>
    <cellStyle name="Normal 2 3 2 2 3 7 2 3" xfId="14752" xr:uid="{00000000-0005-0000-0000-00009D390000}"/>
    <cellStyle name="Normal 2 3 2 2 3 7 3" xfId="14753" xr:uid="{00000000-0005-0000-0000-00009E390000}"/>
    <cellStyle name="Normal 2 3 2 2 3 7 4" xfId="14754" xr:uid="{00000000-0005-0000-0000-00009F390000}"/>
    <cellStyle name="Normal 2 3 2 2 3 8" xfId="14755" xr:uid="{00000000-0005-0000-0000-0000A0390000}"/>
    <cellStyle name="Normal 2 3 2 2 3 8 2" xfId="14756" xr:uid="{00000000-0005-0000-0000-0000A1390000}"/>
    <cellStyle name="Normal 2 3 2 2 3 8 3" xfId="14757" xr:uid="{00000000-0005-0000-0000-0000A2390000}"/>
    <cellStyle name="Normal 2 3 2 2 3 9" xfId="14758" xr:uid="{00000000-0005-0000-0000-0000A3390000}"/>
    <cellStyle name="Normal 2 3 2 2 4" xfId="14759" xr:uid="{00000000-0005-0000-0000-0000A4390000}"/>
    <cellStyle name="Normal 2 3 2 2 4 2" xfId="14760" xr:uid="{00000000-0005-0000-0000-0000A5390000}"/>
    <cellStyle name="Normal 2 3 2 2 4 2 2" xfId="14761" xr:uid="{00000000-0005-0000-0000-0000A6390000}"/>
    <cellStyle name="Normal 2 3 2 2 4 2 3" xfId="14762" xr:uid="{00000000-0005-0000-0000-0000A7390000}"/>
    <cellStyle name="Normal 2 3 2 2 4 3" xfId="14763" xr:uid="{00000000-0005-0000-0000-0000A8390000}"/>
    <cellStyle name="Normal 2 3 2 2 4 4" xfId="14764" xr:uid="{00000000-0005-0000-0000-0000A9390000}"/>
    <cellStyle name="Normal 2 3 2 2 5" xfId="14765" xr:uid="{00000000-0005-0000-0000-0000AA390000}"/>
    <cellStyle name="Normal 2 3 2 2 5 2" xfId="14766" xr:uid="{00000000-0005-0000-0000-0000AB390000}"/>
    <cellStyle name="Normal 2 3 2 2 5 2 2" xfId="14767" xr:uid="{00000000-0005-0000-0000-0000AC390000}"/>
    <cellStyle name="Normal 2 3 2 2 5 2 3" xfId="14768" xr:uid="{00000000-0005-0000-0000-0000AD390000}"/>
    <cellStyle name="Normal 2 3 2 2 5 3" xfId="14769" xr:uid="{00000000-0005-0000-0000-0000AE390000}"/>
    <cellStyle name="Normal 2 3 2 2 5 4" xfId="14770" xr:uid="{00000000-0005-0000-0000-0000AF390000}"/>
    <cellStyle name="Normal 2 3 2 2 6" xfId="14771" xr:uid="{00000000-0005-0000-0000-0000B0390000}"/>
    <cellStyle name="Normal 2 3 2 2 6 2" xfId="14772" xr:uid="{00000000-0005-0000-0000-0000B1390000}"/>
    <cellStyle name="Normal 2 3 2 2 6 2 2" xfId="14773" xr:uid="{00000000-0005-0000-0000-0000B2390000}"/>
    <cellStyle name="Normal 2 3 2 2 6 2 3" xfId="14774" xr:uid="{00000000-0005-0000-0000-0000B3390000}"/>
    <cellStyle name="Normal 2 3 2 2 6 3" xfId="14775" xr:uid="{00000000-0005-0000-0000-0000B4390000}"/>
    <cellStyle name="Normal 2 3 2 2 6 4" xfId="14776" xr:uid="{00000000-0005-0000-0000-0000B5390000}"/>
    <cellStyle name="Normal 2 3 2 2 7" xfId="14777" xr:uid="{00000000-0005-0000-0000-0000B6390000}"/>
    <cellStyle name="Normal 2 3 2 2 7 2" xfId="14778" xr:uid="{00000000-0005-0000-0000-0000B7390000}"/>
    <cellStyle name="Normal 2 3 2 2 7 2 2" xfId="14779" xr:uid="{00000000-0005-0000-0000-0000B8390000}"/>
    <cellStyle name="Normal 2 3 2 2 7 2 3" xfId="14780" xr:uid="{00000000-0005-0000-0000-0000B9390000}"/>
    <cellStyle name="Normal 2 3 2 2 7 3" xfId="14781" xr:uid="{00000000-0005-0000-0000-0000BA390000}"/>
    <cellStyle name="Normal 2 3 2 2 7 4" xfId="14782" xr:uid="{00000000-0005-0000-0000-0000BB390000}"/>
    <cellStyle name="Normal 2 3 2 2 8" xfId="14783" xr:uid="{00000000-0005-0000-0000-0000BC390000}"/>
    <cellStyle name="Normal 2 3 2 2 8 2" xfId="14784" xr:uid="{00000000-0005-0000-0000-0000BD390000}"/>
    <cellStyle name="Normal 2 3 2 2 8 2 2" xfId="14785" xr:uid="{00000000-0005-0000-0000-0000BE390000}"/>
    <cellStyle name="Normal 2 3 2 2 8 2 3" xfId="14786" xr:uid="{00000000-0005-0000-0000-0000BF390000}"/>
    <cellStyle name="Normal 2 3 2 2 8 3" xfId="14787" xr:uid="{00000000-0005-0000-0000-0000C0390000}"/>
    <cellStyle name="Normal 2 3 2 2 8 4" xfId="14788" xr:uid="{00000000-0005-0000-0000-0000C1390000}"/>
    <cellStyle name="Normal 2 3 2 2 9" xfId="14789" xr:uid="{00000000-0005-0000-0000-0000C2390000}"/>
    <cellStyle name="Normal 2 3 2 2 9 2" xfId="14790" xr:uid="{00000000-0005-0000-0000-0000C3390000}"/>
    <cellStyle name="Normal 2 3 2 2 9 2 2" xfId="14791" xr:uid="{00000000-0005-0000-0000-0000C4390000}"/>
    <cellStyle name="Normal 2 3 2 2 9 2 3" xfId="14792" xr:uid="{00000000-0005-0000-0000-0000C5390000}"/>
    <cellStyle name="Normal 2 3 2 2 9 3" xfId="14793" xr:uid="{00000000-0005-0000-0000-0000C6390000}"/>
    <cellStyle name="Normal 2 3 2 2 9 4" xfId="14794" xr:uid="{00000000-0005-0000-0000-0000C7390000}"/>
    <cellStyle name="Normal 2 3 2 3" xfId="14795" xr:uid="{00000000-0005-0000-0000-0000C8390000}"/>
    <cellStyle name="Normal 2 3 2 3 10" xfId="14796" xr:uid="{00000000-0005-0000-0000-0000C9390000}"/>
    <cellStyle name="Normal 2 3 2 3 10 2" xfId="14797" xr:uid="{00000000-0005-0000-0000-0000CA390000}"/>
    <cellStyle name="Normal 2 3 2 3 10 3" xfId="14798" xr:uid="{00000000-0005-0000-0000-0000CB390000}"/>
    <cellStyle name="Normal 2 3 2 3 11" xfId="14799" xr:uid="{00000000-0005-0000-0000-0000CC390000}"/>
    <cellStyle name="Normal 2 3 2 3 12" xfId="14800" xr:uid="{00000000-0005-0000-0000-0000CD390000}"/>
    <cellStyle name="Normal 2 3 2 3 2" xfId="14801" xr:uid="{00000000-0005-0000-0000-0000CE390000}"/>
    <cellStyle name="Normal 2 3 2 3 2 10" xfId="14802" xr:uid="{00000000-0005-0000-0000-0000CF390000}"/>
    <cellStyle name="Normal 2 3 2 3 2 2" xfId="14803" xr:uid="{00000000-0005-0000-0000-0000D0390000}"/>
    <cellStyle name="Normal 2 3 2 3 2 2 2" xfId="14804" xr:uid="{00000000-0005-0000-0000-0000D1390000}"/>
    <cellStyle name="Normal 2 3 2 3 2 2 2 2" xfId="14805" xr:uid="{00000000-0005-0000-0000-0000D2390000}"/>
    <cellStyle name="Normal 2 3 2 3 2 2 2 3" xfId="14806" xr:uid="{00000000-0005-0000-0000-0000D3390000}"/>
    <cellStyle name="Normal 2 3 2 3 2 2 3" xfId="14807" xr:uid="{00000000-0005-0000-0000-0000D4390000}"/>
    <cellStyle name="Normal 2 3 2 3 2 2 4" xfId="14808" xr:uid="{00000000-0005-0000-0000-0000D5390000}"/>
    <cellStyle name="Normal 2 3 2 3 2 3" xfId="14809" xr:uid="{00000000-0005-0000-0000-0000D6390000}"/>
    <cellStyle name="Normal 2 3 2 3 2 3 2" xfId="14810" xr:uid="{00000000-0005-0000-0000-0000D7390000}"/>
    <cellStyle name="Normal 2 3 2 3 2 3 2 2" xfId="14811" xr:uid="{00000000-0005-0000-0000-0000D8390000}"/>
    <cellStyle name="Normal 2 3 2 3 2 3 2 3" xfId="14812" xr:uid="{00000000-0005-0000-0000-0000D9390000}"/>
    <cellStyle name="Normal 2 3 2 3 2 3 3" xfId="14813" xr:uid="{00000000-0005-0000-0000-0000DA390000}"/>
    <cellStyle name="Normal 2 3 2 3 2 3 4" xfId="14814" xr:uid="{00000000-0005-0000-0000-0000DB390000}"/>
    <cellStyle name="Normal 2 3 2 3 2 4" xfId="14815" xr:uid="{00000000-0005-0000-0000-0000DC390000}"/>
    <cellStyle name="Normal 2 3 2 3 2 4 2" xfId="14816" xr:uid="{00000000-0005-0000-0000-0000DD390000}"/>
    <cellStyle name="Normal 2 3 2 3 2 4 2 2" xfId="14817" xr:uid="{00000000-0005-0000-0000-0000DE390000}"/>
    <cellStyle name="Normal 2 3 2 3 2 4 2 3" xfId="14818" xr:uid="{00000000-0005-0000-0000-0000DF390000}"/>
    <cellStyle name="Normal 2 3 2 3 2 4 3" xfId="14819" xr:uid="{00000000-0005-0000-0000-0000E0390000}"/>
    <cellStyle name="Normal 2 3 2 3 2 4 4" xfId="14820" xr:uid="{00000000-0005-0000-0000-0000E1390000}"/>
    <cellStyle name="Normal 2 3 2 3 2 5" xfId="14821" xr:uid="{00000000-0005-0000-0000-0000E2390000}"/>
    <cellStyle name="Normal 2 3 2 3 2 5 2" xfId="14822" xr:uid="{00000000-0005-0000-0000-0000E3390000}"/>
    <cellStyle name="Normal 2 3 2 3 2 5 2 2" xfId="14823" xr:uid="{00000000-0005-0000-0000-0000E4390000}"/>
    <cellStyle name="Normal 2 3 2 3 2 5 2 3" xfId="14824" xr:uid="{00000000-0005-0000-0000-0000E5390000}"/>
    <cellStyle name="Normal 2 3 2 3 2 5 3" xfId="14825" xr:uid="{00000000-0005-0000-0000-0000E6390000}"/>
    <cellStyle name="Normal 2 3 2 3 2 5 4" xfId="14826" xr:uid="{00000000-0005-0000-0000-0000E7390000}"/>
    <cellStyle name="Normal 2 3 2 3 2 6" xfId="14827" xr:uid="{00000000-0005-0000-0000-0000E8390000}"/>
    <cellStyle name="Normal 2 3 2 3 2 6 2" xfId="14828" xr:uid="{00000000-0005-0000-0000-0000E9390000}"/>
    <cellStyle name="Normal 2 3 2 3 2 6 2 2" xfId="14829" xr:uid="{00000000-0005-0000-0000-0000EA390000}"/>
    <cellStyle name="Normal 2 3 2 3 2 6 2 3" xfId="14830" xr:uid="{00000000-0005-0000-0000-0000EB390000}"/>
    <cellStyle name="Normal 2 3 2 3 2 6 3" xfId="14831" xr:uid="{00000000-0005-0000-0000-0000EC390000}"/>
    <cellStyle name="Normal 2 3 2 3 2 6 4" xfId="14832" xr:uid="{00000000-0005-0000-0000-0000ED390000}"/>
    <cellStyle name="Normal 2 3 2 3 2 7" xfId="14833" xr:uid="{00000000-0005-0000-0000-0000EE390000}"/>
    <cellStyle name="Normal 2 3 2 3 2 7 2" xfId="14834" xr:uid="{00000000-0005-0000-0000-0000EF390000}"/>
    <cellStyle name="Normal 2 3 2 3 2 7 2 2" xfId="14835" xr:uid="{00000000-0005-0000-0000-0000F0390000}"/>
    <cellStyle name="Normal 2 3 2 3 2 7 2 3" xfId="14836" xr:uid="{00000000-0005-0000-0000-0000F1390000}"/>
    <cellStyle name="Normal 2 3 2 3 2 7 3" xfId="14837" xr:uid="{00000000-0005-0000-0000-0000F2390000}"/>
    <cellStyle name="Normal 2 3 2 3 2 7 4" xfId="14838" xr:uid="{00000000-0005-0000-0000-0000F3390000}"/>
    <cellStyle name="Normal 2 3 2 3 2 8" xfId="14839" xr:uid="{00000000-0005-0000-0000-0000F4390000}"/>
    <cellStyle name="Normal 2 3 2 3 2 8 2" xfId="14840" xr:uid="{00000000-0005-0000-0000-0000F5390000}"/>
    <cellStyle name="Normal 2 3 2 3 2 8 3" xfId="14841" xr:uid="{00000000-0005-0000-0000-0000F6390000}"/>
    <cellStyle name="Normal 2 3 2 3 2 9" xfId="14842" xr:uid="{00000000-0005-0000-0000-0000F7390000}"/>
    <cellStyle name="Normal 2 3 2 3 3" xfId="14843" xr:uid="{00000000-0005-0000-0000-0000F8390000}"/>
    <cellStyle name="Normal 2 3 2 3 3 10" xfId="14844" xr:uid="{00000000-0005-0000-0000-0000F9390000}"/>
    <cellStyle name="Normal 2 3 2 3 3 2" xfId="14845" xr:uid="{00000000-0005-0000-0000-0000FA390000}"/>
    <cellStyle name="Normal 2 3 2 3 3 2 2" xfId="14846" xr:uid="{00000000-0005-0000-0000-0000FB390000}"/>
    <cellStyle name="Normal 2 3 2 3 3 2 2 2" xfId="14847" xr:uid="{00000000-0005-0000-0000-0000FC390000}"/>
    <cellStyle name="Normal 2 3 2 3 3 2 2 3" xfId="14848" xr:uid="{00000000-0005-0000-0000-0000FD390000}"/>
    <cellStyle name="Normal 2 3 2 3 3 2 3" xfId="14849" xr:uid="{00000000-0005-0000-0000-0000FE390000}"/>
    <cellStyle name="Normal 2 3 2 3 3 2 4" xfId="14850" xr:uid="{00000000-0005-0000-0000-0000FF390000}"/>
    <cellStyle name="Normal 2 3 2 3 3 3" xfId="14851" xr:uid="{00000000-0005-0000-0000-0000003A0000}"/>
    <cellStyle name="Normal 2 3 2 3 3 3 2" xfId="14852" xr:uid="{00000000-0005-0000-0000-0000013A0000}"/>
    <cellStyle name="Normal 2 3 2 3 3 3 2 2" xfId="14853" xr:uid="{00000000-0005-0000-0000-0000023A0000}"/>
    <cellStyle name="Normal 2 3 2 3 3 3 2 3" xfId="14854" xr:uid="{00000000-0005-0000-0000-0000033A0000}"/>
    <cellStyle name="Normal 2 3 2 3 3 3 3" xfId="14855" xr:uid="{00000000-0005-0000-0000-0000043A0000}"/>
    <cellStyle name="Normal 2 3 2 3 3 3 4" xfId="14856" xr:uid="{00000000-0005-0000-0000-0000053A0000}"/>
    <cellStyle name="Normal 2 3 2 3 3 4" xfId="14857" xr:uid="{00000000-0005-0000-0000-0000063A0000}"/>
    <cellStyle name="Normal 2 3 2 3 3 4 2" xfId="14858" xr:uid="{00000000-0005-0000-0000-0000073A0000}"/>
    <cellStyle name="Normal 2 3 2 3 3 4 2 2" xfId="14859" xr:uid="{00000000-0005-0000-0000-0000083A0000}"/>
    <cellStyle name="Normal 2 3 2 3 3 4 2 3" xfId="14860" xr:uid="{00000000-0005-0000-0000-0000093A0000}"/>
    <cellStyle name="Normal 2 3 2 3 3 4 3" xfId="14861" xr:uid="{00000000-0005-0000-0000-00000A3A0000}"/>
    <cellStyle name="Normal 2 3 2 3 3 4 4" xfId="14862" xr:uid="{00000000-0005-0000-0000-00000B3A0000}"/>
    <cellStyle name="Normal 2 3 2 3 3 5" xfId="14863" xr:uid="{00000000-0005-0000-0000-00000C3A0000}"/>
    <cellStyle name="Normal 2 3 2 3 3 5 2" xfId="14864" xr:uid="{00000000-0005-0000-0000-00000D3A0000}"/>
    <cellStyle name="Normal 2 3 2 3 3 5 2 2" xfId="14865" xr:uid="{00000000-0005-0000-0000-00000E3A0000}"/>
    <cellStyle name="Normal 2 3 2 3 3 5 2 3" xfId="14866" xr:uid="{00000000-0005-0000-0000-00000F3A0000}"/>
    <cellStyle name="Normal 2 3 2 3 3 5 3" xfId="14867" xr:uid="{00000000-0005-0000-0000-0000103A0000}"/>
    <cellStyle name="Normal 2 3 2 3 3 5 4" xfId="14868" xr:uid="{00000000-0005-0000-0000-0000113A0000}"/>
    <cellStyle name="Normal 2 3 2 3 3 6" xfId="14869" xr:uid="{00000000-0005-0000-0000-0000123A0000}"/>
    <cellStyle name="Normal 2 3 2 3 3 6 2" xfId="14870" xr:uid="{00000000-0005-0000-0000-0000133A0000}"/>
    <cellStyle name="Normal 2 3 2 3 3 6 2 2" xfId="14871" xr:uid="{00000000-0005-0000-0000-0000143A0000}"/>
    <cellStyle name="Normal 2 3 2 3 3 6 2 3" xfId="14872" xr:uid="{00000000-0005-0000-0000-0000153A0000}"/>
    <cellStyle name="Normal 2 3 2 3 3 6 3" xfId="14873" xr:uid="{00000000-0005-0000-0000-0000163A0000}"/>
    <cellStyle name="Normal 2 3 2 3 3 6 4" xfId="14874" xr:uid="{00000000-0005-0000-0000-0000173A0000}"/>
    <cellStyle name="Normal 2 3 2 3 3 7" xfId="14875" xr:uid="{00000000-0005-0000-0000-0000183A0000}"/>
    <cellStyle name="Normal 2 3 2 3 3 7 2" xfId="14876" xr:uid="{00000000-0005-0000-0000-0000193A0000}"/>
    <cellStyle name="Normal 2 3 2 3 3 7 2 2" xfId="14877" xr:uid="{00000000-0005-0000-0000-00001A3A0000}"/>
    <cellStyle name="Normal 2 3 2 3 3 7 2 3" xfId="14878" xr:uid="{00000000-0005-0000-0000-00001B3A0000}"/>
    <cellStyle name="Normal 2 3 2 3 3 7 3" xfId="14879" xr:uid="{00000000-0005-0000-0000-00001C3A0000}"/>
    <cellStyle name="Normal 2 3 2 3 3 7 4" xfId="14880" xr:uid="{00000000-0005-0000-0000-00001D3A0000}"/>
    <cellStyle name="Normal 2 3 2 3 3 8" xfId="14881" xr:uid="{00000000-0005-0000-0000-00001E3A0000}"/>
    <cellStyle name="Normal 2 3 2 3 3 8 2" xfId="14882" xr:uid="{00000000-0005-0000-0000-00001F3A0000}"/>
    <cellStyle name="Normal 2 3 2 3 3 8 3" xfId="14883" xr:uid="{00000000-0005-0000-0000-0000203A0000}"/>
    <cellStyle name="Normal 2 3 2 3 3 9" xfId="14884" xr:uid="{00000000-0005-0000-0000-0000213A0000}"/>
    <cellStyle name="Normal 2 3 2 3 4" xfId="14885" xr:uid="{00000000-0005-0000-0000-0000223A0000}"/>
    <cellStyle name="Normal 2 3 2 3 4 2" xfId="14886" xr:uid="{00000000-0005-0000-0000-0000233A0000}"/>
    <cellStyle name="Normal 2 3 2 3 4 2 2" xfId="14887" xr:uid="{00000000-0005-0000-0000-0000243A0000}"/>
    <cellStyle name="Normal 2 3 2 3 4 2 3" xfId="14888" xr:uid="{00000000-0005-0000-0000-0000253A0000}"/>
    <cellStyle name="Normal 2 3 2 3 4 3" xfId="14889" xr:uid="{00000000-0005-0000-0000-0000263A0000}"/>
    <cellStyle name="Normal 2 3 2 3 4 4" xfId="14890" xr:uid="{00000000-0005-0000-0000-0000273A0000}"/>
    <cellStyle name="Normal 2 3 2 3 5" xfId="14891" xr:uid="{00000000-0005-0000-0000-0000283A0000}"/>
    <cellStyle name="Normal 2 3 2 3 5 2" xfId="14892" xr:uid="{00000000-0005-0000-0000-0000293A0000}"/>
    <cellStyle name="Normal 2 3 2 3 5 2 2" xfId="14893" xr:uid="{00000000-0005-0000-0000-00002A3A0000}"/>
    <cellStyle name="Normal 2 3 2 3 5 2 3" xfId="14894" xr:uid="{00000000-0005-0000-0000-00002B3A0000}"/>
    <cellStyle name="Normal 2 3 2 3 5 3" xfId="14895" xr:uid="{00000000-0005-0000-0000-00002C3A0000}"/>
    <cellStyle name="Normal 2 3 2 3 5 4" xfId="14896" xr:uid="{00000000-0005-0000-0000-00002D3A0000}"/>
    <cellStyle name="Normal 2 3 2 3 6" xfId="14897" xr:uid="{00000000-0005-0000-0000-00002E3A0000}"/>
    <cellStyle name="Normal 2 3 2 3 6 2" xfId="14898" xr:uid="{00000000-0005-0000-0000-00002F3A0000}"/>
    <cellStyle name="Normal 2 3 2 3 6 2 2" xfId="14899" xr:uid="{00000000-0005-0000-0000-0000303A0000}"/>
    <cellStyle name="Normal 2 3 2 3 6 2 3" xfId="14900" xr:uid="{00000000-0005-0000-0000-0000313A0000}"/>
    <cellStyle name="Normal 2 3 2 3 6 3" xfId="14901" xr:uid="{00000000-0005-0000-0000-0000323A0000}"/>
    <cellStyle name="Normal 2 3 2 3 6 4" xfId="14902" xr:uid="{00000000-0005-0000-0000-0000333A0000}"/>
    <cellStyle name="Normal 2 3 2 3 7" xfId="14903" xr:uid="{00000000-0005-0000-0000-0000343A0000}"/>
    <cellStyle name="Normal 2 3 2 3 7 2" xfId="14904" xr:uid="{00000000-0005-0000-0000-0000353A0000}"/>
    <cellStyle name="Normal 2 3 2 3 7 2 2" xfId="14905" xr:uid="{00000000-0005-0000-0000-0000363A0000}"/>
    <cellStyle name="Normal 2 3 2 3 7 2 3" xfId="14906" xr:uid="{00000000-0005-0000-0000-0000373A0000}"/>
    <cellStyle name="Normal 2 3 2 3 7 3" xfId="14907" xr:uid="{00000000-0005-0000-0000-0000383A0000}"/>
    <cellStyle name="Normal 2 3 2 3 7 4" xfId="14908" xr:uid="{00000000-0005-0000-0000-0000393A0000}"/>
    <cellStyle name="Normal 2 3 2 3 8" xfId="14909" xr:uid="{00000000-0005-0000-0000-00003A3A0000}"/>
    <cellStyle name="Normal 2 3 2 3 8 2" xfId="14910" xr:uid="{00000000-0005-0000-0000-00003B3A0000}"/>
    <cellStyle name="Normal 2 3 2 3 8 2 2" xfId="14911" xr:uid="{00000000-0005-0000-0000-00003C3A0000}"/>
    <cellStyle name="Normal 2 3 2 3 8 2 3" xfId="14912" xr:uid="{00000000-0005-0000-0000-00003D3A0000}"/>
    <cellStyle name="Normal 2 3 2 3 8 3" xfId="14913" xr:uid="{00000000-0005-0000-0000-00003E3A0000}"/>
    <cellStyle name="Normal 2 3 2 3 8 4" xfId="14914" xr:uid="{00000000-0005-0000-0000-00003F3A0000}"/>
    <cellStyle name="Normal 2 3 2 3 9" xfId="14915" xr:uid="{00000000-0005-0000-0000-0000403A0000}"/>
    <cellStyle name="Normal 2 3 2 3 9 2" xfId="14916" xr:uid="{00000000-0005-0000-0000-0000413A0000}"/>
    <cellStyle name="Normal 2 3 2 3 9 2 2" xfId="14917" xr:uid="{00000000-0005-0000-0000-0000423A0000}"/>
    <cellStyle name="Normal 2 3 2 3 9 2 3" xfId="14918" xr:uid="{00000000-0005-0000-0000-0000433A0000}"/>
    <cellStyle name="Normal 2 3 2 3 9 3" xfId="14919" xr:uid="{00000000-0005-0000-0000-0000443A0000}"/>
    <cellStyle name="Normal 2 3 2 3 9 4" xfId="14920" xr:uid="{00000000-0005-0000-0000-0000453A0000}"/>
    <cellStyle name="Normal 2 3 2 4" xfId="14921" xr:uid="{00000000-0005-0000-0000-0000463A0000}"/>
    <cellStyle name="Normal 2 3 2 4 10" xfId="14922" xr:uid="{00000000-0005-0000-0000-0000473A0000}"/>
    <cellStyle name="Normal 2 3 2 4 10 2" xfId="14923" xr:uid="{00000000-0005-0000-0000-0000483A0000}"/>
    <cellStyle name="Normal 2 3 2 4 10 3" xfId="14924" xr:uid="{00000000-0005-0000-0000-0000493A0000}"/>
    <cellStyle name="Normal 2 3 2 4 11" xfId="14925" xr:uid="{00000000-0005-0000-0000-00004A3A0000}"/>
    <cellStyle name="Normal 2 3 2 4 12" xfId="14926" xr:uid="{00000000-0005-0000-0000-00004B3A0000}"/>
    <cellStyle name="Normal 2 3 2 4 2" xfId="14927" xr:uid="{00000000-0005-0000-0000-00004C3A0000}"/>
    <cellStyle name="Normal 2 3 2 4 2 10" xfId="14928" xr:uid="{00000000-0005-0000-0000-00004D3A0000}"/>
    <cellStyle name="Normal 2 3 2 4 2 2" xfId="14929" xr:uid="{00000000-0005-0000-0000-00004E3A0000}"/>
    <cellStyle name="Normal 2 3 2 4 2 2 2" xfId="14930" xr:uid="{00000000-0005-0000-0000-00004F3A0000}"/>
    <cellStyle name="Normal 2 3 2 4 2 2 2 2" xfId="14931" xr:uid="{00000000-0005-0000-0000-0000503A0000}"/>
    <cellStyle name="Normal 2 3 2 4 2 2 2 3" xfId="14932" xr:uid="{00000000-0005-0000-0000-0000513A0000}"/>
    <cellStyle name="Normal 2 3 2 4 2 2 3" xfId="14933" xr:uid="{00000000-0005-0000-0000-0000523A0000}"/>
    <cellStyle name="Normal 2 3 2 4 2 2 4" xfId="14934" xr:uid="{00000000-0005-0000-0000-0000533A0000}"/>
    <cellStyle name="Normal 2 3 2 4 2 3" xfId="14935" xr:uid="{00000000-0005-0000-0000-0000543A0000}"/>
    <cellStyle name="Normal 2 3 2 4 2 3 2" xfId="14936" xr:uid="{00000000-0005-0000-0000-0000553A0000}"/>
    <cellStyle name="Normal 2 3 2 4 2 3 2 2" xfId="14937" xr:uid="{00000000-0005-0000-0000-0000563A0000}"/>
    <cellStyle name="Normal 2 3 2 4 2 3 2 3" xfId="14938" xr:uid="{00000000-0005-0000-0000-0000573A0000}"/>
    <cellStyle name="Normal 2 3 2 4 2 3 3" xfId="14939" xr:uid="{00000000-0005-0000-0000-0000583A0000}"/>
    <cellStyle name="Normal 2 3 2 4 2 3 4" xfId="14940" xr:uid="{00000000-0005-0000-0000-0000593A0000}"/>
    <cellStyle name="Normal 2 3 2 4 2 4" xfId="14941" xr:uid="{00000000-0005-0000-0000-00005A3A0000}"/>
    <cellStyle name="Normal 2 3 2 4 2 4 2" xfId="14942" xr:uid="{00000000-0005-0000-0000-00005B3A0000}"/>
    <cellStyle name="Normal 2 3 2 4 2 4 2 2" xfId="14943" xr:uid="{00000000-0005-0000-0000-00005C3A0000}"/>
    <cellStyle name="Normal 2 3 2 4 2 4 2 3" xfId="14944" xr:uid="{00000000-0005-0000-0000-00005D3A0000}"/>
    <cellStyle name="Normal 2 3 2 4 2 4 3" xfId="14945" xr:uid="{00000000-0005-0000-0000-00005E3A0000}"/>
    <cellStyle name="Normal 2 3 2 4 2 4 4" xfId="14946" xr:uid="{00000000-0005-0000-0000-00005F3A0000}"/>
    <cellStyle name="Normal 2 3 2 4 2 5" xfId="14947" xr:uid="{00000000-0005-0000-0000-0000603A0000}"/>
    <cellStyle name="Normal 2 3 2 4 2 5 2" xfId="14948" xr:uid="{00000000-0005-0000-0000-0000613A0000}"/>
    <cellStyle name="Normal 2 3 2 4 2 5 2 2" xfId="14949" xr:uid="{00000000-0005-0000-0000-0000623A0000}"/>
    <cellStyle name="Normal 2 3 2 4 2 5 2 3" xfId="14950" xr:uid="{00000000-0005-0000-0000-0000633A0000}"/>
    <cellStyle name="Normal 2 3 2 4 2 5 3" xfId="14951" xr:uid="{00000000-0005-0000-0000-0000643A0000}"/>
    <cellStyle name="Normal 2 3 2 4 2 5 4" xfId="14952" xr:uid="{00000000-0005-0000-0000-0000653A0000}"/>
    <cellStyle name="Normal 2 3 2 4 2 6" xfId="14953" xr:uid="{00000000-0005-0000-0000-0000663A0000}"/>
    <cellStyle name="Normal 2 3 2 4 2 6 2" xfId="14954" xr:uid="{00000000-0005-0000-0000-0000673A0000}"/>
    <cellStyle name="Normal 2 3 2 4 2 6 2 2" xfId="14955" xr:uid="{00000000-0005-0000-0000-0000683A0000}"/>
    <cellStyle name="Normal 2 3 2 4 2 6 2 3" xfId="14956" xr:uid="{00000000-0005-0000-0000-0000693A0000}"/>
    <cellStyle name="Normal 2 3 2 4 2 6 3" xfId="14957" xr:uid="{00000000-0005-0000-0000-00006A3A0000}"/>
    <cellStyle name="Normal 2 3 2 4 2 6 4" xfId="14958" xr:uid="{00000000-0005-0000-0000-00006B3A0000}"/>
    <cellStyle name="Normal 2 3 2 4 2 7" xfId="14959" xr:uid="{00000000-0005-0000-0000-00006C3A0000}"/>
    <cellStyle name="Normal 2 3 2 4 2 7 2" xfId="14960" xr:uid="{00000000-0005-0000-0000-00006D3A0000}"/>
    <cellStyle name="Normal 2 3 2 4 2 7 2 2" xfId="14961" xr:uid="{00000000-0005-0000-0000-00006E3A0000}"/>
    <cellStyle name="Normal 2 3 2 4 2 7 2 3" xfId="14962" xr:uid="{00000000-0005-0000-0000-00006F3A0000}"/>
    <cellStyle name="Normal 2 3 2 4 2 7 3" xfId="14963" xr:uid="{00000000-0005-0000-0000-0000703A0000}"/>
    <cellStyle name="Normal 2 3 2 4 2 7 4" xfId="14964" xr:uid="{00000000-0005-0000-0000-0000713A0000}"/>
    <cellStyle name="Normal 2 3 2 4 2 8" xfId="14965" xr:uid="{00000000-0005-0000-0000-0000723A0000}"/>
    <cellStyle name="Normal 2 3 2 4 2 8 2" xfId="14966" xr:uid="{00000000-0005-0000-0000-0000733A0000}"/>
    <cellStyle name="Normal 2 3 2 4 2 8 3" xfId="14967" xr:uid="{00000000-0005-0000-0000-0000743A0000}"/>
    <cellStyle name="Normal 2 3 2 4 2 9" xfId="14968" xr:uid="{00000000-0005-0000-0000-0000753A0000}"/>
    <cellStyle name="Normal 2 3 2 4 3" xfId="14969" xr:uid="{00000000-0005-0000-0000-0000763A0000}"/>
    <cellStyle name="Normal 2 3 2 4 3 10" xfId="14970" xr:uid="{00000000-0005-0000-0000-0000773A0000}"/>
    <cellStyle name="Normal 2 3 2 4 3 2" xfId="14971" xr:uid="{00000000-0005-0000-0000-0000783A0000}"/>
    <cellStyle name="Normal 2 3 2 4 3 2 2" xfId="14972" xr:uid="{00000000-0005-0000-0000-0000793A0000}"/>
    <cellStyle name="Normal 2 3 2 4 3 2 2 2" xfId="14973" xr:uid="{00000000-0005-0000-0000-00007A3A0000}"/>
    <cellStyle name="Normal 2 3 2 4 3 2 2 3" xfId="14974" xr:uid="{00000000-0005-0000-0000-00007B3A0000}"/>
    <cellStyle name="Normal 2 3 2 4 3 2 3" xfId="14975" xr:uid="{00000000-0005-0000-0000-00007C3A0000}"/>
    <cellStyle name="Normal 2 3 2 4 3 2 4" xfId="14976" xr:uid="{00000000-0005-0000-0000-00007D3A0000}"/>
    <cellStyle name="Normal 2 3 2 4 3 3" xfId="14977" xr:uid="{00000000-0005-0000-0000-00007E3A0000}"/>
    <cellStyle name="Normal 2 3 2 4 3 3 2" xfId="14978" xr:uid="{00000000-0005-0000-0000-00007F3A0000}"/>
    <cellStyle name="Normal 2 3 2 4 3 3 2 2" xfId="14979" xr:uid="{00000000-0005-0000-0000-0000803A0000}"/>
    <cellStyle name="Normal 2 3 2 4 3 3 2 3" xfId="14980" xr:uid="{00000000-0005-0000-0000-0000813A0000}"/>
    <cellStyle name="Normal 2 3 2 4 3 3 3" xfId="14981" xr:uid="{00000000-0005-0000-0000-0000823A0000}"/>
    <cellStyle name="Normal 2 3 2 4 3 3 4" xfId="14982" xr:uid="{00000000-0005-0000-0000-0000833A0000}"/>
    <cellStyle name="Normal 2 3 2 4 3 4" xfId="14983" xr:uid="{00000000-0005-0000-0000-0000843A0000}"/>
    <cellStyle name="Normal 2 3 2 4 3 4 2" xfId="14984" xr:uid="{00000000-0005-0000-0000-0000853A0000}"/>
    <cellStyle name="Normal 2 3 2 4 3 4 2 2" xfId="14985" xr:uid="{00000000-0005-0000-0000-0000863A0000}"/>
    <cellStyle name="Normal 2 3 2 4 3 4 2 3" xfId="14986" xr:uid="{00000000-0005-0000-0000-0000873A0000}"/>
    <cellStyle name="Normal 2 3 2 4 3 4 3" xfId="14987" xr:uid="{00000000-0005-0000-0000-0000883A0000}"/>
    <cellStyle name="Normal 2 3 2 4 3 4 4" xfId="14988" xr:uid="{00000000-0005-0000-0000-0000893A0000}"/>
    <cellStyle name="Normal 2 3 2 4 3 5" xfId="14989" xr:uid="{00000000-0005-0000-0000-00008A3A0000}"/>
    <cellStyle name="Normal 2 3 2 4 3 5 2" xfId="14990" xr:uid="{00000000-0005-0000-0000-00008B3A0000}"/>
    <cellStyle name="Normal 2 3 2 4 3 5 2 2" xfId="14991" xr:uid="{00000000-0005-0000-0000-00008C3A0000}"/>
    <cellStyle name="Normal 2 3 2 4 3 5 2 3" xfId="14992" xr:uid="{00000000-0005-0000-0000-00008D3A0000}"/>
    <cellStyle name="Normal 2 3 2 4 3 5 3" xfId="14993" xr:uid="{00000000-0005-0000-0000-00008E3A0000}"/>
    <cellStyle name="Normal 2 3 2 4 3 5 4" xfId="14994" xr:uid="{00000000-0005-0000-0000-00008F3A0000}"/>
    <cellStyle name="Normal 2 3 2 4 3 6" xfId="14995" xr:uid="{00000000-0005-0000-0000-0000903A0000}"/>
    <cellStyle name="Normal 2 3 2 4 3 6 2" xfId="14996" xr:uid="{00000000-0005-0000-0000-0000913A0000}"/>
    <cellStyle name="Normal 2 3 2 4 3 6 2 2" xfId="14997" xr:uid="{00000000-0005-0000-0000-0000923A0000}"/>
    <cellStyle name="Normal 2 3 2 4 3 6 2 3" xfId="14998" xr:uid="{00000000-0005-0000-0000-0000933A0000}"/>
    <cellStyle name="Normal 2 3 2 4 3 6 3" xfId="14999" xr:uid="{00000000-0005-0000-0000-0000943A0000}"/>
    <cellStyle name="Normal 2 3 2 4 3 6 4" xfId="15000" xr:uid="{00000000-0005-0000-0000-0000953A0000}"/>
    <cellStyle name="Normal 2 3 2 4 3 7" xfId="15001" xr:uid="{00000000-0005-0000-0000-0000963A0000}"/>
    <cellStyle name="Normal 2 3 2 4 3 7 2" xfId="15002" xr:uid="{00000000-0005-0000-0000-0000973A0000}"/>
    <cellStyle name="Normal 2 3 2 4 3 7 2 2" xfId="15003" xr:uid="{00000000-0005-0000-0000-0000983A0000}"/>
    <cellStyle name="Normal 2 3 2 4 3 7 2 3" xfId="15004" xr:uid="{00000000-0005-0000-0000-0000993A0000}"/>
    <cellStyle name="Normal 2 3 2 4 3 7 3" xfId="15005" xr:uid="{00000000-0005-0000-0000-00009A3A0000}"/>
    <cellStyle name="Normal 2 3 2 4 3 7 4" xfId="15006" xr:uid="{00000000-0005-0000-0000-00009B3A0000}"/>
    <cellStyle name="Normal 2 3 2 4 3 8" xfId="15007" xr:uid="{00000000-0005-0000-0000-00009C3A0000}"/>
    <cellStyle name="Normal 2 3 2 4 3 8 2" xfId="15008" xr:uid="{00000000-0005-0000-0000-00009D3A0000}"/>
    <cellStyle name="Normal 2 3 2 4 3 8 3" xfId="15009" xr:uid="{00000000-0005-0000-0000-00009E3A0000}"/>
    <cellStyle name="Normal 2 3 2 4 3 9" xfId="15010" xr:uid="{00000000-0005-0000-0000-00009F3A0000}"/>
    <cellStyle name="Normal 2 3 2 4 4" xfId="15011" xr:uid="{00000000-0005-0000-0000-0000A03A0000}"/>
    <cellStyle name="Normal 2 3 2 4 4 2" xfId="15012" xr:uid="{00000000-0005-0000-0000-0000A13A0000}"/>
    <cellStyle name="Normal 2 3 2 4 4 2 2" xfId="15013" xr:uid="{00000000-0005-0000-0000-0000A23A0000}"/>
    <cellStyle name="Normal 2 3 2 4 4 2 3" xfId="15014" xr:uid="{00000000-0005-0000-0000-0000A33A0000}"/>
    <cellStyle name="Normal 2 3 2 4 4 3" xfId="15015" xr:uid="{00000000-0005-0000-0000-0000A43A0000}"/>
    <cellStyle name="Normal 2 3 2 4 4 4" xfId="15016" xr:uid="{00000000-0005-0000-0000-0000A53A0000}"/>
    <cellStyle name="Normal 2 3 2 4 5" xfId="15017" xr:uid="{00000000-0005-0000-0000-0000A63A0000}"/>
    <cellStyle name="Normal 2 3 2 4 5 2" xfId="15018" xr:uid="{00000000-0005-0000-0000-0000A73A0000}"/>
    <cellStyle name="Normal 2 3 2 4 5 2 2" xfId="15019" xr:uid="{00000000-0005-0000-0000-0000A83A0000}"/>
    <cellStyle name="Normal 2 3 2 4 5 2 3" xfId="15020" xr:uid="{00000000-0005-0000-0000-0000A93A0000}"/>
    <cellStyle name="Normal 2 3 2 4 5 3" xfId="15021" xr:uid="{00000000-0005-0000-0000-0000AA3A0000}"/>
    <cellStyle name="Normal 2 3 2 4 5 4" xfId="15022" xr:uid="{00000000-0005-0000-0000-0000AB3A0000}"/>
    <cellStyle name="Normal 2 3 2 4 6" xfId="15023" xr:uid="{00000000-0005-0000-0000-0000AC3A0000}"/>
    <cellStyle name="Normal 2 3 2 4 6 2" xfId="15024" xr:uid="{00000000-0005-0000-0000-0000AD3A0000}"/>
    <cellStyle name="Normal 2 3 2 4 6 2 2" xfId="15025" xr:uid="{00000000-0005-0000-0000-0000AE3A0000}"/>
    <cellStyle name="Normal 2 3 2 4 6 2 3" xfId="15026" xr:uid="{00000000-0005-0000-0000-0000AF3A0000}"/>
    <cellStyle name="Normal 2 3 2 4 6 3" xfId="15027" xr:uid="{00000000-0005-0000-0000-0000B03A0000}"/>
    <cellStyle name="Normal 2 3 2 4 6 4" xfId="15028" xr:uid="{00000000-0005-0000-0000-0000B13A0000}"/>
    <cellStyle name="Normal 2 3 2 4 7" xfId="15029" xr:uid="{00000000-0005-0000-0000-0000B23A0000}"/>
    <cellStyle name="Normal 2 3 2 4 7 2" xfId="15030" xr:uid="{00000000-0005-0000-0000-0000B33A0000}"/>
    <cellStyle name="Normal 2 3 2 4 7 2 2" xfId="15031" xr:uid="{00000000-0005-0000-0000-0000B43A0000}"/>
    <cellStyle name="Normal 2 3 2 4 7 2 3" xfId="15032" xr:uid="{00000000-0005-0000-0000-0000B53A0000}"/>
    <cellStyle name="Normal 2 3 2 4 7 3" xfId="15033" xr:uid="{00000000-0005-0000-0000-0000B63A0000}"/>
    <cellStyle name="Normal 2 3 2 4 7 4" xfId="15034" xr:uid="{00000000-0005-0000-0000-0000B73A0000}"/>
    <cellStyle name="Normal 2 3 2 4 8" xfId="15035" xr:uid="{00000000-0005-0000-0000-0000B83A0000}"/>
    <cellStyle name="Normal 2 3 2 4 8 2" xfId="15036" xr:uid="{00000000-0005-0000-0000-0000B93A0000}"/>
    <cellStyle name="Normal 2 3 2 4 8 2 2" xfId="15037" xr:uid="{00000000-0005-0000-0000-0000BA3A0000}"/>
    <cellStyle name="Normal 2 3 2 4 8 2 3" xfId="15038" xr:uid="{00000000-0005-0000-0000-0000BB3A0000}"/>
    <cellStyle name="Normal 2 3 2 4 8 3" xfId="15039" xr:uid="{00000000-0005-0000-0000-0000BC3A0000}"/>
    <cellStyle name="Normal 2 3 2 4 8 4" xfId="15040" xr:uid="{00000000-0005-0000-0000-0000BD3A0000}"/>
    <cellStyle name="Normal 2 3 2 4 9" xfId="15041" xr:uid="{00000000-0005-0000-0000-0000BE3A0000}"/>
    <cellStyle name="Normal 2 3 2 4 9 2" xfId="15042" xr:uid="{00000000-0005-0000-0000-0000BF3A0000}"/>
    <cellStyle name="Normal 2 3 2 4 9 2 2" xfId="15043" xr:uid="{00000000-0005-0000-0000-0000C03A0000}"/>
    <cellStyle name="Normal 2 3 2 4 9 2 3" xfId="15044" xr:uid="{00000000-0005-0000-0000-0000C13A0000}"/>
    <cellStyle name="Normal 2 3 2 4 9 3" xfId="15045" xr:uid="{00000000-0005-0000-0000-0000C23A0000}"/>
    <cellStyle name="Normal 2 3 2 4 9 4" xfId="15046" xr:uid="{00000000-0005-0000-0000-0000C33A0000}"/>
    <cellStyle name="Normal 2 3 2 5" xfId="15047" xr:uid="{00000000-0005-0000-0000-0000C43A0000}"/>
    <cellStyle name="Normal 2 3 2 5 10" xfId="15048" xr:uid="{00000000-0005-0000-0000-0000C53A0000}"/>
    <cellStyle name="Normal 2 3 2 5 2" xfId="15049" xr:uid="{00000000-0005-0000-0000-0000C63A0000}"/>
    <cellStyle name="Normal 2 3 2 5 2 2" xfId="15050" xr:uid="{00000000-0005-0000-0000-0000C73A0000}"/>
    <cellStyle name="Normal 2 3 2 5 2 2 2" xfId="15051" xr:uid="{00000000-0005-0000-0000-0000C83A0000}"/>
    <cellStyle name="Normal 2 3 2 5 2 2 3" xfId="15052" xr:uid="{00000000-0005-0000-0000-0000C93A0000}"/>
    <cellStyle name="Normal 2 3 2 5 2 3" xfId="15053" xr:uid="{00000000-0005-0000-0000-0000CA3A0000}"/>
    <cellStyle name="Normal 2 3 2 5 2 4" xfId="15054" xr:uid="{00000000-0005-0000-0000-0000CB3A0000}"/>
    <cellStyle name="Normal 2 3 2 5 3" xfId="15055" xr:uid="{00000000-0005-0000-0000-0000CC3A0000}"/>
    <cellStyle name="Normal 2 3 2 5 3 2" xfId="15056" xr:uid="{00000000-0005-0000-0000-0000CD3A0000}"/>
    <cellStyle name="Normal 2 3 2 5 3 2 2" xfId="15057" xr:uid="{00000000-0005-0000-0000-0000CE3A0000}"/>
    <cellStyle name="Normal 2 3 2 5 3 2 3" xfId="15058" xr:uid="{00000000-0005-0000-0000-0000CF3A0000}"/>
    <cellStyle name="Normal 2 3 2 5 3 3" xfId="15059" xr:uid="{00000000-0005-0000-0000-0000D03A0000}"/>
    <cellStyle name="Normal 2 3 2 5 3 4" xfId="15060" xr:uid="{00000000-0005-0000-0000-0000D13A0000}"/>
    <cellStyle name="Normal 2 3 2 5 4" xfId="15061" xr:uid="{00000000-0005-0000-0000-0000D23A0000}"/>
    <cellStyle name="Normal 2 3 2 5 4 2" xfId="15062" xr:uid="{00000000-0005-0000-0000-0000D33A0000}"/>
    <cellStyle name="Normal 2 3 2 5 4 2 2" xfId="15063" xr:uid="{00000000-0005-0000-0000-0000D43A0000}"/>
    <cellStyle name="Normal 2 3 2 5 4 2 3" xfId="15064" xr:uid="{00000000-0005-0000-0000-0000D53A0000}"/>
    <cellStyle name="Normal 2 3 2 5 4 3" xfId="15065" xr:uid="{00000000-0005-0000-0000-0000D63A0000}"/>
    <cellStyle name="Normal 2 3 2 5 4 4" xfId="15066" xr:uid="{00000000-0005-0000-0000-0000D73A0000}"/>
    <cellStyle name="Normal 2 3 2 5 5" xfId="15067" xr:uid="{00000000-0005-0000-0000-0000D83A0000}"/>
    <cellStyle name="Normal 2 3 2 5 5 2" xfId="15068" xr:uid="{00000000-0005-0000-0000-0000D93A0000}"/>
    <cellStyle name="Normal 2 3 2 5 5 2 2" xfId="15069" xr:uid="{00000000-0005-0000-0000-0000DA3A0000}"/>
    <cellStyle name="Normal 2 3 2 5 5 2 3" xfId="15070" xr:uid="{00000000-0005-0000-0000-0000DB3A0000}"/>
    <cellStyle name="Normal 2 3 2 5 5 3" xfId="15071" xr:uid="{00000000-0005-0000-0000-0000DC3A0000}"/>
    <cellStyle name="Normal 2 3 2 5 5 4" xfId="15072" xr:uid="{00000000-0005-0000-0000-0000DD3A0000}"/>
    <cellStyle name="Normal 2 3 2 5 6" xfId="15073" xr:uid="{00000000-0005-0000-0000-0000DE3A0000}"/>
    <cellStyle name="Normal 2 3 2 5 6 2" xfId="15074" xr:uid="{00000000-0005-0000-0000-0000DF3A0000}"/>
    <cellStyle name="Normal 2 3 2 5 6 2 2" xfId="15075" xr:uid="{00000000-0005-0000-0000-0000E03A0000}"/>
    <cellStyle name="Normal 2 3 2 5 6 2 3" xfId="15076" xr:uid="{00000000-0005-0000-0000-0000E13A0000}"/>
    <cellStyle name="Normal 2 3 2 5 6 3" xfId="15077" xr:uid="{00000000-0005-0000-0000-0000E23A0000}"/>
    <cellStyle name="Normal 2 3 2 5 6 4" xfId="15078" xr:uid="{00000000-0005-0000-0000-0000E33A0000}"/>
    <cellStyle name="Normal 2 3 2 5 7" xfId="15079" xr:uid="{00000000-0005-0000-0000-0000E43A0000}"/>
    <cellStyle name="Normal 2 3 2 5 7 2" xfId="15080" xr:uid="{00000000-0005-0000-0000-0000E53A0000}"/>
    <cellStyle name="Normal 2 3 2 5 7 2 2" xfId="15081" xr:uid="{00000000-0005-0000-0000-0000E63A0000}"/>
    <cellStyle name="Normal 2 3 2 5 7 2 3" xfId="15082" xr:uid="{00000000-0005-0000-0000-0000E73A0000}"/>
    <cellStyle name="Normal 2 3 2 5 7 3" xfId="15083" xr:uid="{00000000-0005-0000-0000-0000E83A0000}"/>
    <cellStyle name="Normal 2 3 2 5 7 4" xfId="15084" xr:uid="{00000000-0005-0000-0000-0000E93A0000}"/>
    <cellStyle name="Normal 2 3 2 5 8" xfId="15085" xr:uid="{00000000-0005-0000-0000-0000EA3A0000}"/>
    <cellStyle name="Normal 2 3 2 5 8 2" xfId="15086" xr:uid="{00000000-0005-0000-0000-0000EB3A0000}"/>
    <cellStyle name="Normal 2 3 2 5 8 3" xfId="15087" xr:uid="{00000000-0005-0000-0000-0000EC3A0000}"/>
    <cellStyle name="Normal 2 3 2 5 9" xfId="15088" xr:uid="{00000000-0005-0000-0000-0000ED3A0000}"/>
    <cellStyle name="Normal 2 3 2 6" xfId="15089" xr:uid="{00000000-0005-0000-0000-0000EE3A0000}"/>
    <cellStyle name="Normal 2 3 2 6 10" xfId="15090" xr:uid="{00000000-0005-0000-0000-0000EF3A0000}"/>
    <cellStyle name="Normal 2 3 2 6 2" xfId="15091" xr:uid="{00000000-0005-0000-0000-0000F03A0000}"/>
    <cellStyle name="Normal 2 3 2 6 2 2" xfId="15092" xr:uid="{00000000-0005-0000-0000-0000F13A0000}"/>
    <cellStyle name="Normal 2 3 2 6 2 2 2" xfId="15093" xr:uid="{00000000-0005-0000-0000-0000F23A0000}"/>
    <cellStyle name="Normal 2 3 2 6 2 2 3" xfId="15094" xr:uid="{00000000-0005-0000-0000-0000F33A0000}"/>
    <cellStyle name="Normal 2 3 2 6 2 3" xfId="15095" xr:uid="{00000000-0005-0000-0000-0000F43A0000}"/>
    <cellStyle name="Normal 2 3 2 6 2 4" xfId="15096" xr:uid="{00000000-0005-0000-0000-0000F53A0000}"/>
    <cellStyle name="Normal 2 3 2 6 3" xfId="15097" xr:uid="{00000000-0005-0000-0000-0000F63A0000}"/>
    <cellStyle name="Normal 2 3 2 6 3 2" xfId="15098" xr:uid="{00000000-0005-0000-0000-0000F73A0000}"/>
    <cellStyle name="Normal 2 3 2 6 3 2 2" xfId="15099" xr:uid="{00000000-0005-0000-0000-0000F83A0000}"/>
    <cellStyle name="Normal 2 3 2 6 3 2 3" xfId="15100" xr:uid="{00000000-0005-0000-0000-0000F93A0000}"/>
    <cellStyle name="Normal 2 3 2 6 3 3" xfId="15101" xr:uid="{00000000-0005-0000-0000-0000FA3A0000}"/>
    <cellStyle name="Normal 2 3 2 6 3 4" xfId="15102" xr:uid="{00000000-0005-0000-0000-0000FB3A0000}"/>
    <cellStyle name="Normal 2 3 2 6 4" xfId="15103" xr:uid="{00000000-0005-0000-0000-0000FC3A0000}"/>
    <cellStyle name="Normal 2 3 2 6 4 2" xfId="15104" xr:uid="{00000000-0005-0000-0000-0000FD3A0000}"/>
    <cellStyle name="Normal 2 3 2 6 4 2 2" xfId="15105" xr:uid="{00000000-0005-0000-0000-0000FE3A0000}"/>
    <cellStyle name="Normal 2 3 2 6 4 2 3" xfId="15106" xr:uid="{00000000-0005-0000-0000-0000FF3A0000}"/>
    <cellStyle name="Normal 2 3 2 6 4 3" xfId="15107" xr:uid="{00000000-0005-0000-0000-0000003B0000}"/>
    <cellStyle name="Normal 2 3 2 6 4 4" xfId="15108" xr:uid="{00000000-0005-0000-0000-0000013B0000}"/>
    <cellStyle name="Normal 2 3 2 6 5" xfId="15109" xr:uid="{00000000-0005-0000-0000-0000023B0000}"/>
    <cellStyle name="Normal 2 3 2 6 5 2" xfId="15110" xr:uid="{00000000-0005-0000-0000-0000033B0000}"/>
    <cellStyle name="Normal 2 3 2 6 5 2 2" xfId="15111" xr:uid="{00000000-0005-0000-0000-0000043B0000}"/>
    <cellStyle name="Normal 2 3 2 6 5 2 3" xfId="15112" xr:uid="{00000000-0005-0000-0000-0000053B0000}"/>
    <cellStyle name="Normal 2 3 2 6 5 3" xfId="15113" xr:uid="{00000000-0005-0000-0000-0000063B0000}"/>
    <cellStyle name="Normal 2 3 2 6 5 4" xfId="15114" xr:uid="{00000000-0005-0000-0000-0000073B0000}"/>
    <cellStyle name="Normal 2 3 2 6 6" xfId="15115" xr:uid="{00000000-0005-0000-0000-0000083B0000}"/>
    <cellStyle name="Normal 2 3 2 6 6 2" xfId="15116" xr:uid="{00000000-0005-0000-0000-0000093B0000}"/>
    <cellStyle name="Normal 2 3 2 6 6 2 2" xfId="15117" xr:uid="{00000000-0005-0000-0000-00000A3B0000}"/>
    <cellStyle name="Normal 2 3 2 6 6 2 3" xfId="15118" xr:uid="{00000000-0005-0000-0000-00000B3B0000}"/>
    <cellStyle name="Normal 2 3 2 6 6 3" xfId="15119" xr:uid="{00000000-0005-0000-0000-00000C3B0000}"/>
    <cellStyle name="Normal 2 3 2 6 6 4" xfId="15120" xr:uid="{00000000-0005-0000-0000-00000D3B0000}"/>
    <cellStyle name="Normal 2 3 2 6 7" xfId="15121" xr:uid="{00000000-0005-0000-0000-00000E3B0000}"/>
    <cellStyle name="Normal 2 3 2 6 7 2" xfId="15122" xr:uid="{00000000-0005-0000-0000-00000F3B0000}"/>
    <cellStyle name="Normal 2 3 2 6 7 2 2" xfId="15123" xr:uid="{00000000-0005-0000-0000-0000103B0000}"/>
    <cellStyle name="Normal 2 3 2 6 7 2 3" xfId="15124" xr:uid="{00000000-0005-0000-0000-0000113B0000}"/>
    <cellStyle name="Normal 2 3 2 6 7 3" xfId="15125" xr:uid="{00000000-0005-0000-0000-0000123B0000}"/>
    <cellStyle name="Normal 2 3 2 6 7 4" xfId="15126" xr:uid="{00000000-0005-0000-0000-0000133B0000}"/>
    <cellStyle name="Normal 2 3 2 6 8" xfId="15127" xr:uid="{00000000-0005-0000-0000-0000143B0000}"/>
    <cellStyle name="Normal 2 3 2 6 8 2" xfId="15128" xr:uid="{00000000-0005-0000-0000-0000153B0000}"/>
    <cellStyle name="Normal 2 3 2 6 8 3" xfId="15129" xr:uid="{00000000-0005-0000-0000-0000163B0000}"/>
    <cellStyle name="Normal 2 3 2 6 9" xfId="15130" xr:uid="{00000000-0005-0000-0000-0000173B0000}"/>
    <cellStyle name="Normal 2 3 2 7" xfId="15131" xr:uid="{00000000-0005-0000-0000-0000183B0000}"/>
    <cellStyle name="Normal 2 3 2 7 2" xfId="15132" xr:uid="{00000000-0005-0000-0000-0000193B0000}"/>
    <cellStyle name="Normal 2 3 2 7 2 2" xfId="15133" xr:uid="{00000000-0005-0000-0000-00001A3B0000}"/>
    <cellStyle name="Normal 2 3 2 7 2 3" xfId="15134" xr:uid="{00000000-0005-0000-0000-00001B3B0000}"/>
    <cellStyle name="Normal 2 3 2 7 3" xfId="15135" xr:uid="{00000000-0005-0000-0000-00001C3B0000}"/>
    <cellStyle name="Normal 2 3 2 7 4" xfId="15136" xr:uid="{00000000-0005-0000-0000-00001D3B0000}"/>
    <cellStyle name="Normal 2 3 2 8" xfId="15137" xr:uid="{00000000-0005-0000-0000-00001E3B0000}"/>
    <cellStyle name="Normal 2 3 2 8 2" xfId="15138" xr:uid="{00000000-0005-0000-0000-00001F3B0000}"/>
    <cellStyle name="Normal 2 3 2 8 2 2" xfId="15139" xr:uid="{00000000-0005-0000-0000-0000203B0000}"/>
    <cellStyle name="Normal 2 3 2 8 2 3" xfId="15140" xr:uid="{00000000-0005-0000-0000-0000213B0000}"/>
    <cellStyle name="Normal 2 3 2 8 3" xfId="15141" xr:uid="{00000000-0005-0000-0000-0000223B0000}"/>
    <cellStyle name="Normal 2 3 2 8 4" xfId="15142" xr:uid="{00000000-0005-0000-0000-0000233B0000}"/>
    <cellStyle name="Normal 2 3 2 9" xfId="15143" xr:uid="{00000000-0005-0000-0000-0000243B0000}"/>
    <cellStyle name="Normal 2 3 2 9 2" xfId="15144" xr:uid="{00000000-0005-0000-0000-0000253B0000}"/>
    <cellStyle name="Normal 2 3 2 9 2 2" xfId="15145" xr:uid="{00000000-0005-0000-0000-0000263B0000}"/>
    <cellStyle name="Normal 2 3 2 9 2 3" xfId="15146" xr:uid="{00000000-0005-0000-0000-0000273B0000}"/>
    <cellStyle name="Normal 2 3 2 9 3" xfId="15147" xr:uid="{00000000-0005-0000-0000-0000283B0000}"/>
    <cellStyle name="Normal 2 3 2 9 4" xfId="15148" xr:uid="{00000000-0005-0000-0000-0000293B0000}"/>
    <cellStyle name="Normal 2 3 3" xfId="15149" xr:uid="{00000000-0005-0000-0000-00002A3B0000}"/>
    <cellStyle name="Normal 2 3 4" xfId="15150" xr:uid="{00000000-0005-0000-0000-00002B3B0000}"/>
    <cellStyle name="Normal 2 3 4 10" xfId="15151" xr:uid="{00000000-0005-0000-0000-00002C3B0000}"/>
    <cellStyle name="Normal 2 3 4 10 2" xfId="15152" xr:uid="{00000000-0005-0000-0000-00002D3B0000}"/>
    <cellStyle name="Normal 2 3 4 10 2 2" xfId="15153" xr:uid="{00000000-0005-0000-0000-00002E3B0000}"/>
    <cellStyle name="Normal 2 3 4 10 2 3" xfId="15154" xr:uid="{00000000-0005-0000-0000-00002F3B0000}"/>
    <cellStyle name="Normal 2 3 4 10 3" xfId="15155" xr:uid="{00000000-0005-0000-0000-0000303B0000}"/>
    <cellStyle name="Normal 2 3 4 10 4" xfId="15156" xr:uid="{00000000-0005-0000-0000-0000313B0000}"/>
    <cellStyle name="Normal 2 3 4 11" xfId="15157" xr:uid="{00000000-0005-0000-0000-0000323B0000}"/>
    <cellStyle name="Normal 2 3 4 11 2" xfId="15158" xr:uid="{00000000-0005-0000-0000-0000333B0000}"/>
    <cellStyle name="Normal 2 3 4 11 2 2" xfId="15159" xr:uid="{00000000-0005-0000-0000-0000343B0000}"/>
    <cellStyle name="Normal 2 3 4 11 2 3" xfId="15160" xr:uid="{00000000-0005-0000-0000-0000353B0000}"/>
    <cellStyle name="Normal 2 3 4 11 3" xfId="15161" xr:uid="{00000000-0005-0000-0000-0000363B0000}"/>
    <cellStyle name="Normal 2 3 4 11 4" xfId="15162" xr:uid="{00000000-0005-0000-0000-0000373B0000}"/>
    <cellStyle name="Normal 2 3 4 12" xfId="15163" xr:uid="{00000000-0005-0000-0000-0000383B0000}"/>
    <cellStyle name="Normal 2 3 4 12 2" xfId="15164" xr:uid="{00000000-0005-0000-0000-0000393B0000}"/>
    <cellStyle name="Normal 2 3 4 12 2 2" xfId="15165" xr:uid="{00000000-0005-0000-0000-00003A3B0000}"/>
    <cellStyle name="Normal 2 3 4 12 2 3" xfId="15166" xr:uid="{00000000-0005-0000-0000-00003B3B0000}"/>
    <cellStyle name="Normal 2 3 4 12 3" xfId="15167" xr:uid="{00000000-0005-0000-0000-00003C3B0000}"/>
    <cellStyle name="Normal 2 3 4 12 4" xfId="15168" xr:uid="{00000000-0005-0000-0000-00003D3B0000}"/>
    <cellStyle name="Normal 2 3 4 13" xfId="15169" xr:uid="{00000000-0005-0000-0000-00003E3B0000}"/>
    <cellStyle name="Normal 2 3 4 13 2" xfId="15170" xr:uid="{00000000-0005-0000-0000-00003F3B0000}"/>
    <cellStyle name="Normal 2 3 4 13 2 2" xfId="15171" xr:uid="{00000000-0005-0000-0000-0000403B0000}"/>
    <cellStyle name="Normal 2 3 4 13 2 3" xfId="15172" xr:uid="{00000000-0005-0000-0000-0000413B0000}"/>
    <cellStyle name="Normal 2 3 4 13 3" xfId="15173" xr:uid="{00000000-0005-0000-0000-0000423B0000}"/>
    <cellStyle name="Normal 2 3 4 13 4" xfId="15174" xr:uid="{00000000-0005-0000-0000-0000433B0000}"/>
    <cellStyle name="Normal 2 3 4 14" xfId="15175" xr:uid="{00000000-0005-0000-0000-0000443B0000}"/>
    <cellStyle name="Normal 2 3 4 14 2" xfId="15176" xr:uid="{00000000-0005-0000-0000-0000453B0000}"/>
    <cellStyle name="Normal 2 3 4 14 3" xfId="15177" xr:uid="{00000000-0005-0000-0000-0000463B0000}"/>
    <cellStyle name="Normal 2 3 4 15" xfId="15178" xr:uid="{00000000-0005-0000-0000-0000473B0000}"/>
    <cellStyle name="Normal 2 3 4 16" xfId="15179" xr:uid="{00000000-0005-0000-0000-0000483B0000}"/>
    <cellStyle name="Normal 2 3 4 2" xfId="15180" xr:uid="{00000000-0005-0000-0000-0000493B0000}"/>
    <cellStyle name="Normal 2 3 4 2 10" xfId="15181" xr:uid="{00000000-0005-0000-0000-00004A3B0000}"/>
    <cellStyle name="Normal 2 3 4 2 10 2" xfId="15182" xr:uid="{00000000-0005-0000-0000-00004B3B0000}"/>
    <cellStyle name="Normal 2 3 4 2 10 3" xfId="15183" xr:uid="{00000000-0005-0000-0000-00004C3B0000}"/>
    <cellStyle name="Normal 2 3 4 2 11" xfId="15184" xr:uid="{00000000-0005-0000-0000-00004D3B0000}"/>
    <cellStyle name="Normal 2 3 4 2 12" xfId="15185" xr:uid="{00000000-0005-0000-0000-00004E3B0000}"/>
    <cellStyle name="Normal 2 3 4 2 2" xfId="15186" xr:uid="{00000000-0005-0000-0000-00004F3B0000}"/>
    <cellStyle name="Normal 2 3 4 2 2 10" xfId="15187" xr:uid="{00000000-0005-0000-0000-0000503B0000}"/>
    <cellStyle name="Normal 2 3 4 2 2 2" xfId="15188" xr:uid="{00000000-0005-0000-0000-0000513B0000}"/>
    <cellStyle name="Normal 2 3 4 2 2 2 2" xfId="15189" xr:uid="{00000000-0005-0000-0000-0000523B0000}"/>
    <cellStyle name="Normal 2 3 4 2 2 2 2 2" xfId="15190" xr:uid="{00000000-0005-0000-0000-0000533B0000}"/>
    <cellStyle name="Normal 2 3 4 2 2 2 2 3" xfId="15191" xr:uid="{00000000-0005-0000-0000-0000543B0000}"/>
    <cellStyle name="Normal 2 3 4 2 2 2 3" xfId="15192" xr:uid="{00000000-0005-0000-0000-0000553B0000}"/>
    <cellStyle name="Normal 2 3 4 2 2 2 4" xfId="15193" xr:uid="{00000000-0005-0000-0000-0000563B0000}"/>
    <cellStyle name="Normal 2 3 4 2 2 3" xfId="15194" xr:uid="{00000000-0005-0000-0000-0000573B0000}"/>
    <cellStyle name="Normal 2 3 4 2 2 3 2" xfId="15195" xr:uid="{00000000-0005-0000-0000-0000583B0000}"/>
    <cellStyle name="Normal 2 3 4 2 2 3 2 2" xfId="15196" xr:uid="{00000000-0005-0000-0000-0000593B0000}"/>
    <cellStyle name="Normal 2 3 4 2 2 3 2 3" xfId="15197" xr:uid="{00000000-0005-0000-0000-00005A3B0000}"/>
    <cellStyle name="Normal 2 3 4 2 2 3 3" xfId="15198" xr:uid="{00000000-0005-0000-0000-00005B3B0000}"/>
    <cellStyle name="Normal 2 3 4 2 2 3 4" xfId="15199" xr:uid="{00000000-0005-0000-0000-00005C3B0000}"/>
    <cellStyle name="Normal 2 3 4 2 2 4" xfId="15200" xr:uid="{00000000-0005-0000-0000-00005D3B0000}"/>
    <cellStyle name="Normal 2 3 4 2 2 4 2" xfId="15201" xr:uid="{00000000-0005-0000-0000-00005E3B0000}"/>
    <cellStyle name="Normal 2 3 4 2 2 4 2 2" xfId="15202" xr:uid="{00000000-0005-0000-0000-00005F3B0000}"/>
    <cellStyle name="Normal 2 3 4 2 2 4 2 3" xfId="15203" xr:uid="{00000000-0005-0000-0000-0000603B0000}"/>
    <cellStyle name="Normal 2 3 4 2 2 4 3" xfId="15204" xr:uid="{00000000-0005-0000-0000-0000613B0000}"/>
    <cellStyle name="Normal 2 3 4 2 2 4 4" xfId="15205" xr:uid="{00000000-0005-0000-0000-0000623B0000}"/>
    <cellStyle name="Normal 2 3 4 2 2 5" xfId="15206" xr:uid="{00000000-0005-0000-0000-0000633B0000}"/>
    <cellStyle name="Normal 2 3 4 2 2 5 2" xfId="15207" xr:uid="{00000000-0005-0000-0000-0000643B0000}"/>
    <cellStyle name="Normal 2 3 4 2 2 5 2 2" xfId="15208" xr:uid="{00000000-0005-0000-0000-0000653B0000}"/>
    <cellStyle name="Normal 2 3 4 2 2 5 2 3" xfId="15209" xr:uid="{00000000-0005-0000-0000-0000663B0000}"/>
    <cellStyle name="Normal 2 3 4 2 2 5 3" xfId="15210" xr:uid="{00000000-0005-0000-0000-0000673B0000}"/>
    <cellStyle name="Normal 2 3 4 2 2 5 4" xfId="15211" xr:uid="{00000000-0005-0000-0000-0000683B0000}"/>
    <cellStyle name="Normal 2 3 4 2 2 6" xfId="15212" xr:uid="{00000000-0005-0000-0000-0000693B0000}"/>
    <cellStyle name="Normal 2 3 4 2 2 6 2" xfId="15213" xr:uid="{00000000-0005-0000-0000-00006A3B0000}"/>
    <cellStyle name="Normal 2 3 4 2 2 6 2 2" xfId="15214" xr:uid="{00000000-0005-0000-0000-00006B3B0000}"/>
    <cellStyle name="Normal 2 3 4 2 2 6 2 3" xfId="15215" xr:uid="{00000000-0005-0000-0000-00006C3B0000}"/>
    <cellStyle name="Normal 2 3 4 2 2 6 3" xfId="15216" xr:uid="{00000000-0005-0000-0000-00006D3B0000}"/>
    <cellStyle name="Normal 2 3 4 2 2 6 4" xfId="15217" xr:uid="{00000000-0005-0000-0000-00006E3B0000}"/>
    <cellStyle name="Normal 2 3 4 2 2 7" xfId="15218" xr:uid="{00000000-0005-0000-0000-00006F3B0000}"/>
    <cellStyle name="Normal 2 3 4 2 2 7 2" xfId="15219" xr:uid="{00000000-0005-0000-0000-0000703B0000}"/>
    <cellStyle name="Normal 2 3 4 2 2 7 2 2" xfId="15220" xr:uid="{00000000-0005-0000-0000-0000713B0000}"/>
    <cellStyle name="Normal 2 3 4 2 2 7 2 3" xfId="15221" xr:uid="{00000000-0005-0000-0000-0000723B0000}"/>
    <cellStyle name="Normal 2 3 4 2 2 7 3" xfId="15222" xr:uid="{00000000-0005-0000-0000-0000733B0000}"/>
    <cellStyle name="Normal 2 3 4 2 2 7 4" xfId="15223" xr:uid="{00000000-0005-0000-0000-0000743B0000}"/>
    <cellStyle name="Normal 2 3 4 2 2 8" xfId="15224" xr:uid="{00000000-0005-0000-0000-0000753B0000}"/>
    <cellStyle name="Normal 2 3 4 2 2 8 2" xfId="15225" xr:uid="{00000000-0005-0000-0000-0000763B0000}"/>
    <cellStyle name="Normal 2 3 4 2 2 8 3" xfId="15226" xr:uid="{00000000-0005-0000-0000-0000773B0000}"/>
    <cellStyle name="Normal 2 3 4 2 2 9" xfId="15227" xr:uid="{00000000-0005-0000-0000-0000783B0000}"/>
    <cellStyle name="Normal 2 3 4 2 3" xfId="15228" xr:uid="{00000000-0005-0000-0000-0000793B0000}"/>
    <cellStyle name="Normal 2 3 4 2 3 10" xfId="15229" xr:uid="{00000000-0005-0000-0000-00007A3B0000}"/>
    <cellStyle name="Normal 2 3 4 2 3 2" xfId="15230" xr:uid="{00000000-0005-0000-0000-00007B3B0000}"/>
    <cellStyle name="Normal 2 3 4 2 3 2 2" xfId="15231" xr:uid="{00000000-0005-0000-0000-00007C3B0000}"/>
    <cellStyle name="Normal 2 3 4 2 3 2 2 2" xfId="15232" xr:uid="{00000000-0005-0000-0000-00007D3B0000}"/>
    <cellStyle name="Normal 2 3 4 2 3 2 2 3" xfId="15233" xr:uid="{00000000-0005-0000-0000-00007E3B0000}"/>
    <cellStyle name="Normal 2 3 4 2 3 2 3" xfId="15234" xr:uid="{00000000-0005-0000-0000-00007F3B0000}"/>
    <cellStyle name="Normal 2 3 4 2 3 2 4" xfId="15235" xr:uid="{00000000-0005-0000-0000-0000803B0000}"/>
    <cellStyle name="Normal 2 3 4 2 3 3" xfId="15236" xr:uid="{00000000-0005-0000-0000-0000813B0000}"/>
    <cellStyle name="Normal 2 3 4 2 3 3 2" xfId="15237" xr:uid="{00000000-0005-0000-0000-0000823B0000}"/>
    <cellStyle name="Normal 2 3 4 2 3 3 2 2" xfId="15238" xr:uid="{00000000-0005-0000-0000-0000833B0000}"/>
    <cellStyle name="Normal 2 3 4 2 3 3 2 3" xfId="15239" xr:uid="{00000000-0005-0000-0000-0000843B0000}"/>
    <cellStyle name="Normal 2 3 4 2 3 3 3" xfId="15240" xr:uid="{00000000-0005-0000-0000-0000853B0000}"/>
    <cellStyle name="Normal 2 3 4 2 3 3 4" xfId="15241" xr:uid="{00000000-0005-0000-0000-0000863B0000}"/>
    <cellStyle name="Normal 2 3 4 2 3 4" xfId="15242" xr:uid="{00000000-0005-0000-0000-0000873B0000}"/>
    <cellStyle name="Normal 2 3 4 2 3 4 2" xfId="15243" xr:uid="{00000000-0005-0000-0000-0000883B0000}"/>
    <cellStyle name="Normal 2 3 4 2 3 4 2 2" xfId="15244" xr:uid="{00000000-0005-0000-0000-0000893B0000}"/>
    <cellStyle name="Normal 2 3 4 2 3 4 2 3" xfId="15245" xr:uid="{00000000-0005-0000-0000-00008A3B0000}"/>
    <cellStyle name="Normal 2 3 4 2 3 4 3" xfId="15246" xr:uid="{00000000-0005-0000-0000-00008B3B0000}"/>
    <cellStyle name="Normal 2 3 4 2 3 4 4" xfId="15247" xr:uid="{00000000-0005-0000-0000-00008C3B0000}"/>
    <cellStyle name="Normal 2 3 4 2 3 5" xfId="15248" xr:uid="{00000000-0005-0000-0000-00008D3B0000}"/>
    <cellStyle name="Normal 2 3 4 2 3 5 2" xfId="15249" xr:uid="{00000000-0005-0000-0000-00008E3B0000}"/>
    <cellStyle name="Normal 2 3 4 2 3 5 2 2" xfId="15250" xr:uid="{00000000-0005-0000-0000-00008F3B0000}"/>
    <cellStyle name="Normal 2 3 4 2 3 5 2 3" xfId="15251" xr:uid="{00000000-0005-0000-0000-0000903B0000}"/>
    <cellStyle name="Normal 2 3 4 2 3 5 3" xfId="15252" xr:uid="{00000000-0005-0000-0000-0000913B0000}"/>
    <cellStyle name="Normal 2 3 4 2 3 5 4" xfId="15253" xr:uid="{00000000-0005-0000-0000-0000923B0000}"/>
    <cellStyle name="Normal 2 3 4 2 3 6" xfId="15254" xr:uid="{00000000-0005-0000-0000-0000933B0000}"/>
    <cellStyle name="Normal 2 3 4 2 3 6 2" xfId="15255" xr:uid="{00000000-0005-0000-0000-0000943B0000}"/>
    <cellStyle name="Normal 2 3 4 2 3 6 2 2" xfId="15256" xr:uid="{00000000-0005-0000-0000-0000953B0000}"/>
    <cellStyle name="Normal 2 3 4 2 3 6 2 3" xfId="15257" xr:uid="{00000000-0005-0000-0000-0000963B0000}"/>
    <cellStyle name="Normal 2 3 4 2 3 6 3" xfId="15258" xr:uid="{00000000-0005-0000-0000-0000973B0000}"/>
    <cellStyle name="Normal 2 3 4 2 3 6 4" xfId="15259" xr:uid="{00000000-0005-0000-0000-0000983B0000}"/>
    <cellStyle name="Normal 2 3 4 2 3 7" xfId="15260" xr:uid="{00000000-0005-0000-0000-0000993B0000}"/>
    <cellStyle name="Normal 2 3 4 2 3 7 2" xfId="15261" xr:uid="{00000000-0005-0000-0000-00009A3B0000}"/>
    <cellStyle name="Normal 2 3 4 2 3 7 2 2" xfId="15262" xr:uid="{00000000-0005-0000-0000-00009B3B0000}"/>
    <cellStyle name="Normal 2 3 4 2 3 7 2 3" xfId="15263" xr:uid="{00000000-0005-0000-0000-00009C3B0000}"/>
    <cellStyle name="Normal 2 3 4 2 3 7 3" xfId="15264" xr:uid="{00000000-0005-0000-0000-00009D3B0000}"/>
    <cellStyle name="Normal 2 3 4 2 3 7 4" xfId="15265" xr:uid="{00000000-0005-0000-0000-00009E3B0000}"/>
    <cellStyle name="Normal 2 3 4 2 3 8" xfId="15266" xr:uid="{00000000-0005-0000-0000-00009F3B0000}"/>
    <cellStyle name="Normal 2 3 4 2 3 8 2" xfId="15267" xr:uid="{00000000-0005-0000-0000-0000A03B0000}"/>
    <cellStyle name="Normal 2 3 4 2 3 8 3" xfId="15268" xr:uid="{00000000-0005-0000-0000-0000A13B0000}"/>
    <cellStyle name="Normal 2 3 4 2 3 9" xfId="15269" xr:uid="{00000000-0005-0000-0000-0000A23B0000}"/>
    <cellStyle name="Normal 2 3 4 2 4" xfId="15270" xr:uid="{00000000-0005-0000-0000-0000A33B0000}"/>
    <cellStyle name="Normal 2 3 4 2 4 2" xfId="15271" xr:uid="{00000000-0005-0000-0000-0000A43B0000}"/>
    <cellStyle name="Normal 2 3 4 2 4 2 2" xfId="15272" xr:uid="{00000000-0005-0000-0000-0000A53B0000}"/>
    <cellStyle name="Normal 2 3 4 2 4 2 3" xfId="15273" xr:uid="{00000000-0005-0000-0000-0000A63B0000}"/>
    <cellStyle name="Normal 2 3 4 2 4 3" xfId="15274" xr:uid="{00000000-0005-0000-0000-0000A73B0000}"/>
    <cellStyle name="Normal 2 3 4 2 4 4" xfId="15275" xr:uid="{00000000-0005-0000-0000-0000A83B0000}"/>
    <cellStyle name="Normal 2 3 4 2 5" xfId="15276" xr:uid="{00000000-0005-0000-0000-0000A93B0000}"/>
    <cellStyle name="Normal 2 3 4 2 5 2" xfId="15277" xr:uid="{00000000-0005-0000-0000-0000AA3B0000}"/>
    <cellStyle name="Normal 2 3 4 2 5 2 2" xfId="15278" xr:uid="{00000000-0005-0000-0000-0000AB3B0000}"/>
    <cellStyle name="Normal 2 3 4 2 5 2 3" xfId="15279" xr:uid="{00000000-0005-0000-0000-0000AC3B0000}"/>
    <cellStyle name="Normal 2 3 4 2 5 3" xfId="15280" xr:uid="{00000000-0005-0000-0000-0000AD3B0000}"/>
    <cellStyle name="Normal 2 3 4 2 5 4" xfId="15281" xr:uid="{00000000-0005-0000-0000-0000AE3B0000}"/>
    <cellStyle name="Normal 2 3 4 2 6" xfId="15282" xr:uid="{00000000-0005-0000-0000-0000AF3B0000}"/>
    <cellStyle name="Normal 2 3 4 2 6 2" xfId="15283" xr:uid="{00000000-0005-0000-0000-0000B03B0000}"/>
    <cellStyle name="Normal 2 3 4 2 6 2 2" xfId="15284" xr:uid="{00000000-0005-0000-0000-0000B13B0000}"/>
    <cellStyle name="Normal 2 3 4 2 6 2 3" xfId="15285" xr:uid="{00000000-0005-0000-0000-0000B23B0000}"/>
    <cellStyle name="Normal 2 3 4 2 6 3" xfId="15286" xr:uid="{00000000-0005-0000-0000-0000B33B0000}"/>
    <cellStyle name="Normal 2 3 4 2 6 4" xfId="15287" xr:uid="{00000000-0005-0000-0000-0000B43B0000}"/>
    <cellStyle name="Normal 2 3 4 2 7" xfId="15288" xr:uid="{00000000-0005-0000-0000-0000B53B0000}"/>
    <cellStyle name="Normal 2 3 4 2 7 2" xfId="15289" xr:uid="{00000000-0005-0000-0000-0000B63B0000}"/>
    <cellStyle name="Normal 2 3 4 2 7 2 2" xfId="15290" xr:uid="{00000000-0005-0000-0000-0000B73B0000}"/>
    <cellStyle name="Normal 2 3 4 2 7 2 3" xfId="15291" xr:uid="{00000000-0005-0000-0000-0000B83B0000}"/>
    <cellStyle name="Normal 2 3 4 2 7 3" xfId="15292" xr:uid="{00000000-0005-0000-0000-0000B93B0000}"/>
    <cellStyle name="Normal 2 3 4 2 7 4" xfId="15293" xr:uid="{00000000-0005-0000-0000-0000BA3B0000}"/>
    <cellStyle name="Normal 2 3 4 2 8" xfId="15294" xr:uid="{00000000-0005-0000-0000-0000BB3B0000}"/>
    <cellStyle name="Normal 2 3 4 2 8 2" xfId="15295" xr:uid="{00000000-0005-0000-0000-0000BC3B0000}"/>
    <cellStyle name="Normal 2 3 4 2 8 2 2" xfId="15296" xr:uid="{00000000-0005-0000-0000-0000BD3B0000}"/>
    <cellStyle name="Normal 2 3 4 2 8 2 3" xfId="15297" xr:uid="{00000000-0005-0000-0000-0000BE3B0000}"/>
    <cellStyle name="Normal 2 3 4 2 8 3" xfId="15298" xr:uid="{00000000-0005-0000-0000-0000BF3B0000}"/>
    <cellStyle name="Normal 2 3 4 2 8 4" xfId="15299" xr:uid="{00000000-0005-0000-0000-0000C03B0000}"/>
    <cellStyle name="Normal 2 3 4 2 9" xfId="15300" xr:uid="{00000000-0005-0000-0000-0000C13B0000}"/>
    <cellStyle name="Normal 2 3 4 2 9 2" xfId="15301" xr:uid="{00000000-0005-0000-0000-0000C23B0000}"/>
    <cellStyle name="Normal 2 3 4 2 9 2 2" xfId="15302" xr:uid="{00000000-0005-0000-0000-0000C33B0000}"/>
    <cellStyle name="Normal 2 3 4 2 9 2 3" xfId="15303" xr:uid="{00000000-0005-0000-0000-0000C43B0000}"/>
    <cellStyle name="Normal 2 3 4 2 9 3" xfId="15304" xr:uid="{00000000-0005-0000-0000-0000C53B0000}"/>
    <cellStyle name="Normal 2 3 4 2 9 4" xfId="15305" xr:uid="{00000000-0005-0000-0000-0000C63B0000}"/>
    <cellStyle name="Normal 2 3 4 3" xfId="15306" xr:uid="{00000000-0005-0000-0000-0000C73B0000}"/>
    <cellStyle name="Normal 2 3 4 3 10" xfId="15307" xr:uid="{00000000-0005-0000-0000-0000C83B0000}"/>
    <cellStyle name="Normal 2 3 4 3 10 2" xfId="15308" xr:uid="{00000000-0005-0000-0000-0000C93B0000}"/>
    <cellStyle name="Normal 2 3 4 3 10 3" xfId="15309" xr:uid="{00000000-0005-0000-0000-0000CA3B0000}"/>
    <cellStyle name="Normal 2 3 4 3 11" xfId="15310" xr:uid="{00000000-0005-0000-0000-0000CB3B0000}"/>
    <cellStyle name="Normal 2 3 4 3 12" xfId="15311" xr:uid="{00000000-0005-0000-0000-0000CC3B0000}"/>
    <cellStyle name="Normal 2 3 4 3 2" xfId="15312" xr:uid="{00000000-0005-0000-0000-0000CD3B0000}"/>
    <cellStyle name="Normal 2 3 4 3 2 10" xfId="15313" xr:uid="{00000000-0005-0000-0000-0000CE3B0000}"/>
    <cellStyle name="Normal 2 3 4 3 2 2" xfId="15314" xr:uid="{00000000-0005-0000-0000-0000CF3B0000}"/>
    <cellStyle name="Normal 2 3 4 3 2 2 2" xfId="15315" xr:uid="{00000000-0005-0000-0000-0000D03B0000}"/>
    <cellStyle name="Normal 2 3 4 3 2 2 2 2" xfId="15316" xr:uid="{00000000-0005-0000-0000-0000D13B0000}"/>
    <cellStyle name="Normal 2 3 4 3 2 2 2 3" xfId="15317" xr:uid="{00000000-0005-0000-0000-0000D23B0000}"/>
    <cellStyle name="Normal 2 3 4 3 2 2 3" xfId="15318" xr:uid="{00000000-0005-0000-0000-0000D33B0000}"/>
    <cellStyle name="Normal 2 3 4 3 2 2 4" xfId="15319" xr:uid="{00000000-0005-0000-0000-0000D43B0000}"/>
    <cellStyle name="Normal 2 3 4 3 2 3" xfId="15320" xr:uid="{00000000-0005-0000-0000-0000D53B0000}"/>
    <cellStyle name="Normal 2 3 4 3 2 3 2" xfId="15321" xr:uid="{00000000-0005-0000-0000-0000D63B0000}"/>
    <cellStyle name="Normal 2 3 4 3 2 3 2 2" xfId="15322" xr:uid="{00000000-0005-0000-0000-0000D73B0000}"/>
    <cellStyle name="Normal 2 3 4 3 2 3 2 3" xfId="15323" xr:uid="{00000000-0005-0000-0000-0000D83B0000}"/>
    <cellStyle name="Normal 2 3 4 3 2 3 3" xfId="15324" xr:uid="{00000000-0005-0000-0000-0000D93B0000}"/>
    <cellStyle name="Normal 2 3 4 3 2 3 4" xfId="15325" xr:uid="{00000000-0005-0000-0000-0000DA3B0000}"/>
    <cellStyle name="Normal 2 3 4 3 2 4" xfId="15326" xr:uid="{00000000-0005-0000-0000-0000DB3B0000}"/>
    <cellStyle name="Normal 2 3 4 3 2 4 2" xfId="15327" xr:uid="{00000000-0005-0000-0000-0000DC3B0000}"/>
    <cellStyle name="Normal 2 3 4 3 2 4 2 2" xfId="15328" xr:uid="{00000000-0005-0000-0000-0000DD3B0000}"/>
    <cellStyle name="Normal 2 3 4 3 2 4 2 3" xfId="15329" xr:uid="{00000000-0005-0000-0000-0000DE3B0000}"/>
    <cellStyle name="Normal 2 3 4 3 2 4 3" xfId="15330" xr:uid="{00000000-0005-0000-0000-0000DF3B0000}"/>
    <cellStyle name="Normal 2 3 4 3 2 4 4" xfId="15331" xr:uid="{00000000-0005-0000-0000-0000E03B0000}"/>
    <cellStyle name="Normal 2 3 4 3 2 5" xfId="15332" xr:uid="{00000000-0005-0000-0000-0000E13B0000}"/>
    <cellStyle name="Normal 2 3 4 3 2 5 2" xfId="15333" xr:uid="{00000000-0005-0000-0000-0000E23B0000}"/>
    <cellStyle name="Normal 2 3 4 3 2 5 2 2" xfId="15334" xr:uid="{00000000-0005-0000-0000-0000E33B0000}"/>
    <cellStyle name="Normal 2 3 4 3 2 5 2 3" xfId="15335" xr:uid="{00000000-0005-0000-0000-0000E43B0000}"/>
    <cellStyle name="Normal 2 3 4 3 2 5 3" xfId="15336" xr:uid="{00000000-0005-0000-0000-0000E53B0000}"/>
    <cellStyle name="Normal 2 3 4 3 2 5 4" xfId="15337" xr:uid="{00000000-0005-0000-0000-0000E63B0000}"/>
    <cellStyle name="Normal 2 3 4 3 2 6" xfId="15338" xr:uid="{00000000-0005-0000-0000-0000E73B0000}"/>
    <cellStyle name="Normal 2 3 4 3 2 6 2" xfId="15339" xr:uid="{00000000-0005-0000-0000-0000E83B0000}"/>
    <cellStyle name="Normal 2 3 4 3 2 6 2 2" xfId="15340" xr:uid="{00000000-0005-0000-0000-0000E93B0000}"/>
    <cellStyle name="Normal 2 3 4 3 2 6 2 3" xfId="15341" xr:uid="{00000000-0005-0000-0000-0000EA3B0000}"/>
    <cellStyle name="Normal 2 3 4 3 2 6 3" xfId="15342" xr:uid="{00000000-0005-0000-0000-0000EB3B0000}"/>
    <cellStyle name="Normal 2 3 4 3 2 6 4" xfId="15343" xr:uid="{00000000-0005-0000-0000-0000EC3B0000}"/>
    <cellStyle name="Normal 2 3 4 3 2 7" xfId="15344" xr:uid="{00000000-0005-0000-0000-0000ED3B0000}"/>
    <cellStyle name="Normal 2 3 4 3 2 7 2" xfId="15345" xr:uid="{00000000-0005-0000-0000-0000EE3B0000}"/>
    <cellStyle name="Normal 2 3 4 3 2 7 2 2" xfId="15346" xr:uid="{00000000-0005-0000-0000-0000EF3B0000}"/>
    <cellStyle name="Normal 2 3 4 3 2 7 2 3" xfId="15347" xr:uid="{00000000-0005-0000-0000-0000F03B0000}"/>
    <cellStyle name="Normal 2 3 4 3 2 7 3" xfId="15348" xr:uid="{00000000-0005-0000-0000-0000F13B0000}"/>
    <cellStyle name="Normal 2 3 4 3 2 7 4" xfId="15349" xr:uid="{00000000-0005-0000-0000-0000F23B0000}"/>
    <cellStyle name="Normal 2 3 4 3 2 8" xfId="15350" xr:uid="{00000000-0005-0000-0000-0000F33B0000}"/>
    <cellStyle name="Normal 2 3 4 3 2 8 2" xfId="15351" xr:uid="{00000000-0005-0000-0000-0000F43B0000}"/>
    <cellStyle name="Normal 2 3 4 3 2 8 3" xfId="15352" xr:uid="{00000000-0005-0000-0000-0000F53B0000}"/>
    <cellStyle name="Normal 2 3 4 3 2 9" xfId="15353" xr:uid="{00000000-0005-0000-0000-0000F63B0000}"/>
    <cellStyle name="Normal 2 3 4 3 3" xfId="15354" xr:uid="{00000000-0005-0000-0000-0000F73B0000}"/>
    <cellStyle name="Normal 2 3 4 3 3 10" xfId="15355" xr:uid="{00000000-0005-0000-0000-0000F83B0000}"/>
    <cellStyle name="Normal 2 3 4 3 3 2" xfId="15356" xr:uid="{00000000-0005-0000-0000-0000F93B0000}"/>
    <cellStyle name="Normal 2 3 4 3 3 2 2" xfId="15357" xr:uid="{00000000-0005-0000-0000-0000FA3B0000}"/>
    <cellStyle name="Normal 2 3 4 3 3 2 2 2" xfId="15358" xr:uid="{00000000-0005-0000-0000-0000FB3B0000}"/>
    <cellStyle name="Normal 2 3 4 3 3 2 2 3" xfId="15359" xr:uid="{00000000-0005-0000-0000-0000FC3B0000}"/>
    <cellStyle name="Normal 2 3 4 3 3 2 3" xfId="15360" xr:uid="{00000000-0005-0000-0000-0000FD3B0000}"/>
    <cellStyle name="Normal 2 3 4 3 3 2 4" xfId="15361" xr:uid="{00000000-0005-0000-0000-0000FE3B0000}"/>
    <cellStyle name="Normal 2 3 4 3 3 3" xfId="15362" xr:uid="{00000000-0005-0000-0000-0000FF3B0000}"/>
    <cellStyle name="Normal 2 3 4 3 3 3 2" xfId="15363" xr:uid="{00000000-0005-0000-0000-0000003C0000}"/>
    <cellStyle name="Normal 2 3 4 3 3 3 2 2" xfId="15364" xr:uid="{00000000-0005-0000-0000-0000013C0000}"/>
    <cellStyle name="Normal 2 3 4 3 3 3 2 3" xfId="15365" xr:uid="{00000000-0005-0000-0000-0000023C0000}"/>
    <cellStyle name="Normal 2 3 4 3 3 3 3" xfId="15366" xr:uid="{00000000-0005-0000-0000-0000033C0000}"/>
    <cellStyle name="Normal 2 3 4 3 3 3 4" xfId="15367" xr:uid="{00000000-0005-0000-0000-0000043C0000}"/>
    <cellStyle name="Normal 2 3 4 3 3 4" xfId="15368" xr:uid="{00000000-0005-0000-0000-0000053C0000}"/>
    <cellStyle name="Normal 2 3 4 3 3 4 2" xfId="15369" xr:uid="{00000000-0005-0000-0000-0000063C0000}"/>
    <cellStyle name="Normal 2 3 4 3 3 4 2 2" xfId="15370" xr:uid="{00000000-0005-0000-0000-0000073C0000}"/>
    <cellStyle name="Normal 2 3 4 3 3 4 2 3" xfId="15371" xr:uid="{00000000-0005-0000-0000-0000083C0000}"/>
    <cellStyle name="Normal 2 3 4 3 3 4 3" xfId="15372" xr:uid="{00000000-0005-0000-0000-0000093C0000}"/>
    <cellStyle name="Normal 2 3 4 3 3 4 4" xfId="15373" xr:uid="{00000000-0005-0000-0000-00000A3C0000}"/>
    <cellStyle name="Normal 2 3 4 3 3 5" xfId="15374" xr:uid="{00000000-0005-0000-0000-00000B3C0000}"/>
    <cellStyle name="Normal 2 3 4 3 3 5 2" xfId="15375" xr:uid="{00000000-0005-0000-0000-00000C3C0000}"/>
    <cellStyle name="Normal 2 3 4 3 3 5 2 2" xfId="15376" xr:uid="{00000000-0005-0000-0000-00000D3C0000}"/>
    <cellStyle name="Normal 2 3 4 3 3 5 2 3" xfId="15377" xr:uid="{00000000-0005-0000-0000-00000E3C0000}"/>
    <cellStyle name="Normal 2 3 4 3 3 5 3" xfId="15378" xr:uid="{00000000-0005-0000-0000-00000F3C0000}"/>
    <cellStyle name="Normal 2 3 4 3 3 5 4" xfId="15379" xr:uid="{00000000-0005-0000-0000-0000103C0000}"/>
    <cellStyle name="Normal 2 3 4 3 3 6" xfId="15380" xr:uid="{00000000-0005-0000-0000-0000113C0000}"/>
    <cellStyle name="Normal 2 3 4 3 3 6 2" xfId="15381" xr:uid="{00000000-0005-0000-0000-0000123C0000}"/>
    <cellStyle name="Normal 2 3 4 3 3 6 2 2" xfId="15382" xr:uid="{00000000-0005-0000-0000-0000133C0000}"/>
    <cellStyle name="Normal 2 3 4 3 3 6 2 3" xfId="15383" xr:uid="{00000000-0005-0000-0000-0000143C0000}"/>
    <cellStyle name="Normal 2 3 4 3 3 6 3" xfId="15384" xr:uid="{00000000-0005-0000-0000-0000153C0000}"/>
    <cellStyle name="Normal 2 3 4 3 3 6 4" xfId="15385" xr:uid="{00000000-0005-0000-0000-0000163C0000}"/>
    <cellStyle name="Normal 2 3 4 3 3 7" xfId="15386" xr:uid="{00000000-0005-0000-0000-0000173C0000}"/>
    <cellStyle name="Normal 2 3 4 3 3 7 2" xfId="15387" xr:uid="{00000000-0005-0000-0000-0000183C0000}"/>
    <cellStyle name="Normal 2 3 4 3 3 7 2 2" xfId="15388" xr:uid="{00000000-0005-0000-0000-0000193C0000}"/>
    <cellStyle name="Normal 2 3 4 3 3 7 2 3" xfId="15389" xr:uid="{00000000-0005-0000-0000-00001A3C0000}"/>
    <cellStyle name="Normal 2 3 4 3 3 7 3" xfId="15390" xr:uid="{00000000-0005-0000-0000-00001B3C0000}"/>
    <cellStyle name="Normal 2 3 4 3 3 7 4" xfId="15391" xr:uid="{00000000-0005-0000-0000-00001C3C0000}"/>
    <cellStyle name="Normal 2 3 4 3 3 8" xfId="15392" xr:uid="{00000000-0005-0000-0000-00001D3C0000}"/>
    <cellStyle name="Normal 2 3 4 3 3 8 2" xfId="15393" xr:uid="{00000000-0005-0000-0000-00001E3C0000}"/>
    <cellStyle name="Normal 2 3 4 3 3 8 3" xfId="15394" xr:uid="{00000000-0005-0000-0000-00001F3C0000}"/>
    <cellStyle name="Normal 2 3 4 3 3 9" xfId="15395" xr:uid="{00000000-0005-0000-0000-0000203C0000}"/>
    <cellStyle name="Normal 2 3 4 3 4" xfId="15396" xr:uid="{00000000-0005-0000-0000-0000213C0000}"/>
    <cellStyle name="Normal 2 3 4 3 4 2" xfId="15397" xr:uid="{00000000-0005-0000-0000-0000223C0000}"/>
    <cellStyle name="Normal 2 3 4 3 4 2 2" xfId="15398" xr:uid="{00000000-0005-0000-0000-0000233C0000}"/>
    <cellStyle name="Normal 2 3 4 3 4 2 3" xfId="15399" xr:uid="{00000000-0005-0000-0000-0000243C0000}"/>
    <cellStyle name="Normal 2 3 4 3 4 3" xfId="15400" xr:uid="{00000000-0005-0000-0000-0000253C0000}"/>
    <cellStyle name="Normal 2 3 4 3 4 4" xfId="15401" xr:uid="{00000000-0005-0000-0000-0000263C0000}"/>
    <cellStyle name="Normal 2 3 4 3 5" xfId="15402" xr:uid="{00000000-0005-0000-0000-0000273C0000}"/>
    <cellStyle name="Normal 2 3 4 3 5 2" xfId="15403" xr:uid="{00000000-0005-0000-0000-0000283C0000}"/>
    <cellStyle name="Normal 2 3 4 3 5 2 2" xfId="15404" xr:uid="{00000000-0005-0000-0000-0000293C0000}"/>
    <cellStyle name="Normal 2 3 4 3 5 2 3" xfId="15405" xr:uid="{00000000-0005-0000-0000-00002A3C0000}"/>
    <cellStyle name="Normal 2 3 4 3 5 3" xfId="15406" xr:uid="{00000000-0005-0000-0000-00002B3C0000}"/>
    <cellStyle name="Normal 2 3 4 3 5 4" xfId="15407" xr:uid="{00000000-0005-0000-0000-00002C3C0000}"/>
    <cellStyle name="Normal 2 3 4 3 6" xfId="15408" xr:uid="{00000000-0005-0000-0000-00002D3C0000}"/>
    <cellStyle name="Normal 2 3 4 3 6 2" xfId="15409" xr:uid="{00000000-0005-0000-0000-00002E3C0000}"/>
    <cellStyle name="Normal 2 3 4 3 6 2 2" xfId="15410" xr:uid="{00000000-0005-0000-0000-00002F3C0000}"/>
    <cellStyle name="Normal 2 3 4 3 6 2 3" xfId="15411" xr:uid="{00000000-0005-0000-0000-0000303C0000}"/>
    <cellStyle name="Normal 2 3 4 3 6 3" xfId="15412" xr:uid="{00000000-0005-0000-0000-0000313C0000}"/>
    <cellStyle name="Normal 2 3 4 3 6 4" xfId="15413" xr:uid="{00000000-0005-0000-0000-0000323C0000}"/>
    <cellStyle name="Normal 2 3 4 3 7" xfId="15414" xr:uid="{00000000-0005-0000-0000-0000333C0000}"/>
    <cellStyle name="Normal 2 3 4 3 7 2" xfId="15415" xr:uid="{00000000-0005-0000-0000-0000343C0000}"/>
    <cellStyle name="Normal 2 3 4 3 7 2 2" xfId="15416" xr:uid="{00000000-0005-0000-0000-0000353C0000}"/>
    <cellStyle name="Normal 2 3 4 3 7 2 3" xfId="15417" xr:uid="{00000000-0005-0000-0000-0000363C0000}"/>
    <cellStyle name="Normal 2 3 4 3 7 3" xfId="15418" xr:uid="{00000000-0005-0000-0000-0000373C0000}"/>
    <cellStyle name="Normal 2 3 4 3 7 4" xfId="15419" xr:uid="{00000000-0005-0000-0000-0000383C0000}"/>
    <cellStyle name="Normal 2 3 4 3 8" xfId="15420" xr:uid="{00000000-0005-0000-0000-0000393C0000}"/>
    <cellStyle name="Normal 2 3 4 3 8 2" xfId="15421" xr:uid="{00000000-0005-0000-0000-00003A3C0000}"/>
    <cellStyle name="Normal 2 3 4 3 8 2 2" xfId="15422" xr:uid="{00000000-0005-0000-0000-00003B3C0000}"/>
    <cellStyle name="Normal 2 3 4 3 8 2 3" xfId="15423" xr:uid="{00000000-0005-0000-0000-00003C3C0000}"/>
    <cellStyle name="Normal 2 3 4 3 8 3" xfId="15424" xr:uid="{00000000-0005-0000-0000-00003D3C0000}"/>
    <cellStyle name="Normal 2 3 4 3 8 4" xfId="15425" xr:uid="{00000000-0005-0000-0000-00003E3C0000}"/>
    <cellStyle name="Normal 2 3 4 3 9" xfId="15426" xr:uid="{00000000-0005-0000-0000-00003F3C0000}"/>
    <cellStyle name="Normal 2 3 4 3 9 2" xfId="15427" xr:uid="{00000000-0005-0000-0000-0000403C0000}"/>
    <cellStyle name="Normal 2 3 4 3 9 2 2" xfId="15428" xr:uid="{00000000-0005-0000-0000-0000413C0000}"/>
    <cellStyle name="Normal 2 3 4 3 9 2 3" xfId="15429" xr:uid="{00000000-0005-0000-0000-0000423C0000}"/>
    <cellStyle name="Normal 2 3 4 3 9 3" xfId="15430" xr:uid="{00000000-0005-0000-0000-0000433C0000}"/>
    <cellStyle name="Normal 2 3 4 3 9 4" xfId="15431" xr:uid="{00000000-0005-0000-0000-0000443C0000}"/>
    <cellStyle name="Normal 2 3 4 4" xfId="15432" xr:uid="{00000000-0005-0000-0000-0000453C0000}"/>
    <cellStyle name="Normal 2 3 4 4 10" xfId="15433" xr:uid="{00000000-0005-0000-0000-0000463C0000}"/>
    <cellStyle name="Normal 2 3 4 4 10 2" xfId="15434" xr:uid="{00000000-0005-0000-0000-0000473C0000}"/>
    <cellStyle name="Normal 2 3 4 4 10 3" xfId="15435" xr:uid="{00000000-0005-0000-0000-0000483C0000}"/>
    <cellStyle name="Normal 2 3 4 4 11" xfId="15436" xr:uid="{00000000-0005-0000-0000-0000493C0000}"/>
    <cellStyle name="Normal 2 3 4 4 12" xfId="15437" xr:uid="{00000000-0005-0000-0000-00004A3C0000}"/>
    <cellStyle name="Normal 2 3 4 4 2" xfId="15438" xr:uid="{00000000-0005-0000-0000-00004B3C0000}"/>
    <cellStyle name="Normal 2 3 4 4 2 10" xfId="15439" xr:uid="{00000000-0005-0000-0000-00004C3C0000}"/>
    <cellStyle name="Normal 2 3 4 4 2 2" xfId="15440" xr:uid="{00000000-0005-0000-0000-00004D3C0000}"/>
    <cellStyle name="Normal 2 3 4 4 2 2 2" xfId="15441" xr:uid="{00000000-0005-0000-0000-00004E3C0000}"/>
    <cellStyle name="Normal 2 3 4 4 2 2 2 2" xfId="15442" xr:uid="{00000000-0005-0000-0000-00004F3C0000}"/>
    <cellStyle name="Normal 2 3 4 4 2 2 2 3" xfId="15443" xr:uid="{00000000-0005-0000-0000-0000503C0000}"/>
    <cellStyle name="Normal 2 3 4 4 2 2 3" xfId="15444" xr:uid="{00000000-0005-0000-0000-0000513C0000}"/>
    <cellStyle name="Normal 2 3 4 4 2 2 4" xfId="15445" xr:uid="{00000000-0005-0000-0000-0000523C0000}"/>
    <cellStyle name="Normal 2 3 4 4 2 3" xfId="15446" xr:uid="{00000000-0005-0000-0000-0000533C0000}"/>
    <cellStyle name="Normal 2 3 4 4 2 3 2" xfId="15447" xr:uid="{00000000-0005-0000-0000-0000543C0000}"/>
    <cellStyle name="Normal 2 3 4 4 2 3 2 2" xfId="15448" xr:uid="{00000000-0005-0000-0000-0000553C0000}"/>
    <cellStyle name="Normal 2 3 4 4 2 3 2 3" xfId="15449" xr:uid="{00000000-0005-0000-0000-0000563C0000}"/>
    <cellStyle name="Normal 2 3 4 4 2 3 3" xfId="15450" xr:uid="{00000000-0005-0000-0000-0000573C0000}"/>
    <cellStyle name="Normal 2 3 4 4 2 3 4" xfId="15451" xr:uid="{00000000-0005-0000-0000-0000583C0000}"/>
    <cellStyle name="Normal 2 3 4 4 2 4" xfId="15452" xr:uid="{00000000-0005-0000-0000-0000593C0000}"/>
    <cellStyle name="Normal 2 3 4 4 2 4 2" xfId="15453" xr:uid="{00000000-0005-0000-0000-00005A3C0000}"/>
    <cellStyle name="Normal 2 3 4 4 2 4 2 2" xfId="15454" xr:uid="{00000000-0005-0000-0000-00005B3C0000}"/>
    <cellStyle name="Normal 2 3 4 4 2 4 2 3" xfId="15455" xr:uid="{00000000-0005-0000-0000-00005C3C0000}"/>
    <cellStyle name="Normal 2 3 4 4 2 4 3" xfId="15456" xr:uid="{00000000-0005-0000-0000-00005D3C0000}"/>
    <cellStyle name="Normal 2 3 4 4 2 4 4" xfId="15457" xr:uid="{00000000-0005-0000-0000-00005E3C0000}"/>
    <cellStyle name="Normal 2 3 4 4 2 5" xfId="15458" xr:uid="{00000000-0005-0000-0000-00005F3C0000}"/>
    <cellStyle name="Normal 2 3 4 4 2 5 2" xfId="15459" xr:uid="{00000000-0005-0000-0000-0000603C0000}"/>
    <cellStyle name="Normal 2 3 4 4 2 5 2 2" xfId="15460" xr:uid="{00000000-0005-0000-0000-0000613C0000}"/>
    <cellStyle name="Normal 2 3 4 4 2 5 2 3" xfId="15461" xr:uid="{00000000-0005-0000-0000-0000623C0000}"/>
    <cellStyle name="Normal 2 3 4 4 2 5 3" xfId="15462" xr:uid="{00000000-0005-0000-0000-0000633C0000}"/>
    <cellStyle name="Normal 2 3 4 4 2 5 4" xfId="15463" xr:uid="{00000000-0005-0000-0000-0000643C0000}"/>
    <cellStyle name="Normal 2 3 4 4 2 6" xfId="15464" xr:uid="{00000000-0005-0000-0000-0000653C0000}"/>
    <cellStyle name="Normal 2 3 4 4 2 6 2" xfId="15465" xr:uid="{00000000-0005-0000-0000-0000663C0000}"/>
    <cellStyle name="Normal 2 3 4 4 2 6 2 2" xfId="15466" xr:uid="{00000000-0005-0000-0000-0000673C0000}"/>
    <cellStyle name="Normal 2 3 4 4 2 6 2 3" xfId="15467" xr:uid="{00000000-0005-0000-0000-0000683C0000}"/>
    <cellStyle name="Normal 2 3 4 4 2 6 3" xfId="15468" xr:uid="{00000000-0005-0000-0000-0000693C0000}"/>
    <cellStyle name="Normal 2 3 4 4 2 6 4" xfId="15469" xr:uid="{00000000-0005-0000-0000-00006A3C0000}"/>
    <cellStyle name="Normal 2 3 4 4 2 7" xfId="15470" xr:uid="{00000000-0005-0000-0000-00006B3C0000}"/>
    <cellStyle name="Normal 2 3 4 4 2 7 2" xfId="15471" xr:uid="{00000000-0005-0000-0000-00006C3C0000}"/>
    <cellStyle name="Normal 2 3 4 4 2 7 2 2" xfId="15472" xr:uid="{00000000-0005-0000-0000-00006D3C0000}"/>
    <cellStyle name="Normal 2 3 4 4 2 7 2 3" xfId="15473" xr:uid="{00000000-0005-0000-0000-00006E3C0000}"/>
    <cellStyle name="Normal 2 3 4 4 2 7 3" xfId="15474" xr:uid="{00000000-0005-0000-0000-00006F3C0000}"/>
    <cellStyle name="Normal 2 3 4 4 2 7 4" xfId="15475" xr:uid="{00000000-0005-0000-0000-0000703C0000}"/>
    <cellStyle name="Normal 2 3 4 4 2 8" xfId="15476" xr:uid="{00000000-0005-0000-0000-0000713C0000}"/>
    <cellStyle name="Normal 2 3 4 4 2 8 2" xfId="15477" xr:uid="{00000000-0005-0000-0000-0000723C0000}"/>
    <cellStyle name="Normal 2 3 4 4 2 8 3" xfId="15478" xr:uid="{00000000-0005-0000-0000-0000733C0000}"/>
    <cellStyle name="Normal 2 3 4 4 2 9" xfId="15479" xr:uid="{00000000-0005-0000-0000-0000743C0000}"/>
    <cellStyle name="Normal 2 3 4 4 3" xfId="15480" xr:uid="{00000000-0005-0000-0000-0000753C0000}"/>
    <cellStyle name="Normal 2 3 4 4 3 10" xfId="15481" xr:uid="{00000000-0005-0000-0000-0000763C0000}"/>
    <cellStyle name="Normal 2 3 4 4 3 2" xfId="15482" xr:uid="{00000000-0005-0000-0000-0000773C0000}"/>
    <cellStyle name="Normal 2 3 4 4 3 2 2" xfId="15483" xr:uid="{00000000-0005-0000-0000-0000783C0000}"/>
    <cellStyle name="Normal 2 3 4 4 3 2 2 2" xfId="15484" xr:uid="{00000000-0005-0000-0000-0000793C0000}"/>
    <cellStyle name="Normal 2 3 4 4 3 2 2 3" xfId="15485" xr:uid="{00000000-0005-0000-0000-00007A3C0000}"/>
    <cellStyle name="Normal 2 3 4 4 3 2 3" xfId="15486" xr:uid="{00000000-0005-0000-0000-00007B3C0000}"/>
    <cellStyle name="Normal 2 3 4 4 3 2 4" xfId="15487" xr:uid="{00000000-0005-0000-0000-00007C3C0000}"/>
    <cellStyle name="Normal 2 3 4 4 3 3" xfId="15488" xr:uid="{00000000-0005-0000-0000-00007D3C0000}"/>
    <cellStyle name="Normal 2 3 4 4 3 3 2" xfId="15489" xr:uid="{00000000-0005-0000-0000-00007E3C0000}"/>
    <cellStyle name="Normal 2 3 4 4 3 3 2 2" xfId="15490" xr:uid="{00000000-0005-0000-0000-00007F3C0000}"/>
    <cellStyle name="Normal 2 3 4 4 3 3 2 3" xfId="15491" xr:uid="{00000000-0005-0000-0000-0000803C0000}"/>
    <cellStyle name="Normal 2 3 4 4 3 3 3" xfId="15492" xr:uid="{00000000-0005-0000-0000-0000813C0000}"/>
    <cellStyle name="Normal 2 3 4 4 3 3 4" xfId="15493" xr:uid="{00000000-0005-0000-0000-0000823C0000}"/>
    <cellStyle name="Normal 2 3 4 4 3 4" xfId="15494" xr:uid="{00000000-0005-0000-0000-0000833C0000}"/>
    <cellStyle name="Normal 2 3 4 4 3 4 2" xfId="15495" xr:uid="{00000000-0005-0000-0000-0000843C0000}"/>
    <cellStyle name="Normal 2 3 4 4 3 4 2 2" xfId="15496" xr:uid="{00000000-0005-0000-0000-0000853C0000}"/>
    <cellStyle name="Normal 2 3 4 4 3 4 2 3" xfId="15497" xr:uid="{00000000-0005-0000-0000-0000863C0000}"/>
    <cellStyle name="Normal 2 3 4 4 3 4 3" xfId="15498" xr:uid="{00000000-0005-0000-0000-0000873C0000}"/>
    <cellStyle name="Normal 2 3 4 4 3 4 4" xfId="15499" xr:uid="{00000000-0005-0000-0000-0000883C0000}"/>
    <cellStyle name="Normal 2 3 4 4 3 5" xfId="15500" xr:uid="{00000000-0005-0000-0000-0000893C0000}"/>
    <cellStyle name="Normal 2 3 4 4 3 5 2" xfId="15501" xr:uid="{00000000-0005-0000-0000-00008A3C0000}"/>
    <cellStyle name="Normal 2 3 4 4 3 5 2 2" xfId="15502" xr:uid="{00000000-0005-0000-0000-00008B3C0000}"/>
    <cellStyle name="Normal 2 3 4 4 3 5 2 3" xfId="15503" xr:uid="{00000000-0005-0000-0000-00008C3C0000}"/>
    <cellStyle name="Normal 2 3 4 4 3 5 3" xfId="15504" xr:uid="{00000000-0005-0000-0000-00008D3C0000}"/>
    <cellStyle name="Normal 2 3 4 4 3 5 4" xfId="15505" xr:uid="{00000000-0005-0000-0000-00008E3C0000}"/>
    <cellStyle name="Normal 2 3 4 4 3 6" xfId="15506" xr:uid="{00000000-0005-0000-0000-00008F3C0000}"/>
    <cellStyle name="Normal 2 3 4 4 3 6 2" xfId="15507" xr:uid="{00000000-0005-0000-0000-0000903C0000}"/>
    <cellStyle name="Normal 2 3 4 4 3 6 2 2" xfId="15508" xr:uid="{00000000-0005-0000-0000-0000913C0000}"/>
    <cellStyle name="Normal 2 3 4 4 3 6 2 3" xfId="15509" xr:uid="{00000000-0005-0000-0000-0000923C0000}"/>
    <cellStyle name="Normal 2 3 4 4 3 6 3" xfId="15510" xr:uid="{00000000-0005-0000-0000-0000933C0000}"/>
    <cellStyle name="Normal 2 3 4 4 3 6 4" xfId="15511" xr:uid="{00000000-0005-0000-0000-0000943C0000}"/>
    <cellStyle name="Normal 2 3 4 4 3 7" xfId="15512" xr:uid="{00000000-0005-0000-0000-0000953C0000}"/>
    <cellStyle name="Normal 2 3 4 4 3 7 2" xfId="15513" xr:uid="{00000000-0005-0000-0000-0000963C0000}"/>
    <cellStyle name="Normal 2 3 4 4 3 7 2 2" xfId="15514" xr:uid="{00000000-0005-0000-0000-0000973C0000}"/>
    <cellStyle name="Normal 2 3 4 4 3 7 2 3" xfId="15515" xr:uid="{00000000-0005-0000-0000-0000983C0000}"/>
    <cellStyle name="Normal 2 3 4 4 3 7 3" xfId="15516" xr:uid="{00000000-0005-0000-0000-0000993C0000}"/>
    <cellStyle name="Normal 2 3 4 4 3 7 4" xfId="15517" xr:uid="{00000000-0005-0000-0000-00009A3C0000}"/>
    <cellStyle name="Normal 2 3 4 4 3 8" xfId="15518" xr:uid="{00000000-0005-0000-0000-00009B3C0000}"/>
    <cellStyle name="Normal 2 3 4 4 3 8 2" xfId="15519" xr:uid="{00000000-0005-0000-0000-00009C3C0000}"/>
    <cellStyle name="Normal 2 3 4 4 3 8 3" xfId="15520" xr:uid="{00000000-0005-0000-0000-00009D3C0000}"/>
    <cellStyle name="Normal 2 3 4 4 3 9" xfId="15521" xr:uid="{00000000-0005-0000-0000-00009E3C0000}"/>
    <cellStyle name="Normal 2 3 4 4 4" xfId="15522" xr:uid="{00000000-0005-0000-0000-00009F3C0000}"/>
    <cellStyle name="Normal 2 3 4 4 4 2" xfId="15523" xr:uid="{00000000-0005-0000-0000-0000A03C0000}"/>
    <cellStyle name="Normal 2 3 4 4 4 2 2" xfId="15524" xr:uid="{00000000-0005-0000-0000-0000A13C0000}"/>
    <cellStyle name="Normal 2 3 4 4 4 2 3" xfId="15525" xr:uid="{00000000-0005-0000-0000-0000A23C0000}"/>
    <cellStyle name="Normal 2 3 4 4 4 3" xfId="15526" xr:uid="{00000000-0005-0000-0000-0000A33C0000}"/>
    <cellStyle name="Normal 2 3 4 4 4 4" xfId="15527" xr:uid="{00000000-0005-0000-0000-0000A43C0000}"/>
    <cellStyle name="Normal 2 3 4 4 5" xfId="15528" xr:uid="{00000000-0005-0000-0000-0000A53C0000}"/>
    <cellStyle name="Normal 2 3 4 4 5 2" xfId="15529" xr:uid="{00000000-0005-0000-0000-0000A63C0000}"/>
    <cellStyle name="Normal 2 3 4 4 5 2 2" xfId="15530" xr:uid="{00000000-0005-0000-0000-0000A73C0000}"/>
    <cellStyle name="Normal 2 3 4 4 5 2 3" xfId="15531" xr:uid="{00000000-0005-0000-0000-0000A83C0000}"/>
    <cellStyle name="Normal 2 3 4 4 5 3" xfId="15532" xr:uid="{00000000-0005-0000-0000-0000A93C0000}"/>
    <cellStyle name="Normal 2 3 4 4 5 4" xfId="15533" xr:uid="{00000000-0005-0000-0000-0000AA3C0000}"/>
    <cellStyle name="Normal 2 3 4 4 6" xfId="15534" xr:uid="{00000000-0005-0000-0000-0000AB3C0000}"/>
    <cellStyle name="Normal 2 3 4 4 6 2" xfId="15535" xr:uid="{00000000-0005-0000-0000-0000AC3C0000}"/>
    <cellStyle name="Normal 2 3 4 4 6 2 2" xfId="15536" xr:uid="{00000000-0005-0000-0000-0000AD3C0000}"/>
    <cellStyle name="Normal 2 3 4 4 6 2 3" xfId="15537" xr:uid="{00000000-0005-0000-0000-0000AE3C0000}"/>
    <cellStyle name="Normal 2 3 4 4 6 3" xfId="15538" xr:uid="{00000000-0005-0000-0000-0000AF3C0000}"/>
    <cellStyle name="Normal 2 3 4 4 6 4" xfId="15539" xr:uid="{00000000-0005-0000-0000-0000B03C0000}"/>
    <cellStyle name="Normal 2 3 4 4 7" xfId="15540" xr:uid="{00000000-0005-0000-0000-0000B13C0000}"/>
    <cellStyle name="Normal 2 3 4 4 7 2" xfId="15541" xr:uid="{00000000-0005-0000-0000-0000B23C0000}"/>
    <cellStyle name="Normal 2 3 4 4 7 2 2" xfId="15542" xr:uid="{00000000-0005-0000-0000-0000B33C0000}"/>
    <cellStyle name="Normal 2 3 4 4 7 2 3" xfId="15543" xr:uid="{00000000-0005-0000-0000-0000B43C0000}"/>
    <cellStyle name="Normal 2 3 4 4 7 3" xfId="15544" xr:uid="{00000000-0005-0000-0000-0000B53C0000}"/>
    <cellStyle name="Normal 2 3 4 4 7 4" xfId="15545" xr:uid="{00000000-0005-0000-0000-0000B63C0000}"/>
    <cellStyle name="Normal 2 3 4 4 8" xfId="15546" xr:uid="{00000000-0005-0000-0000-0000B73C0000}"/>
    <cellStyle name="Normal 2 3 4 4 8 2" xfId="15547" xr:uid="{00000000-0005-0000-0000-0000B83C0000}"/>
    <cellStyle name="Normal 2 3 4 4 8 2 2" xfId="15548" xr:uid="{00000000-0005-0000-0000-0000B93C0000}"/>
    <cellStyle name="Normal 2 3 4 4 8 2 3" xfId="15549" xr:uid="{00000000-0005-0000-0000-0000BA3C0000}"/>
    <cellStyle name="Normal 2 3 4 4 8 3" xfId="15550" xr:uid="{00000000-0005-0000-0000-0000BB3C0000}"/>
    <cellStyle name="Normal 2 3 4 4 8 4" xfId="15551" xr:uid="{00000000-0005-0000-0000-0000BC3C0000}"/>
    <cellStyle name="Normal 2 3 4 4 9" xfId="15552" xr:uid="{00000000-0005-0000-0000-0000BD3C0000}"/>
    <cellStyle name="Normal 2 3 4 4 9 2" xfId="15553" xr:uid="{00000000-0005-0000-0000-0000BE3C0000}"/>
    <cellStyle name="Normal 2 3 4 4 9 2 2" xfId="15554" xr:uid="{00000000-0005-0000-0000-0000BF3C0000}"/>
    <cellStyle name="Normal 2 3 4 4 9 2 3" xfId="15555" xr:uid="{00000000-0005-0000-0000-0000C03C0000}"/>
    <cellStyle name="Normal 2 3 4 4 9 3" xfId="15556" xr:uid="{00000000-0005-0000-0000-0000C13C0000}"/>
    <cellStyle name="Normal 2 3 4 4 9 4" xfId="15557" xr:uid="{00000000-0005-0000-0000-0000C23C0000}"/>
    <cellStyle name="Normal 2 3 4 5" xfId="15558" xr:uid="{00000000-0005-0000-0000-0000C33C0000}"/>
    <cellStyle name="Normal 2 3 4 5 10" xfId="15559" xr:uid="{00000000-0005-0000-0000-0000C43C0000}"/>
    <cellStyle name="Normal 2 3 4 5 2" xfId="15560" xr:uid="{00000000-0005-0000-0000-0000C53C0000}"/>
    <cellStyle name="Normal 2 3 4 5 2 2" xfId="15561" xr:uid="{00000000-0005-0000-0000-0000C63C0000}"/>
    <cellStyle name="Normal 2 3 4 5 2 2 2" xfId="15562" xr:uid="{00000000-0005-0000-0000-0000C73C0000}"/>
    <cellStyle name="Normal 2 3 4 5 2 2 3" xfId="15563" xr:uid="{00000000-0005-0000-0000-0000C83C0000}"/>
    <cellStyle name="Normal 2 3 4 5 2 3" xfId="15564" xr:uid="{00000000-0005-0000-0000-0000C93C0000}"/>
    <cellStyle name="Normal 2 3 4 5 2 4" xfId="15565" xr:uid="{00000000-0005-0000-0000-0000CA3C0000}"/>
    <cellStyle name="Normal 2 3 4 5 3" xfId="15566" xr:uid="{00000000-0005-0000-0000-0000CB3C0000}"/>
    <cellStyle name="Normal 2 3 4 5 3 2" xfId="15567" xr:uid="{00000000-0005-0000-0000-0000CC3C0000}"/>
    <cellStyle name="Normal 2 3 4 5 3 2 2" xfId="15568" xr:uid="{00000000-0005-0000-0000-0000CD3C0000}"/>
    <cellStyle name="Normal 2 3 4 5 3 2 3" xfId="15569" xr:uid="{00000000-0005-0000-0000-0000CE3C0000}"/>
    <cellStyle name="Normal 2 3 4 5 3 3" xfId="15570" xr:uid="{00000000-0005-0000-0000-0000CF3C0000}"/>
    <cellStyle name="Normal 2 3 4 5 3 4" xfId="15571" xr:uid="{00000000-0005-0000-0000-0000D03C0000}"/>
    <cellStyle name="Normal 2 3 4 5 4" xfId="15572" xr:uid="{00000000-0005-0000-0000-0000D13C0000}"/>
    <cellStyle name="Normal 2 3 4 5 4 2" xfId="15573" xr:uid="{00000000-0005-0000-0000-0000D23C0000}"/>
    <cellStyle name="Normal 2 3 4 5 4 2 2" xfId="15574" xr:uid="{00000000-0005-0000-0000-0000D33C0000}"/>
    <cellStyle name="Normal 2 3 4 5 4 2 3" xfId="15575" xr:uid="{00000000-0005-0000-0000-0000D43C0000}"/>
    <cellStyle name="Normal 2 3 4 5 4 3" xfId="15576" xr:uid="{00000000-0005-0000-0000-0000D53C0000}"/>
    <cellStyle name="Normal 2 3 4 5 4 4" xfId="15577" xr:uid="{00000000-0005-0000-0000-0000D63C0000}"/>
    <cellStyle name="Normal 2 3 4 5 5" xfId="15578" xr:uid="{00000000-0005-0000-0000-0000D73C0000}"/>
    <cellStyle name="Normal 2 3 4 5 5 2" xfId="15579" xr:uid="{00000000-0005-0000-0000-0000D83C0000}"/>
    <cellStyle name="Normal 2 3 4 5 5 2 2" xfId="15580" xr:uid="{00000000-0005-0000-0000-0000D93C0000}"/>
    <cellStyle name="Normal 2 3 4 5 5 2 3" xfId="15581" xr:uid="{00000000-0005-0000-0000-0000DA3C0000}"/>
    <cellStyle name="Normal 2 3 4 5 5 3" xfId="15582" xr:uid="{00000000-0005-0000-0000-0000DB3C0000}"/>
    <cellStyle name="Normal 2 3 4 5 5 4" xfId="15583" xr:uid="{00000000-0005-0000-0000-0000DC3C0000}"/>
    <cellStyle name="Normal 2 3 4 5 6" xfId="15584" xr:uid="{00000000-0005-0000-0000-0000DD3C0000}"/>
    <cellStyle name="Normal 2 3 4 5 6 2" xfId="15585" xr:uid="{00000000-0005-0000-0000-0000DE3C0000}"/>
    <cellStyle name="Normal 2 3 4 5 6 2 2" xfId="15586" xr:uid="{00000000-0005-0000-0000-0000DF3C0000}"/>
    <cellStyle name="Normal 2 3 4 5 6 2 3" xfId="15587" xr:uid="{00000000-0005-0000-0000-0000E03C0000}"/>
    <cellStyle name="Normal 2 3 4 5 6 3" xfId="15588" xr:uid="{00000000-0005-0000-0000-0000E13C0000}"/>
    <cellStyle name="Normal 2 3 4 5 6 4" xfId="15589" xr:uid="{00000000-0005-0000-0000-0000E23C0000}"/>
    <cellStyle name="Normal 2 3 4 5 7" xfId="15590" xr:uid="{00000000-0005-0000-0000-0000E33C0000}"/>
    <cellStyle name="Normal 2 3 4 5 7 2" xfId="15591" xr:uid="{00000000-0005-0000-0000-0000E43C0000}"/>
    <cellStyle name="Normal 2 3 4 5 7 2 2" xfId="15592" xr:uid="{00000000-0005-0000-0000-0000E53C0000}"/>
    <cellStyle name="Normal 2 3 4 5 7 2 3" xfId="15593" xr:uid="{00000000-0005-0000-0000-0000E63C0000}"/>
    <cellStyle name="Normal 2 3 4 5 7 3" xfId="15594" xr:uid="{00000000-0005-0000-0000-0000E73C0000}"/>
    <cellStyle name="Normal 2 3 4 5 7 4" xfId="15595" xr:uid="{00000000-0005-0000-0000-0000E83C0000}"/>
    <cellStyle name="Normal 2 3 4 5 8" xfId="15596" xr:uid="{00000000-0005-0000-0000-0000E93C0000}"/>
    <cellStyle name="Normal 2 3 4 5 8 2" xfId="15597" xr:uid="{00000000-0005-0000-0000-0000EA3C0000}"/>
    <cellStyle name="Normal 2 3 4 5 8 3" xfId="15598" xr:uid="{00000000-0005-0000-0000-0000EB3C0000}"/>
    <cellStyle name="Normal 2 3 4 5 9" xfId="15599" xr:uid="{00000000-0005-0000-0000-0000EC3C0000}"/>
    <cellStyle name="Normal 2 3 4 6" xfId="15600" xr:uid="{00000000-0005-0000-0000-0000ED3C0000}"/>
    <cellStyle name="Normal 2 3 4 6 10" xfId="15601" xr:uid="{00000000-0005-0000-0000-0000EE3C0000}"/>
    <cellStyle name="Normal 2 3 4 6 2" xfId="15602" xr:uid="{00000000-0005-0000-0000-0000EF3C0000}"/>
    <cellStyle name="Normal 2 3 4 6 2 2" xfId="15603" xr:uid="{00000000-0005-0000-0000-0000F03C0000}"/>
    <cellStyle name="Normal 2 3 4 6 2 2 2" xfId="15604" xr:uid="{00000000-0005-0000-0000-0000F13C0000}"/>
    <cellStyle name="Normal 2 3 4 6 2 2 3" xfId="15605" xr:uid="{00000000-0005-0000-0000-0000F23C0000}"/>
    <cellStyle name="Normal 2 3 4 6 2 3" xfId="15606" xr:uid="{00000000-0005-0000-0000-0000F33C0000}"/>
    <cellStyle name="Normal 2 3 4 6 2 4" xfId="15607" xr:uid="{00000000-0005-0000-0000-0000F43C0000}"/>
    <cellStyle name="Normal 2 3 4 6 3" xfId="15608" xr:uid="{00000000-0005-0000-0000-0000F53C0000}"/>
    <cellStyle name="Normal 2 3 4 6 3 2" xfId="15609" xr:uid="{00000000-0005-0000-0000-0000F63C0000}"/>
    <cellStyle name="Normal 2 3 4 6 3 2 2" xfId="15610" xr:uid="{00000000-0005-0000-0000-0000F73C0000}"/>
    <cellStyle name="Normal 2 3 4 6 3 2 3" xfId="15611" xr:uid="{00000000-0005-0000-0000-0000F83C0000}"/>
    <cellStyle name="Normal 2 3 4 6 3 3" xfId="15612" xr:uid="{00000000-0005-0000-0000-0000F93C0000}"/>
    <cellStyle name="Normal 2 3 4 6 3 4" xfId="15613" xr:uid="{00000000-0005-0000-0000-0000FA3C0000}"/>
    <cellStyle name="Normal 2 3 4 6 4" xfId="15614" xr:uid="{00000000-0005-0000-0000-0000FB3C0000}"/>
    <cellStyle name="Normal 2 3 4 6 4 2" xfId="15615" xr:uid="{00000000-0005-0000-0000-0000FC3C0000}"/>
    <cellStyle name="Normal 2 3 4 6 4 2 2" xfId="15616" xr:uid="{00000000-0005-0000-0000-0000FD3C0000}"/>
    <cellStyle name="Normal 2 3 4 6 4 2 3" xfId="15617" xr:uid="{00000000-0005-0000-0000-0000FE3C0000}"/>
    <cellStyle name="Normal 2 3 4 6 4 3" xfId="15618" xr:uid="{00000000-0005-0000-0000-0000FF3C0000}"/>
    <cellStyle name="Normal 2 3 4 6 4 4" xfId="15619" xr:uid="{00000000-0005-0000-0000-0000003D0000}"/>
    <cellStyle name="Normal 2 3 4 6 5" xfId="15620" xr:uid="{00000000-0005-0000-0000-0000013D0000}"/>
    <cellStyle name="Normal 2 3 4 6 5 2" xfId="15621" xr:uid="{00000000-0005-0000-0000-0000023D0000}"/>
    <cellStyle name="Normal 2 3 4 6 5 2 2" xfId="15622" xr:uid="{00000000-0005-0000-0000-0000033D0000}"/>
    <cellStyle name="Normal 2 3 4 6 5 2 3" xfId="15623" xr:uid="{00000000-0005-0000-0000-0000043D0000}"/>
    <cellStyle name="Normal 2 3 4 6 5 3" xfId="15624" xr:uid="{00000000-0005-0000-0000-0000053D0000}"/>
    <cellStyle name="Normal 2 3 4 6 5 4" xfId="15625" xr:uid="{00000000-0005-0000-0000-0000063D0000}"/>
    <cellStyle name="Normal 2 3 4 6 6" xfId="15626" xr:uid="{00000000-0005-0000-0000-0000073D0000}"/>
    <cellStyle name="Normal 2 3 4 6 6 2" xfId="15627" xr:uid="{00000000-0005-0000-0000-0000083D0000}"/>
    <cellStyle name="Normal 2 3 4 6 6 2 2" xfId="15628" xr:uid="{00000000-0005-0000-0000-0000093D0000}"/>
    <cellStyle name="Normal 2 3 4 6 6 2 3" xfId="15629" xr:uid="{00000000-0005-0000-0000-00000A3D0000}"/>
    <cellStyle name="Normal 2 3 4 6 6 3" xfId="15630" xr:uid="{00000000-0005-0000-0000-00000B3D0000}"/>
    <cellStyle name="Normal 2 3 4 6 6 4" xfId="15631" xr:uid="{00000000-0005-0000-0000-00000C3D0000}"/>
    <cellStyle name="Normal 2 3 4 6 7" xfId="15632" xr:uid="{00000000-0005-0000-0000-00000D3D0000}"/>
    <cellStyle name="Normal 2 3 4 6 7 2" xfId="15633" xr:uid="{00000000-0005-0000-0000-00000E3D0000}"/>
    <cellStyle name="Normal 2 3 4 6 7 2 2" xfId="15634" xr:uid="{00000000-0005-0000-0000-00000F3D0000}"/>
    <cellStyle name="Normal 2 3 4 6 7 2 3" xfId="15635" xr:uid="{00000000-0005-0000-0000-0000103D0000}"/>
    <cellStyle name="Normal 2 3 4 6 7 3" xfId="15636" xr:uid="{00000000-0005-0000-0000-0000113D0000}"/>
    <cellStyle name="Normal 2 3 4 6 7 4" xfId="15637" xr:uid="{00000000-0005-0000-0000-0000123D0000}"/>
    <cellStyle name="Normal 2 3 4 6 8" xfId="15638" xr:uid="{00000000-0005-0000-0000-0000133D0000}"/>
    <cellStyle name="Normal 2 3 4 6 8 2" xfId="15639" xr:uid="{00000000-0005-0000-0000-0000143D0000}"/>
    <cellStyle name="Normal 2 3 4 6 8 3" xfId="15640" xr:uid="{00000000-0005-0000-0000-0000153D0000}"/>
    <cellStyle name="Normal 2 3 4 6 9" xfId="15641" xr:uid="{00000000-0005-0000-0000-0000163D0000}"/>
    <cellStyle name="Normal 2 3 4 7" xfId="15642" xr:uid="{00000000-0005-0000-0000-0000173D0000}"/>
    <cellStyle name="Normal 2 3 4 7 2" xfId="15643" xr:uid="{00000000-0005-0000-0000-0000183D0000}"/>
    <cellStyle name="Normal 2 3 4 7 2 2" xfId="15644" xr:uid="{00000000-0005-0000-0000-0000193D0000}"/>
    <cellStyle name="Normal 2 3 4 7 2 3" xfId="15645" xr:uid="{00000000-0005-0000-0000-00001A3D0000}"/>
    <cellStyle name="Normal 2 3 4 7 3" xfId="15646" xr:uid="{00000000-0005-0000-0000-00001B3D0000}"/>
    <cellStyle name="Normal 2 3 4 7 4" xfId="15647" xr:uid="{00000000-0005-0000-0000-00001C3D0000}"/>
    <cellStyle name="Normal 2 3 4 8" xfId="15648" xr:uid="{00000000-0005-0000-0000-00001D3D0000}"/>
    <cellStyle name="Normal 2 3 4 8 2" xfId="15649" xr:uid="{00000000-0005-0000-0000-00001E3D0000}"/>
    <cellStyle name="Normal 2 3 4 8 2 2" xfId="15650" xr:uid="{00000000-0005-0000-0000-00001F3D0000}"/>
    <cellStyle name="Normal 2 3 4 8 2 3" xfId="15651" xr:uid="{00000000-0005-0000-0000-0000203D0000}"/>
    <cellStyle name="Normal 2 3 4 8 3" xfId="15652" xr:uid="{00000000-0005-0000-0000-0000213D0000}"/>
    <cellStyle name="Normal 2 3 4 8 4" xfId="15653" xr:uid="{00000000-0005-0000-0000-0000223D0000}"/>
    <cellStyle name="Normal 2 3 4 9" xfId="15654" xr:uid="{00000000-0005-0000-0000-0000233D0000}"/>
    <cellStyle name="Normal 2 3 4 9 2" xfId="15655" xr:uid="{00000000-0005-0000-0000-0000243D0000}"/>
    <cellStyle name="Normal 2 3 4 9 2 2" xfId="15656" xr:uid="{00000000-0005-0000-0000-0000253D0000}"/>
    <cellStyle name="Normal 2 3 4 9 2 3" xfId="15657" xr:uid="{00000000-0005-0000-0000-0000263D0000}"/>
    <cellStyle name="Normal 2 3 4 9 3" xfId="15658" xr:uid="{00000000-0005-0000-0000-0000273D0000}"/>
    <cellStyle name="Normal 2 3 4 9 4" xfId="15659" xr:uid="{00000000-0005-0000-0000-0000283D0000}"/>
    <cellStyle name="Normal 2 3 5" xfId="15660" xr:uid="{00000000-0005-0000-0000-0000293D0000}"/>
    <cellStyle name="Normal 2 3 5 10" xfId="15661" xr:uid="{00000000-0005-0000-0000-00002A3D0000}"/>
    <cellStyle name="Normal 2 3 5 10 2" xfId="15662" xr:uid="{00000000-0005-0000-0000-00002B3D0000}"/>
    <cellStyle name="Normal 2 3 5 10 3" xfId="15663" xr:uid="{00000000-0005-0000-0000-00002C3D0000}"/>
    <cellStyle name="Normal 2 3 5 11" xfId="15664" xr:uid="{00000000-0005-0000-0000-00002D3D0000}"/>
    <cellStyle name="Normal 2 3 5 12" xfId="15665" xr:uid="{00000000-0005-0000-0000-00002E3D0000}"/>
    <cellStyle name="Normal 2 3 5 2" xfId="15666" xr:uid="{00000000-0005-0000-0000-00002F3D0000}"/>
    <cellStyle name="Normal 2 3 5 2 10" xfId="15667" xr:uid="{00000000-0005-0000-0000-0000303D0000}"/>
    <cellStyle name="Normal 2 3 5 2 2" xfId="15668" xr:uid="{00000000-0005-0000-0000-0000313D0000}"/>
    <cellStyle name="Normal 2 3 5 2 2 2" xfId="15669" xr:uid="{00000000-0005-0000-0000-0000323D0000}"/>
    <cellStyle name="Normal 2 3 5 2 2 2 2" xfId="15670" xr:uid="{00000000-0005-0000-0000-0000333D0000}"/>
    <cellStyle name="Normal 2 3 5 2 2 2 3" xfId="15671" xr:uid="{00000000-0005-0000-0000-0000343D0000}"/>
    <cellStyle name="Normal 2 3 5 2 2 3" xfId="15672" xr:uid="{00000000-0005-0000-0000-0000353D0000}"/>
    <cellStyle name="Normal 2 3 5 2 2 4" xfId="15673" xr:uid="{00000000-0005-0000-0000-0000363D0000}"/>
    <cellStyle name="Normal 2 3 5 2 3" xfId="15674" xr:uid="{00000000-0005-0000-0000-0000373D0000}"/>
    <cellStyle name="Normal 2 3 5 2 3 2" xfId="15675" xr:uid="{00000000-0005-0000-0000-0000383D0000}"/>
    <cellStyle name="Normal 2 3 5 2 3 2 2" xfId="15676" xr:uid="{00000000-0005-0000-0000-0000393D0000}"/>
    <cellStyle name="Normal 2 3 5 2 3 2 3" xfId="15677" xr:uid="{00000000-0005-0000-0000-00003A3D0000}"/>
    <cellStyle name="Normal 2 3 5 2 3 3" xfId="15678" xr:uid="{00000000-0005-0000-0000-00003B3D0000}"/>
    <cellStyle name="Normal 2 3 5 2 3 4" xfId="15679" xr:uid="{00000000-0005-0000-0000-00003C3D0000}"/>
    <cellStyle name="Normal 2 3 5 2 4" xfId="15680" xr:uid="{00000000-0005-0000-0000-00003D3D0000}"/>
    <cellStyle name="Normal 2 3 5 2 4 2" xfId="15681" xr:uid="{00000000-0005-0000-0000-00003E3D0000}"/>
    <cellStyle name="Normal 2 3 5 2 4 2 2" xfId="15682" xr:uid="{00000000-0005-0000-0000-00003F3D0000}"/>
    <cellStyle name="Normal 2 3 5 2 4 2 3" xfId="15683" xr:uid="{00000000-0005-0000-0000-0000403D0000}"/>
    <cellStyle name="Normal 2 3 5 2 4 3" xfId="15684" xr:uid="{00000000-0005-0000-0000-0000413D0000}"/>
    <cellStyle name="Normal 2 3 5 2 4 4" xfId="15685" xr:uid="{00000000-0005-0000-0000-0000423D0000}"/>
    <cellStyle name="Normal 2 3 5 2 5" xfId="15686" xr:uid="{00000000-0005-0000-0000-0000433D0000}"/>
    <cellStyle name="Normal 2 3 5 2 5 2" xfId="15687" xr:uid="{00000000-0005-0000-0000-0000443D0000}"/>
    <cellStyle name="Normal 2 3 5 2 5 2 2" xfId="15688" xr:uid="{00000000-0005-0000-0000-0000453D0000}"/>
    <cellStyle name="Normal 2 3 5 2 5 2 3" xfId="15689" xr:uid="{00000000-0005-0000-0000-0000463D0000}"/>
    <cellStyle name="Normal 2 3 5 2 5 3" xfId="15690" xr:uid="{00000000-0005-0000-0000-0000473D0000}"/>
    <cellStyle name="Normal 2 3 5 2 5 4" xfId="15691" xr:uid="{00000000-0005-0000-0000-0000483D0000}"/>
    <cellStyle name="Normal 2 3 5 2 6" xfId="15692" xr:uid="{00000000-0005-0000-0000-0000493D0000}"/>
    <cellStyle name="Normal 2 3 5 2 6 2" xfId="15693" xr:uid="{00000000-0005-0000-0000-00004A3D0000}"/>
    <cellStyle name="Normal 2 3 5 2 6 2 2" xfId="15694" xr:uid="{00000000-0005-0000-0000-00004B3D0000}"/>
    <cellStyle name="Normal 2 3 5 2 6 2 3" xfId="15695" xr:uid="{00000000-0005-0000-0000-00004C3D0000}"/>
    <cellStyle name="Normal 2 3 5 2 6 3" xfId="15696" xr:uid="{00000000-0005-0000-0000-00004D3D0000}"/>
    <cellStyle name="Normal 2 3 5 2 6 4" xfId="15697" xr:uid="{00000000-0005-0000-0000-00004E3D0000}"/>
    <cellStyle name="Normal 2 3 5 2 7" xfId="15698" xr:uid="{00000000-0005-0000-0000-00004F3D0000}"/>
    <cellStyle name="Normal 2 3 5 2 7 2" xfId="15699" xr:uid="{00000000-0005-0000-0000-0000503D0000}"/>
    <cellStyle name="Normal 2 3 5 2 7 2 2" xfId="15700" xr:uid="{00000000-0005-0000-0000-0000513D0000}"/>
    <cellStyle name="Normal 2 3 5 2 7 2 3" xfId="15701" xr:uid="{00000000-0005-0000-0000-0000523D0000}"/>
    <cellStyle name="Normal 2 3 5 2 7 3" xfId="15702" xr:uid="{00000000-0005-0000-0000-0000533D0000}"/>
    <cellStyle name="Normal 2 3 5 2 7 4" xfId="15703" xr:uid="{00000000-0005-0000-0000-0000543D0000}"/>
    <cellStyle name="Normal 2 3 5 2 8" xfId="15704" xr:uid="{00000000-0005-0000-0000-0000553D0000}"/>
    <cellStyle name="Normal 2 3 5 2 8 2" xfId="15705" xr:uid="{00000000-0005-0000-0000-0000563D0000}"/>
    <cellStyle name="Normal 2 3 5 2 8 3" xfId="15706" xr:uid="{00000000-0005-0000-0000-0000573D0000}"/>
    <cellStyle name="Normal 2 3 5 2 9" xfId="15707" xr:uid="{00000000-0005-0000-0000-0000583D0000}"/>
    <cellStyle name="Normal 2 3 5 3" xfId="15708" xr:uid="{00000000-0005-0000-0000-0000593D0000}"/>
    <cellStyle name="Normal 2 3 5 3 10" xfId="15709" xr:uid="{00000000-0005-0000-0000-00005A3D0000}"/>
    <cellStyle name="Normal 2 3 5 3 2" xfId="15710" xr:uid="{00000000-0005-0000-0000-00005B3D0000}"/>
    <cellStyle name="Normal 2 3 5 3 2 2" xfId="15711" xr:uid="{00000000-0005-0000-0000-00005C3D0000}"/>
    <cellStyle name="Normal 2 3 5 3 2 2 2" xfId="15712" xr:uid="{00000000-0005-0000-0000-00005D3D0000}"/>
    <cellStyle name="Normal 2 3 5 3 2 2 3" xfId="15713" xr:uid="{00000000-0005-0000-0000-00005E3D0000}"/>
    <cellStyle name="Normal 2 3 5 3 2 3" xfId="15714" xr:uid="{00000000-0005-0000-0000-00005F3D0000}"/>
    <cellStyle name="Normal 2 3 5 3 2 4" xfId="15715" xr:uid="{00000000-0005-0000-0000-0000603D0000}"/>
    <cellStyle name="Normal 2 3 5 3 3" xfId="15716" xr:uid="{00000000-0005-0000-0000-0000613D0000}"/>
    <cellStyle name="Normal 2 3 5 3 3 2" xfId="15717" xr:uid="{00000000-0005-0000-0000-0000623D0000}"/>
    <cellStyle name="Normal 2 3 5 3 3 2 2" xfId="15718" xr:uid="{00000000-0005-0000-0000-0000633D0000}"/>
    <cellStyle name="Normal 2 3 5 3 3 2 3" xfId="15719" xr:uid="{00000000-0005-0000-0000-0000643D0000}"/>
    <cellStyle name="Normal 2 3 5 3 3 3" xfId="15720" xr:uid="{00000000-0005-0000-0000-0000653D0000}"/>
    <cellStyle name="Normal 2 3 5 3 3 4" xfId="15721" xr:uid="{00000000-0005-0000-0000-0000663D0000}"/>
    <cellStyle name="Normal 2 3 5 3 4" xfId="15722" xr:uid="{00000000-0005-0000-0000-0000673D0000}"/>
    <cellStyle name="Normal 2 3 5 3 4 2" xfId="15723" xr:uid="{00000000-0005-0000-0000-0000683D0000}"/>
    <cellStyle name="Normal 2 3 5 3 4 2 2" xfId="15724" xr:uid="{00000000-0005-0000-0000-0000693D0000}"/>
    <cellStyle name="Normal 2 3 5 3 4 2 3" xfId="15725" xr:uid="{00000000-0005-0000-0000-00006A3D0000}"/>
    <cellStyle name="Normal 2 3 5 3 4 3" xfId="15726" xr:uid="{00000000-0005-0000-0000-00006B3D0000}"/>
    <cellStyle name="Normal 2 3 5 3 4 4" xfId="15727" xr:uid="{00000000-0005-0000-0000-00006C3D0000}"/>
    <cellStyle name="Normal 2 3 5 3 5" xfId="15728" xr:uid="{00000000-0005-0000-0000-00006D3D0000}"/>
    <cellStyle name="Normal 2 3 5 3 5 2" xfId="15729" xr:uid="{00000000-0005-0000-0000-00006E3D0000}"/>
    <cellStyle name="Normal 2 3 5 3 5 2 2" xfId="15730" xr:uid="{00000000-0005-0000-0000-00006F3D0000}"/>
    <cellStyle name="Normal 2 3 5 3 5 2 3" xfId="15731" xr:uid="{00000000-0005-0000-0000-0000703D0000}"/>
    <cellStyle name="Normal 2 3 5 3 5 3" xfId="15732" xr:uid="{00000000-0005-0000-0000-0000713D0000}"/>
    <cellStyle name="Normal 2 3 5 3 5 4" xfId="15733" xr:uid="{00000000-0005-0000-0000-0000723D0000}"/>
    <cellStyle name="Normal 2 3 5 3 6" xfId="15734" xr:uid="{00000000-0005-0000-0000-0000733D0000}"/>
    <cellStyle name="Normal 2 3 5 3 6 2" xfId="15735" xr:uid="{00000000-0005-0000-0000-0000743D0000}"/>
    <cellStyle name="Normal 2 3 5 3 6 2 2" xfId="15736" xr:uid="{00000000-0005-0000-0000-0000753D0000}"/>
    <cellStyle name="Normal 2 3 5 3 6 2 3" xfId="15737" xr:uid="{00000000-0005-0000-0000-0000763D0000}"/>
    <cellStyle name="Normal 2 3 5 3 6 3" xfId="15738" xr:uid="{00000000-0005-0000-0000-0000773D0000}"/>
    <cellStyle name="Normal 2 3 5 3 6 4" xfId="15739" xr:uid="{00000000-0005-0000-0000-0000783D0000}"/>
    <cellStyle name="Normal 2 3 5 3 7" xfId="15740" xr:uid="{00000000-0005-0000-0000-0000793D0000}"/>
    <cellStyle name="Normal 2 3 5 3 7 2" xfId="15741" xr:uid="{00000000-0005-0000-0000-00007A3D0000}"/>
    <cellStyle name="Normal 2 3 5 3 7 2 2" xfId="15742" xr:uid="{00000000-0005-0000-0000-00007B3D0000}"/>
    <cellStyle name="Normal 2 3 5 3 7 2 3" xfId="15743" xr:uid="{00000000-0005-0000-0000-00007C3D0000}"/>
    <cellStyle name="Normal 2 3 5 3 7 3" xfId="15744" xr:uid="{00000000-0005-0000-0000-00007D3D0000}"/>
    <cellStyle name="Normal 2 3 5 3 7 4" xfId="15745" xr:uid="{00000000-0005-0000-0000-00007E3D0000}"/>
    <cellStyle name="Normal 2 3 5 3 8" xfId="15746" xr:uid="{00000000-0005-0000-0000-00007F3D0000}"/>
    <cellStyle name="Normal 2 3 5 3 8 2" xfId="15747" xr:uid="{00000000-0005-0000-0000-0000803D0000}"/>
    <cellStyle name="Normal 2 3 5 3 8 3" xfId="15748" xr:uid="{00000000-0005-0000-0000-0000813D0000}"/>
    <cellStyle name="Normal 2 3 5 3 9" xfId="15749" xr:uid="{00000000-0005-0000-0000-0000823D0000}"/>
    <cellStyle name="Normal 2 3 5 4" xfId="15750" xr:uid="{00000000-0005-0000-0000-0000833D0000}"/>
    <cellStyle name="Normal 2 3 5 4 2" xfId="15751" xr:uid="{00000000-0005-0000-0000-0000843D0000}"/>
    <cellStyle name="Normal 2 3 5 4 2 2" xfId="15752" xr:uid="{00000000-0005-0000-0000-0000853D0000}"/>
    <cellStyle name="Normal 2 3 5 4 2 3" xfId="15753" xr:uid="{00000000-0005-0000-0000-0000863D0000}"/>
    <cellStyle name="Normal 2 3 5 4 3" xfId="15754" xr:uid="{00000000-0005-0000-0000-0000873D0000}"/>
    <cellStyle name="Normal 2 3 5 4 4" xfId="15755" xr:uid="{00000000-0005-0000-0000-0000883D0000}"/>
    <cellStyle name="Normal 2 3 5 5" xfId="15756" xr:uid="{00000000-0005-0000-0000-0000893D0000}"/>
    <cellStyle name="Normal 2 3 5 5 2" xfId="15757" xr:uid="{00000000-0005-0000-0000-00008A3D0000}"/>
    <cellStyle name="Normal 2 3 5 5 2 2" xfId="15758" xr:uid="{00000000-0005-0000-0000-00008B3D0000}"/>
    <cellStyle name="Normal 2 3 5 5 2 3" xfId="15759" xr:uid="{00000000-0005-0000-0000-00008C3D0000}"/>
    <cellStyle name="Normal 2 3 5 5 3" xfId="15760" xr:uid="{00000000-0005-0000-0000-00008D3D0000}"/>
    <cellStyle name="Normal 2 3 5 5 4" xfId="15761" xr:uid="{00000000-0005-0000-0000-00008E3D0000}"/>
    <cellStyle name="Normal 2 3 5 6" xfId="15762" xr:uid="{00000000-0005-0000-0000-00008F3D0000}"/>
    <cellStyle name="Normal 2 3 5 6 2" xfId="15763" xr:uid="{00000000-0005-0000-0000-0000903D0000}"/>
    <cellStyle name="Normal 2 3 5 6 2 2" xfId="15764" xr:uid="{00000000-0005-0000-0000-0000913D0000}"/>
    <cellStyle name="Normal 2 3 5 6 2 3" xfId="15765" xr:uid="{00000000-0005-0000-0000-0000923D0000}"/>
    <cellStyle name="Normal 2 3 5 6 3" xfId="15766" xr:uid="{00000000-0005-0000-0000-0000933D0000}"/>
    <cellStyle name="Normal 2 3 5 6 4" xfId="15767" xr:uid="{00000000-0005-0000-0000-0000943D0000}"/>
    <cellStyle name="Normal 2 3 5 7" xfId="15768" xr:uid="{00000000-0005-0000-0000-0000953D0000}"/>
    <cellStyle name="Normal 2 3 5 7 2" xfId="15769" xr:uid="{00000000-0005-0000-0000-0000963D0000}"/>
    <cellStyle name="Normal 2 3 5 7 2 2" xfId="15770" xr:uid="{00000000-0005-0000-0000-0000973D0000}"/>
    <cellStyle name="Normal 2 3 5 7 2 3" xfId="15771" xr:uid="{00000000-0005-0000-0000-0000983D0000}"/>
    <cellStyle name="Normal 2 3 5 7 3" xfId="15772" xr:uid="{00000000-0005-0000-0000-0000993D0000}"/>
    <cellStyle name="Normal 2 3 5 7 4" xfId="15773" xr:uid="{00000000-0005-0000-0000-00009A3D0000}"/>
    <cellStyle name="Normal 2 3 5 8" xfId="15774" xr:uid="{00000000-0005-0000-0000-00009B3D0000}"/>
    <cellStyle name="Normal 2 3 5 8 2" xfId="15775" xr:uid="{00000000-0005-0000-0000-00009C3D0000}"/>
    <cellStyle name="Normal 2 3 5 8 2 2" xfId="15776" xr:uid="{00000000-0005-0000-0000-00009D3D0000}"/>
    <cellStyle name="Normal 2 3 5 8 2 3" xfId="15777" xr:uid="{00000000-0005-0000-0000-00009E3D0000}"/>
    <cellStyle name="Normal 2 3 5 8 3" xfId="15778" xr:uid="{00000000-0005-0000-0000-00009F3D0000}"/>
    <cellStyle name="Normal 2 3 5 8 4" xfId="15779" xr:uid="{00000000-0005-0000-0000-0000A03D0000}"/>
    <cellStyle name="Normal 2 3 5 9" xfId="15780" xr:uid="{00000000-0005-0000-0000-0000A13D0000}"/>
    <cellStyle name="Normal 2 3 5 9 2" xfId="15781" xr:uid="{00000000-0005-0000-0000-0000A23D0000}"/>
    <cellStyle name="Normal 2 3 5 9 2 2" xfId="15782" xr:uid="{00000000-0005-0000-0000-0000A33D0000}"/>
    <cellStyle name="Normal 2 3 5 9 2 3" xfId="15783" xr:uid="{00000000-0005-0000-0000-0000A43D0000}"/>
    <cellStyle name="Normal 2 3 5 9 3" xfId="15784" xr:uid="{00000000-0005-0000-0000-0000A53D0000}"/>
    <cellStyle name="Normal 2 3 5 9 4" xfId="15785" xr:uid="{00000000-0005-0000-0000-0000A63D0000}"/>
    <cellStyle name="Normal 2 3 6" xfId="15786" xr:uid="{00000000-0005-0000-0000-0000A73D0000}"/>
    <cellStyle name="Normal 2 3 6 2" xfId="15787" xr:uid="{00000000-0005-0000-0000-0000A83D0000}"/>
    <cellStyle name="Normal 2 3 6 2 2" xfId="15788" xr:uid="{00000000-0005-0000-0000-0000A93D0000}"/>
    <cellStyle name="Normal 2 3 6 2 3" xfId="15789" xr:uid="{00000000-0005-0000-0000-0000AA3D0000}"/>
    <cellStyle name="Normal 2 3 6 3" xfId="15790" xr:uid="{00000000-0005-0000-0000-0000AB3D0000}"/>
    <cellStyle name="Normal 2 3 6 4" xfId="15791" xr:uid="{00000000-0005-0000-0000-0000AC3D0000}"/>
    <cellStyle name="Normal 2 4" xfId="15792" xr:uid="{00000000-0005-0000-0000-0000AD3D0000}"/>
    <cellStyle name="Normal 2 4 10" xfId="15793" xr:uid="{00000000-0005-0000-0000-0000AE3D0000}"/>
    <cellStyle name="Normal 2 4 10 2" xfId="15794" xr:uid="{00000000-0005-0000-0000-0000AF3D0000}"/>
    <cellStyle name="Normal 2 4 10 2 2" xfId="15795" xr:uid="{00000000-0005-0000-0000-0000B03D0000}"/>
    <cellStyle name="Normal 2 4 10 2 3" xfId="15796" xr:uid="{00000000-0005-0000-0000-0000B13D0000}"/>
    <cellStyle name="Normal 2 4 10 3" xfId="15797" xr:uid="{00000000-0005-0000-0000-0000B23D0000}"/>
    <cellStyle name="Normal 2 4 10 4" xfId="15798" xr:uid="{00000000-0005-0000-0000-0000B33D0000}"/>
    <cellStyle name="Normal 2 4 11" xfId="15799" xr:uid="{00000000-0005-0000-0000-0000B43D0000}"/>
    <cellStyle name="Normal 2 4 11 2" xfId="15800" xr:uid="{00000000-0005-0000-0000-0000B53D0000}"/>
    <cellStyle name="Normal 2 4 11 2 2" xfId="15801" xr:uid="{00000000-0005-0000-0000-0000B63D0000}"/>
    <cellStyle name="Normal 2 4 11 2 3" xfId="15802" xr:uid="{00000000-0005-0000-0000-0000B73D0000}"/>
    <cellStyle name="Normal 2 4 11 3" xfId="15803" xr:uid="{00000000-0005-0000-0000-0000B83D0000}"/>
    <cellStyle name="Normal 2 4 11 4" xfId="15804" xr:uid="{00000000-0005-0000-0000-0000B93D0000}"/>
    <cellStyle name="Normal 2 4 12" xfId="15805" xr:uid="{00000000-0005-0000-0000-0000BA3D0000}"/>
    <cellStyle name="Normal 2 4 12 2" xfId="15806" xr:uid="{00000000-0005-0000-0000-0000BB3D0000}"/>
    <cellStyle name="Normal 2 4 12 2 2" xfId="15807" xr:uid="{00000000-0005-0000-0000-0000BC3D0000}"/>
    <cellStyle name="Normal 2 4 12 2 3" xfId="15808" xr:uid="{00000000-0005-0000-0000-0000BD3D0000}"/>
    <cellStyle name="Normal 2 4 12 3" xfId="15809" xr:uid="{00000000-0005-0000-0000-0000BE3D0000}"/>
    <cellStyle name="Normal 2 4 12 4" xfId="15810" xr:uid="{00000000-0005-0000-0000-0000BF3D0000}"/>
    <cellStyle name="Normal 2 4 13" xfId="15811" xr:uid="{00000000-0005-0000-0000-0000C03D0000}"/>
    <cellStyle name="Normal 2 4 13 2" xfId="15812" xr:uid="{00000000-0005-0000-0000-0000C13D0000}"/>
    <cellStyle name="Normal 2 4 13 2 2" xfId="15813" xr:uid="{00000000-0005-0000-0000-0000C23D0000}"/>
    <cellStyle name="Normal 2 4 13 2 3" xfId="15814" xr:uid="{00000000-0005-0000-0000-0000C33D0000}"/>
    <cellStyle name="Normal 2 4 13 3" xfId="15815" xr:uid="{00000000-0005-0000-0000-0000C43D0000}"/>
    <cellStyle name="Normal 2 4 13 4" xfId="15816" xr:uid="{00000000-0005-0000-0000-0000C53D0000}"/>
    <cellStyle name="Normal 2 4 14" xfId="15817" xr:uid="{00000000-0005-0000-0000-0000C63D0000}"/>
    <cellStyle name="Normal 2 4 14 2" xfId="15818" xr:uid="{00000000-0005-0000-0000-0000C73D0000}"/>
    <cellStyle name="Normal 2 4 14 2 2" xfId="15819" xr:uid="{00000000-0005-0000-0000-0000C83D0000}"/>
    <cellStyle name="Normal 2 4 14 2 3" xfId="15820" xr:uid="{00000000-0005-0000-0000-0000C93D0000}"/>
    <cellStyle name="Normal 2 4 14 3" xfId="15821" xr:uid="{00000000-0005-0000-0000-0000CA3D0000}"/>
    <cellStyle name="Normal 2 4 14 4" xfId="15822" xr:uid="{00000000-0005-0000-0000-0000CB3D0000}"/>
    <cellStyle name="Normal 2 4 15" xfId="15823" xr:uid="{00000000-0005-0000-0000-0000CC3D0000}"/>
    <cellStyle name="Normal 2 4 15 2" xfId="15824" xr:uid="{00000000-0005-0000-0000-0000CD3D0000}"/>
    <cellStyle name="Normal 2 4 15 3" xfId="15825" xr:uid="{00000000-0005-0000-0000-0000CE3D0000}"/>
    <cellStyle name="Normal 2 4 16" xfId="15826" xr:uid="{00000000-0005-0000-0000-0000CF3D0000}"/>
    <cellStyle name="Normal 2 4 17" xfId="15827" xr:uid="{00000000-0005-0000-0000-0000D03D0000}"/>
    <cellStyle name="Normal 2 4 18" xfId="15828" xr:uid="{00000000-0005-0000-0000-0000D13D0000}"/>
    <cellStyle name="Normal 2 4 2" xfId="15829" xr:uid="{00000000-0005-0000-0000-0000D23D0000}"/>
    <cellStyle name="Normal 2 4 2 10" xfId="15830" xr:uid="{00000000-0005-0000-0000-0000D33D0000}"/>
    <cellStyle name="Normal 2 4 2 10 2" xfId="15831" xr:uid="{00000000-0005-0000-0000-0000D43D0000}"/>
    <cellStyle name="Normal 2 4 2 10 2 2" xfId="15832" xr:uid="{00000000-0005-0000-0000-0000D53D0000}"/>
    <cellStyle name="Normal 2 4 2 10 2 3" xfId="15833" xr:uid="{00000000-0005-0000-0000-0000D63D0000}"/>
    <cellStyle name="Normal 2 4 2 10 3" xfId="15834" xr:uid="{00000000-0005-0000-0000-0000D73D0000}"/>
    <cellStyle name="Normal 2 4 2 10 4" xfId="15835" xr:uid="{00000000-0005-0000-0000-0000D83D0000}"/>
    <cellStyle name="Normal 2 4 2 11" xfId="15836" xr:uid="{00000000-0005-0000-0000-0000D93D0000}"/>
    <cellStyle name="Normal 2 4 2 11 2" xfId="15837" xr:uid="{00000000-0005-0000-0000-0000DA3D0000}"/>
    <cellStyle name="Normal 2 4 2 11 2 2" xfId="15838" xr:uid="{00000000-0005-0000-0000-0000DB3D0000}"/>
    <cellStyle name="Normal 2 4 2 11 2 3" xfId="15839" xr:uid="{00000000-0005-0000-0000-0000DC3D0000}"/>
    <cellStyle name="Normal 2 4 2 11 3" xfId="15840" xr:uid="{00000000-0005-0000-0000-0000DD3D0000}"/>
    <cellStyle name="Normal 2 4 2 11 4" xfId="15841" xr:uid="{00000000-0005-0000-0000-0000DE3D0000}"/>
    <cellStyle name="Normal 2 4 2 12" xfId="15842" xr:uid="{00000000-0005-0000-0000-0000DF3D0000}"/>
    <cellStyle name="Normal 2 4 2 12 2" xfId="15843" xr:uid="{00000000-0005-0000-0000-0000E03D0000}"/>
    <cellStyle name="Normal 2 4 2 12 2 2" xfId="15844" xr:uid="{00000000-0005-0000-0000-0000E13D0000}"/>
    <cellStyle name="Normal 2 4 2 12 2 3" xfId="15845" xr:uid="{00000000-0005-0000-0000-0000E23D0000}"/>
    <cellStyle name="Normal 2 4 2 12 3" xfId="15846" xr:uid="{00000000-0005-0000-0000-0000E33D0000}"/>
    <cellStyle name="Normal 2 4 2 12 4" xfId="15847" xr:uid="{00000000-0005-0000-0000-0000E43D0000}"/>
    <cellStyle name="Normal 2 4 2 13" xfId="15848" xr:uid="{00000000-0005-0000-0000-0000E53D0000}"/>
    <cellStyle name="Normal 2 4 2 13 2" xfId="15849" xr:uid="{00000000-0005-0000-0000-0000E63D0000}"/>
    <cellStyle name="Normal 2 4 2 13 2 2" xfId="15850" xr:uid="{00000000-0005-0000-0000-0000E73D0000}"/>
    <cellStyle name="Normal 2 4 2 13 2 3" xfId="15851" xr:uid="{00000000-0005-0000-0000-0000E83D0000}"/>
    <cellStyle name="Normal 2 4 2 13 3" xfId="15852" xr:uid="{00000000-0005-0000-0000-0000E93D0000}"/>
    <cellStyle name="Normal 2 4 2 13 4" xfId="15853" xr:uid="{00000000-0005-0000-0000-0000EA3D0000}"/>
    <cellStyle name="Normal 2 4 2 14" xfId="15854" xr:uid="{00000000-0005-0000-0000-0000EB3D0000}"/>
    <cellStyle name="Normal 2 4 2 14 2" xfId="15855" xr:uid="{00000000-0005-0000-0000-0000EC3D0000}"/>
    <cellStyle name="Normal 2 4 2 14 3" xfId="15856" xr:uid="{00000000-0005-0000-0000-0000ED3D0000}"/>
    <cellStyle name="Normal 2 4 2 15" xfId="15857" xr:uid="{00000000-0005-0000-0000-0000EE3D0000}"/>
    <cellStyle name="Normal 2 4 2 16" xfId="15858" xr:uid="{00000000-0005-0000-0000-0000EF3D0000}"/>
    <cellStyle name="Normal 2 4 2 17" xfId="15859" xr:uid="{00000000-0005-0000-0000-0000F03D0000}"/>
    <cellStyle name="Normal 2 4 2 2" xfId="15860" xr:uid="{00000000-0005-0000-0000-0000F13D0000}"/>
    <cellStyle name="Normal 2 4 2 2 10" xfId="15861" xr:uid="{00000000-0005-0000-0000-0000F23D0000}"/>
    <cellStyle name="Normal 2 4 2 2 10 2" xfId="15862" xr:uid="{00000000-0005-0000-0000-0000F33D0000}"/>
    <cellStyle name="Normal 2 4 2 2 10 3" xfId="15863" xr:uid="{00000000-0005-0000-0000-0000F43D0000}"/>
    <cellStyle name="Normal 2 4 2 2 11" xfId="15864" xr:uid="{00000000-0005-0000-0000-0000F53D0000}"/>
    <cellStyle name="Normal 2 4 2 2 12" xfId="15865" xr:uid="{00000000-0005-0000-0000-0000F63D0000}"/>
    <cellStyle name="Normal 2 4 2 2 2" xfId="15866" xr:uid="{00000000-0005-0000-0000-0000F73D0000}"/>
    <cellStyle name="Normal 2 4 2 2 2 10" xfId="15867" xr:uid="{00000000-0005-0000-0000-0000F83D0000}"/>
    <cellStyle name="Normal 2 4 2 2 2 2" xfId="15868" xr:uid="{00000000-0005-0000-0000-0000F93D0000}"/>
    <cellStyle name="Normal 2 4 2 2 2 2 2" xfId="15869" xr:uid="{00000000-0005-0000-0000-0000FA3D0000}"/>
    <cellStyle name="Normal 2 4 2 2 2 2 2 2" xfId="15870" xr:uid="{00000000-0005-0000-0000-0000FB3D0000}"/>
    <cellStyle name="Normal 2 4 2 2 2 2 2 3" xfId="15871" xr:uid="{00000000-0005-0000-0000-0000FC3D0000}"/>
    <cellStyle name="Normal 2 4 2 2 2 2 3" xfId="15872" xr:uid="{00000000-0005-0000-0000-0000FD3D0000}"/>
    <cellStyle name="Normal 2 4 2 2 2 2 4" xfId="15873" xr:uid="{00000000-0005-0000-0000-0000FE3D0000}"/>
    <cellStyle name="Normal 2 4 2 2 2 3" xfId="15874" xr:uid="{00000000-0005-0000-0000-0000FF3D0000}"/>
    <cellStyle name="Normal 2 4 2 2 2 3 2" xfId="15875" xr:uid="{00000000-0005-0000-0000-0000003E0000}"/>
    <cellStyle name="Normal 2 4 2 2 2 3 2 2" xfId="15876" xr:uid="{00000000-0005-0000-0000-0000013E0000}"/>
    <cellStyle name="Normal 2 4 2 2 2 3 2 3" xfId="15877" xr:uid="{00000000-0005-0000-0000-0000023E0000}"/>
    <cellStyle name="Normal 2 4 2 2 2 3 3" xfId="15878" xr:uid="{00000000-0005-0000-0000-0000033E0000}"/>
    <cellStyle name="Normal 2 4 2 2 2 3 4" xfId="15879" xr:uid="{00000000-0005-0000-0000-0000043E0000}"/>
    <cellStyle name="Normal 2 4 2 2 2 4" xfId="15880" xr:uid="{00000000-0005-0000-0000-0000053E0000}"/>
    <cellStyle name="Normal 2 4 2 2 2 4 2" xfId="15881" xr:uid="{00000000-0005-0000-0000-0000063E0000}"/>
    <cellStyle name="Normal 2 4 2 2 2 4 2 2" xfId="15882" xr:uid="{00000000-0005-0000-0000-0000073E0000}"/>
    <cellStyle name="Normal 2 4 2 2 2 4 2 3" xfId="15883" xr:uid="{00000000-0005-0000-0000-0000083E0000}"/>
    <cellStyle name="Normal 2 4 2 2 2 4 3" xfId="15884" xr:uid="{00000000-0005-0000-0000-0000093E0000}"/>
    <cellStyle name="Normal 2 4 2 2 2 4 4" xfId="15885" xr:uid="{00000000-0005-0000-0000-00000A3E0000}"/>
    <cellStyle name="Normal 2 4 2 2 2 5" xfId="15886" xr:uid="{00000000-0005-0000-0000-00000B3E0000}"/>
    <cellStyle name="Normal 2 4 2 2 2 5 2" xfId="15887" xr:uid="{00000000-0005-0000-0000-00000C3E0000}"/>
    <cellStyle name="Normal 2 4 2 2 2 5 2 2" xfId="15888" xr:uid="{00000000-0005-0000-0000-00000D3E0000}"/>
    <cellStyle name="Normal 2 4 2 2 2 5 2 3" xfId="15889" xr:uid="{00000000-0005-0000-0000-00000E3E0000}"/>
    <cellStyle name="Normal 2 4 2 2 2 5 3" xfId="15890" xr:uid="{00000000-0005-0000-0000-00000F3E0000}"/>
    <cellStyle name="Normal 2 4 2 2 2 5 4" xfId="15891" xr:uid="{00000000-0005-0000-0000-0000103E0000}"/>
    <cellStyle name="Normal 2 4 2 2 2 6" xfId="15892" xr:uid="{00000000-0005-0000-0000-0000113E0000}"/>
    <cellStyle name="Normal 2 4 2 2 2 6 2" xfId="15893" xr:uid="{00000000-0005-0000-0000-0000123E0000}"/>
    <cellStyle name="Normal 2 4 2 2 2 6 2 2" xfId="15894" xr:uid="{00000000-0005-0000-0000-0000133E0000}"/>
    <cellStyle name="Normal 2 4 2 2 2 6 2 3" xfId="15895" xr:uid="{00000000-0005-0000-0000-0000143E0000}"/>
    <cellStyle name="Normal 2 4 2 2 2 6 3" xfId="15896" xr:uid="{00000000-0005-0000-0000-0000153E0000}"/>
    <cellStyle name="Normal 2 4 2 2 2 6 4" xfId="15897" xr:uid="{00000000-0005-0000-0000-0000163E0000}"/>
    <cellStyle name="Normal 2 4 2 2 2 7" xfId="15898" xr:uid="{00000000-0005-0000-0000-0000173E0000}"/>
    <cellStyle name="Normal 2 4 2 2 2 7 2" xfId="15899" xr:uid="{00000000-0005-0000-0000-0000183E0000}"/>
    <cellStyle name="Normal 2 4 2 2 2 7 2 2" xfId="15900" xr:uid="{00000000-0005-0000-0000-0000193E0000}"/>
    <cellStyle name="Normal 2 4 2 2 2 7 2 3" xfId="15901" xr:uid="{00000000-0005-0000-0000-00001A3E0000}"/>
    <cellStyle name="Normal 2 4 2 2 2 7 3" xfId="15902" xr:uid="{00000000-0005-0000-0000-00001B3E0000}"/>
    <cellStyle name="Normal 2 4 2 2 2 7 4" xfId="15903" xr:uid="{00000000-0005-0000-0000-00001C3E0000}"/>
    <cellStyle name="Normal 2 4 2 2 2 8" xfId="15904" xr:uid="{00000000-0005-0000-0000-00001D3E0000}"/>
    <cellStyle name="Normal 2 4 2 2 2 8 2" xfId="15905" xr:uid="{00000000-0005-0000-0000-00001E3E0000}"/>
    <cellStyle name="Normal 2 4 2 2 2 8 3" xfId="15906" xr:uid="{00000000-0005-0000-0000-00001F3E0000}"/>
    <cellStyle name="Normal 2 4 2 2 2 9" xfId="15907" xr:uid="{00000000-0005-0000-0000-0000203E0000}"/>
    <cellStyle name="Normal 2 4 2 2 3" xfId="15908" xr:uid="{00000000-0005-0000-0000-0000213E0000}"/>
    <cellStyle name="Normal 2 4 2 2 3 10" xfId="15909" xr:uid="{00000000-0005-0000-0000-0000223E0000}"/>
    <cellStyle name="Normal 2 4 2 2 3 2" xfId="15910" xr:uid="{00000000-0005-0000-0000-0000233E0000}"/>
    <cellStyle name="Normal 2 4 2 2 3 2 2" xfId="15911" xr:uid="{00000000-0005-0000-0000-0000243E0000}"/>
    <cellStyle name="Normal 2 4 2 2 3 2 2 2" xfId="15912" xr:uid="{00000000-0005-0000-0000-0000253E0000}"/>
    <cellStyle name="Normal 2 4 2 2 3 2 2 3" xfId="15913" xr:uid="{00000000-0005-0000-0000-0000263E0000}"/>
    <cellStyle name="Normal 2 4 2 2 3 2 3" xfId="15914" xr:uid="{00000000-0005-0000-0000-0000273E0000}"/>
    <cellStyle name="Normal 2 4 2 2 3 2 4" xfId="15915" xr:uid="{00000000-0005-0000-0000-0000283E0000}"/>
    <cellStyle name="Normal 2 4 2 2 3 3" xfId="15916" xr:uid="{00000000-0005-0000-0000-0000293E0000}"/>
    <cellStyle name="Normal 2 4 2 2 3 3 2" xfId="15917" xr:uid="{00000000-0005-0000-0000-00002A3E0000}"/>
    <cellStyle name="Normal 2 4 2 2 3 3 2 2" xfId="15918" xr:uid="{00000000-0005-0000-0000-00002B3E0000}"/>
    <cellStyle name="Normal 2 4 2 2 3 3 2 3" xfId="15919" xr:uid="{00000000-0005-0000-0000-00002C3E0000}"/>
    <cellStyle name="Normal 2 4 2 2 3 3 3" xfId="15920" xr:uid="{00000000-0005-0000-0000-00002D3E0000}"/>
    <cellStyle name="Normal 2 4 2 2 3 3 4" xfId="15921" xr:uid="{00000000-0005-0000-0000-00002E3E0000}"/>
    <cellStyle name="Normal 2 4 2 2 3 4" xfId="15922" xr:uid="{00000000-0005-0000-0000-00002F3E0000}"/>
    <cellStyle name="Normal 2 4 2 2 3 4 2" xfId="15923" xr:uid="{00000000-0005-0000-0000-0000303E0000}"/>
    <cellStyle name="Normal 2 4 2 2 3 4 2 2" xfId="15924" xr:uid="{00000000-0005-0000-0000-0000313E0000}"/>
    <cellStyle name="Normal 2 4 2 2 3 4 2 3" xfId="15925" xr:uid="{00000000-0005-0000-0000-0000323E0000}"/>
    <cellStyle name="Normal 2 4 2 2 3 4 3" xfId="15926" xr:uid="{00000000-0005-0000-0000-0000333E0000}"/>
    <cellStyle name="Normal 2 4 2 2 3 4 4" xfId="15927" xr:uid="{00000000-0005-0000-0000-0000343E0000}"/>
    <cellStyle name="Normal 2 4 2 2 3 5" xfId="15928" xr:uid="{00000000-0005-0000-0000-0000353E0000}"/>
    <cellStyle name="Normal 2 4 2 2 3 5 2" xfId="15929" xr:uid="{00000000-0005-0000-0000-0000363E0000}"/>
    <cellStyle name="Normal 2 4 2 2 3 5 2 2" xfId="15930" xr:uid="{00000000-0005-0000-0000-0000373E0000}"/>
    <cellStyle name="Normal 2 4 2 2 3 5 2 3" xfId="15931" xr:uid="{00000000-0005-0000-0000-0000383E0000}"/>
    <cellStyle name="Normal 2 4 2 2 3 5 3" xfId="15932" xr:uid="{00000000-0005-0000-0000-0000393E0000}"/>
    <cellStyle name="Normal 2 4 2 2 3 5 4" xfId="15933" xr:uid="{00000000-0005-0000-0000-00003A3E0000}"/>
    <cellStyle name="Normal 2 4 2 2 3 6" xfId="15934" xr:uid="{00000000-0005-0000-0000-00003B3E0000}"/>
    <cellStyle name="Normal 2 4 2 2 3 6 2" xfId="15935" xr:uid="{00000000-0005-0000-0000-00003C3E0000}"/>
    <cellStyle name="Normal 2 4 2 2 3 6 2 2" xfId="15936" xr:uid="{00000000-0005-0000-0000-00003D3E0000}"/>
    <cellStyle name="Normal 2 4 2 2 3 6 2 3" xfId="15937" xr:uid="{00000000-0005-0000-0000-00003E3E0000}"/>
    <cellStyle name="Normal 2 4 2 2 3 6 3" xfId="15938" xr:uid="{00000000-0005-0000-0000-00003F3E0000}"/>
    <cellStyle name="Normal 2 4 2 2 3 6 4" xfId="15939" xr:uid="{00000000-0005-0000-0000-0000403E0000}"/>
    <cellStyle name="Normal 2 4 2 2 3 7" xfId="15940" xr:uid="{00000000-0005-0000-0000-0000413E0000}"/>
    <cellStyle name="Normal 2 4 2 2 3 7 2" xfId="15941" xr:uid="{00000000-0005-0000-0000-0000423E0000}"/>
    <cellStyle name="Normal 2 4 2 2 3 7 2 2" xfId="15942" xr:uid="{00000000-0005-0000-0000-0000433E0000}"/>
    <cellStyle name="Normal 2 4 2 2 3 7 2 3" xfId="15943" xr:uid="{00000000-0005-0000-0000-0000443E0000}"/>
    <cellStyle name="Normal 2 4 2 2 3 7 3" xfId="15944" xr:uid="{00000000-0005-0000-0000-0000453E0000}"/>
    <cellStyle name="Normal 2 4 2 2 3 7 4" xfId="15945" xr:uid="{00000000-0005-0000-0000-0000463E0000}"/>
    <cellStyle name="Normal 2 4 2 2 3 8" xfId="15946" xr:uid="{00000000-0005-0000-0000-0000473E0000}"/>
    <cellStyle name="Normal 2 4 2 2 3 8 2" xfId="15947" xr:uid="{00000000-0005-0000-0000-0000483E0000}"/>
    <cellStyle name="Normal 2 4 2 2 3 8 3" xfId="15948" xr:uid="{00000000-0005-0000-0000-0000493E0000}"/>
    <cellStyle name="Normal 2 4 2 2 3 9" xfId="15949" xr:uid="{00000000-0005-0000-0000-00004A3E0000}"/>
    <cellStyle name="Normal 2 4 2 2 4" xfId="15950" xr:uid="{00000000-0005-0000-0000-00004B3E0000}"/>
    <cellStyle name="Normal 2 4 2 2 4 2" xfId="15951" xr:uid="{00000000-0005-0000-0000-00004C3E0000}"/>
    <cellStyle name="Normal 2 4 2 2 4 2 2" xfId="15952" xr:uid="{00000000-0005-0000-0000-00004D3E0000}"/>
    <cellStyle name="Normal 2 4 2 2 4 2 3" xfId="15953" xr:uid="{00000000-0005-0000-0000-00004E3E0000}"/>
    <cellStyle name="Normal 2 4 2 2 4 3" xfId="15954" xr:uid="{00000000-0005-0000-0000-00004F3E0000}"/>
    <cellStyle name="Normal 2 4 2 2 4 4" xfId="15955" xr:uid="{00000000-0005-0000-0000-0000503E0000}"/>
    <cellStyle name="Normal 2 4 2 2 5" xfId="15956" xr:uid="{00000000-0005-0000-0000-0000513E0000}"/>
    <cellStyle name="Normal 2 4 2 2 5 2" xfId="15957" xr:uid="{00000000-0005-0000-0000-0000523E0000}"/>
    <cellStyle name="Normal 2 4 2 2 5 2 2" xfId="15958" xr:uid="{00000000-0005-0000-0000-0000533E0000}"/>
    <cellStyle name="Normal 2 4 2 2 5 2 3" xfId="15959" xr:uid="{00000000-0005-0000-0000-0000543E0000}"/>
    <cellStyle name="Normal 2 4 2 2 5 3" xfId="15960" xr:uid="{00000000-0005-0000-0000-0000553E0000}"/>
    <cellStyle name="Normal 2 4 2 2 5 4" xfId="15961" xr:uid="{00000000-0005-0000-0000-0000563E0000}"/>
    <cellStyle name="Normal 2 4 2 2 6" xfId="15962" xr:uid="{00000000-0005-0000-0000-0000573E0000}"/>
    <cellStyle name="Normal 2 4 2 2 6 2" xfId="15963" xr:uid="{00000000-0005-0000-0000-0000583E0000}"/>
    <cellStyle name="Normal 2 4 2 2 6 2 2" xfId="15964" xr:uid="{00000000-0005-0000-0000-0000593E0000}"/>
    <cellStyle name="Normal 2 4 2 2 6 2 3" xfId="15965" xr:uid="{00000000-0005-0000-0000-00005A3E0000}"/>
    <cellStyle name="Normal 2 4 2 2 6 3" xfId="15966" xr:uid="{00000000-0005-0000-0000-00005B3E0000}"/>
    <cellStyle name="Normal 2 4 2 2 6 4" xfId="15967" xr:uid="{00000000-0005-0000-0000-00005C3E0000}"/>
    <cellStyle name="Normal 2 4 2 2 7" xfId="15968" xr:uid="{00000000-0005-0000-0000-00005D3E0000}"/>
    <cellStyle name="Normal 2 4 2 2 7 2" xfId="15969" xr:uid="{00000000-0005-0000-0000-00005E3E0000}"/>
    <cellStyle name="Normal 2 4 2 2 7 2 2" xfId="15970" xr:uid="{00000000-0005-0000-0000-00005F3E0000}"/>
    <cellStyle name="Normal 2 4 2 2 7 2 3" xfId="15971" xr:uid="{00000000-0005-0000-0000-0000603E0000}"/>
    <cellStyle name="Normal 2 4 2 2 7 3" xfId="15972" xr:uid="{00000000-0005-0000-0000-0000613E0000}"/>
    <cellStyle name="Normal 2 4 2 2 7 4" xfId="15973" xr:uid="{00000000-0005-0000-0000-0000623E0000}"/>
    <cellStyle name="Normal 2 4 2 2 8" xfId="15974" xr:uid="{00000000-0005-0000-0000-0000633E0000}"/>
    <cellStyle name="Normal 2 4 2 2 8 2" xfId="15975" xr:uid="{00000000-0005-0000-0000-0000643E0000}"/>
    <cellStyle name="Normal 2 4 2 2 8 2 2" xfId="15976" xr:uid="{00000000-0005-0000-0000-0000653E0000}"/>
    <cellStyle name="Normal 2 4 2 2 8 2 3" xfId="15977" xr:uid="{00000000-0005-0000-0000-0000663E0000}"/>
    <cellStyle name="Normal 2 4 2 2 8 3" xfId="15978" xr:uid="{00000000-0005-0000-0000-0000673E0000}"/>
    <cellStyle name="Normal 2 4 2 2 8 4" xfId="15979" xr:uid="{00000000-0005-0000-0000-0000683E0000}"/>
    <cellStyle name="Normal 2 4 2 2 9" xfId="15980" xr:uid="{00000000-0005-0000-0000-0000693E0000}"/>
    <cellStyle name="Normal 2 4 2 2 9 2" xfId="15981" xr:uid="{00000000-0005-0000-0000-00006A3E0000}"/>
    <cellStyle name="Normal 2 4 2 2 9 2 2" xfId="15982" xr:uid="{00000000-0005-0000-0000-00006B3E0000}"/>
    <cellStyle name="Normal 2 4 2 2 9 2 3" xfId="15983" xr:uid="{00000000-0005-0000-0000-00006C3E0000}"/>
    <cellStyle name="Normal 2 4 2 2 9 3" xfId="15984" xr:uid="{00000000-0005-0000-0000-00006D3E0000}"/>
    <cellStyle name="Normal 2 4 2 2 9 4" xfId="15985" xr:uid="{00000000-0005-0000-0000-00006E3E0000}"/>
    <cellStyle name="Normal 2 4 2 3" xfId="15986" xr:uid="{00000000-0005-0000-0000-00006F3E0000}"/>
    <cellStyle name="Normal 2 4 2 3 10" xfId="15987" xr:uid="{00000000-0005-0000-0000-0000703E0000}"/>
    <cellStyle name="Normal 2 4 2 3 10 2" xfId="15988" xr:uid="{00000000-0005-0000-0000-0000713E0000}"/>
    <cellStyle name="Normal 2 4 2 3 10 3" xfId="15989" xr:uid="{00000000-0005-0000-0000-0000723E0000}"/>
    <cellStyle name="Normal 2 4 2 3 11" xfId="15990" xr:uid="{00000000-0005-0000-0000-0000733E0000}"/>
    <cellStyle name="Normal 2 4 2 3 12" xfId="15991" xr:uid="{00000000-0005-0000-0000-0000743E0000}"/>
    <cellStyle name="Normal 2 4 2 3 2" xfId="15992" xr:uid="{00000000-0005-0000-0000-0000753E0000}"/>
    <cellStyle name="Normal 2 4 2 3 2 10" xfId="15993" xr:uid="{00000000-0005-0000-0000-0000763E0000}"/>
    <cellStyle name="Normal 2 4 2 3 2 2" xfId="15994" xr:uid="{00000000-0005-0000-0000-0000773E0000}"/>
    <cellStyle name="Normal 2 4 2 3 2 2 2" xfId="15995" xr:uid="{00000000-0005-0000-0000-0000783E0000}"/>
    <cellStyle name="Normal 2 4 2 3 2 2 2 2" xfId="15996" xr:uid="{00000000-0005-0000-0000-0000793E0000}"/>
    <cellStyle name="Normal 2 4 2 3 2 2 2 3" xfId="15997" xr:uid="{00000000-0005-0000-0000-00007A3E0000}"/>
    <cellStyle name="Normal 2 4 2 3 2 2 3" xfId="15998" xr:uid="{00000000-0005-0000-0000-00007B3E0000}"/>
    <cellStyle name="Normal 2 4 2 3 2 2 4" xfId="15999" xr:uid="{00000000-0005-0000-0000-00007C3E0000}"/>
    <cellStyle name="Normal 2 4 2 3 2 3" xfId="16000" xr:uid="{00000000-0005-0000-0000-00007D3E0000}"/>
    <cellStyle name="Normal 2 4 2 3 2 3 2" xfId="16001" xr:uid="{00000000-0005-0000-0000-00007E3E0000}"/>
    <cellStyle name="Normal 2 4 2 3 2 3 2 2" xfId="16002" xr:uid="{00000000-0005-0000-0000-00007F3E0000}"/>
    <cellStyle name="Normal 2 4 2 3 2 3 2 3" xfId="16003" xr:uid="{00000000-0005-0000-0000-0000803E0000}"/>
    <cellStyle name="Normal 2 4 2 3 2 3 3" xfId="16004" xr:uid="{00000000-0005-0000-0000-0000813E0000}"/>
    <cellStyle name="Normal 2 4 2 3 2 3 4" xfId="16005" xr:uid="{00000000-0005-0000-0000-0000823E0000}"/>
    <cellStyle name="Normal 2 4 2 3 2 4" xfId="16006" xr:uid="{00000000-0005-0000-0000-0000833E0000}"/>
    <cellStyle name="Normal 2 4 2 3 2 4 2" xfId="16007" xr:uid="{00000000-0005-0000-0000-0000843E0000}"/>
    <cellStyle name="Normal 2 4 2 3 2 4 2 2" xfId="16008" xr:uid="{00000000-0005-0000-0000-0000853E0000}"/>
    <cellStyle name="Normal 2 4 2 3 2 4 2 3" xfId="16009" xr:uid="{00000000-0005-0000-0000-0000863E0000}"/>
    <cellStyle name="Normal 2 4 2 3 2 4 3" xfId="16010" xr:uid="{00000000-0005-0000-0000-0000873E0000}"/>
    <cellStyle name="Normal 2 4 2 3 2 4 4" xfId="16011" xr:uid="{00000000-0005-0000-0000-0000883E0000}"/>
    <cellStyle name="Normal 2 4 2 3 2 5" xfId="16012" xr:uid="{00000000-0005-0000-0000-0000893E0000}"/>
    <cellStyle name="Normal 2 4 2 3 2 5 2" xfId="16013" xr:uid="{00000000-0005-0000-0000-00008A3E0000}"/>
    <cellStyle name="Normal 2 4 2 3 2 5 2 2" xfId="16014" xr:uid="{00000000-0005-0000-0000-00008B3E0000}"/>
    <cellStyle name="Normal 2 4 2 3 2 5 2 3" xfId="16015" xr:uid="{00000000-0005-0000-0000-00008C3E0000}"/>
    <cellStyle name="Normal 2 4 2 3 2 5 3" xfId="16016" xr:uid="{00000000-0005-0000-0000-00008D3E0000}"/>
    <cellStyle name="Normal 2 4 2 3 2 5 4" xfId="16017" xr:uid="{00000000-0005-0000-0000-00008E3E0000}"/>
    <cellStyle name="Normal 2 4 2 3 2 6" xfId="16018" xr:uid="{00000000-0005-0000-0000-00008F3E0000}"/>
    <cellStyle name="Normal 2 4 2 3 2 6 2" xfId="16019" xr:uid="{00000000-0005-0000-0000-0000903E0000}"/>
    <cellStyle name="Normal 2 4 2 3 2 6 2 2" xfId="16020" xr:uid="{00000000-0005-0000-0000-0000913E0000}"/>
    <cellStyle name="Normal 2 4 2 3 2 6 2 3" xfId="16021" xr:uid="{00000000-0005-0000-0000-0000923E0000}"/>
    <cellStyle name="Normal 2 4 2 3 2 6 3" xfId="16022" xr:uid="{00000000-0005-0000-0000-0000933E0000}"/>
    <cellStyle name="Normal 2 4 2 3 2 6 4" xfId="16023" xr:uid="{00000000-0005-0000-0000-0000943E0000}"/>
    <cellStyle name="Normal 2 4 2 3 2 7" xfId="16024" xr:uid="{00000000-0005-0000-0000-0000953E0000}"/>
    <cellStyle name="Normal 2 4 2 3 2 7 2" xfId="16025" xr:uid="{00000000-0005-0000-0000-0000963E0000}"/>
    <cellStyle name="Normal 2 4 2 3 2 7 2 2" xfId="16026" xr:uid="{00000000-0005-0000-0000-0000973E0000}"/>
    <cellStyle name="Normal 2 4 2 3 2 7 2 3" xfId="16027" xr:uid="{00000000-0005-0000-0000-0000983E0000}"/>
    <cellStyle name="Normal 2 4 2 3 2 7 3" xfId="16028" xr:uid="{00000000-0005-0000-0000-0000993E0000}"/>
    <cellStyle name="Normal 2 4 2 3 2 7 4" xfId="16029" xr:uid="{00000000-0005-0000-0000-00009A3E0000}"/>
    <cellStyle name="Normal 2 4 2 3 2 8" xfId="16030" xr:uid="{00000000-0005-0000-0000-00009B3E0000}"/>
    <cellStyle name="Normal 2 4 2 3 2 8 2" xfId="16031" xr:uid="{00000000-0005-0000-0000-00009C3E0000}"/>
    <cellStyle name="Normal 2 4 2 3 2 8 3" xfId="16032" xr:uid="{00000000-0005-0000-0000-00009D3E0000}"/>
    <cellStyle name="Normal 2 4 2 3 2 9" xfId="16033" xr:uid="{00000000-0005-0000-0000-00009E3E0000}"/>
    <cellStyle name="Normal 2 4 2 3 3" xfId="16034" xr:uid="{00000000-0005-0000-0000-00009F3E0000}"/>
    <cellStyle name="Normal 2 4 2 3 3 10" xfId="16035" xr:uid="{00000000-0005-0000-0000-0000A03E0000}"/>
    <cellStyle name="Normal 2 4 2 3 3 2" xfId="16036" xr:uid="{00000000-0005-0000-0000-0000A13E0000}"/>
    <cellStyle name="Normal 2 4 2 3 3 2 2" xfId="16037" xr:uid="{00000000-0005-0000-0000-0000A23E0000}"/>
    <cellStyle name="Normal 2 4 2 3 3 2 2 2" xfId="16038" xr:uid="{00000000-0005-0000-0000-0000A33E0000}"/>
    <cellStyle name="Normal 2 4 2 3 3 2 2 3" xfId="16039" xr:uid="{00000000-0005-0000-0000-0000A43E0000}"/>
    <cellStyle name="Normal 2 4 2 3 3 2 3" xfId="16040" xr:uid="{00000000-0005-0000-0000-0000A53E0000}"/>
    <cellStyle name="Normal 2 4 2 3 3 2 4" xfId="16041" xr:uid="{00000000-0005-0000-0000-0000A63E0000}"/>
    <cellStyle name="Normal 2 4 2 3 3 3" xfId="16042" xr:uid="{00000000-0005-0000-0000-0000A73E0000}"/>
    <cellStyle name="Normal 2 4 2 3 3 3 2" xfId="16043" xr:uid="{00000000-0005-0000-0000-0000A83E0000}"/>
    <cellStyle name="Normal 2 4 2 3 3 3 2 2" xfId="16044" xr:uid="{00000000-0005-0000-0000-0000A93E0000}"/>
    <cellStyle name="Normal 2 4 2 3 3 3 2 3" xfId="16045" xr:uid="{00000000-0005-0000-0000-0000AA3E0000}"/>
    <cellStyle name="Normal 2 4 2 3 3 3 3" xfId="16046" xr:uid="{00000000-0005-0000-0000-0000AB3E0000}"/>
    <cellStyle name="Normal 2 4 2 3 3 3 4" xfId="16047" xr:uid="{00000000-0005-0000-0000-0000AC3E0000}"/>
    <cellStyle name="Normal 2 4 2 3 3 4" xfId="16048" xr:uid="{00000000-0005-0000-0000-0000AD3E0000}"/>
    <cellStyle name="Normal 2 4 2 3 3 4 2" xfId="16049" xr:uid="{00000000-0005-0000-0000-0000AE3E0000}"/>
    <cellStyle name="Normal 2 4 2 3 3 4 2 2" xfId="16050" xr:uid="{00000000-0005-0000-0000-0000AF3E0000}"/>
    <cellStyle name="Normal 2 4 2 3 3 4 2 3" xfId="16051" xr:uid="{00000000-0005-0000-0000-0000B03E0000}"/>
    <cellStyle name="Normal 2 4 2 3 3 4 3" xfId="16052" xr:uid="{00000000-0005-0000-0000-0000B13E0000}"/>
    <cellStyle name="Normal 2 4 2 3 3 4 4" xfId="16053" xr:uid="{00000000-0005-0000-0000-0000B23E0000}"/>
    <cellStyle name="Normal 2 4 2 3 3 5" xfId="16054" xr:uid="{00000000-0005-0000-0000-0000B33E0000}"/>
    <cellStyle name="Normal 2 4 2 3 3 5 2" xfId="16055" xr:uid="{00000000-0005-0000-0000-0000B43E0000}"/>
    <cellStyle name="Normal 2 4 2 3 3 5 2 2" xfId="16056" xr:uid="{00000000-0005-0000-0000-0000B53E0000}"/>
    <cellStyle name="Normal 2 4 2 3 3 5 2 3" xfId="16057" xr:uid="{00000000-0005-0000-0000-0000B63E0000}"/>
    <cellStyle name="Normal 2 4 2 3 3 5 3" xfId="16058" xr:uid="{00000000-0005-0000-0000-0000B73E0000}"/>
    <cellStyle name="Normal 2 4 2 3 3 5 4" xfId="16059" xr:uid="{00000000-0005-0000-0000-0000B83E0000}"/>
    <cellStyle name="Normal 2 4 2 3 3 6" xfId="16060" xr:uid="{00000000-0005-0000-0000-0000B93E0000}"/>
    <cellStyle name="Normal 2 4 2 3 3 6 2" xfId="16061" xr:uid="{00000000-0005-0000-0000-0000BA3E0000}"/>
    <cellStyle name="Normal 2 4 2 3 3 6 2 2" xfId="16062" xr:uid="{00000000-0005-0000-0000-0000BB3E0000}"/>
    <cellStyle name="Normal 2 4 2 3 3 6 2 3" xfId="16063" xr:uid="{00000000-0005-0000-0000-0000BC3E0000}"/>
    <cellStyle name="Normal 2 4 2 3 3 6 3" xfId="16064" xr:uid="{00000000-0005-0000-0000-0000BD3E0000}"/>
    <cellStyle name="Normal 2 4 2 3 3 6 4" xfId="16065" xr:uid="{00000000-0005-0000-0000-0000BE3E0000}"/>
    <cellStyle name="Normal 2 4 2 3 3 7" xfId="16066" xr:uid="{00000000-0005-0000-0000-0000BF3E0000}"/>
    <cellStyle name="Normal 2 4 2 3 3 7 2" xfId="16067" xr:uid="{00000000-0005-0000-0000-0000C03E0000}"/>
    <cellStyle name="Normal 2 4 2 3 3 7 2 2" xfId="16068" xr:uid="{00000000-0005-0000-0000-0000C13E0000}"/>
    <cellStyle name="Normal 2 4 2 3 3 7 2 3" xfId="16069" xr:uid="{00000000-0005-0000-0000-0000C23E0000}"/>
    <cellStyle name="Normal 2 4 2 3 3 7 3" xfId="16070" xr:uid="{00000000-0005-0000-0000-0000C33E0000}"/>
    <cellStyle name="Normal 2 4 2 3 3 7 4" xfId="16071" xr:uid="{00000000-0005-0000-0000-0000C43E0000}"/>
    <cellStyle name="Normal 2 4 2 3 3 8" xfId="16072" xr:uid="{00000000-0005-0000-0000-0000C53E0000}"/>
    <cellStyle name="Normal 2 4 2 3 3 8 2" xfId="16073" xr:uid="{00000000-0005-0000-0000-0000C63E0000}"/>
    <cellStyle name="Normal 2 4 2 3 3 8 3" xfId="16074" xr:uid="{00000000-0005-0000-0000-0000C73E0000}"/>
    <cellStyle name="Normal 2 4 2 3 3 9" xfId="16075" xr:uid="{00000000-0005-0000-0000-0000C83E0000}"/>
    <cellStyle name="Normal 2 4 2 3 4" xfId="16076" xr:uid="{00000000-0005-0000-0000-0000C93E0000}"/>
    <cellStyle name="Normal 2 4 2 3 4 2" xfId="16077" xr:uid="{00000000-0005-0000-0000-0000CA3E0000}"/>
    <cellStyle name="Normal 2 4 2 3 4 2 2" xfId="16078" xr:uid="{00000000-0005-0000-0000-0000CB3E0000}"/>
    <cellStyle name="Normal 2 4 2 3 4 2 3" xfId="16079" xr:uid="{00000000-0005-0000-0000-0000CC3E0000}"/>
    <cellStyle name="Normal 2 4 2 3 4 3" xfId="16080" xr:uid="{00000000-0005-0000-0000-0000CD3E0000}"/>
    <cellStyle name="Normal 2 4 2 3 4 4" xfId="16081" xr:uid="{00000000-0005-0000-0000-0000CE3E0000}"/>
    <cellStyle name="Normal 2 4 2 3 5" xfId="16082" xr:uid="{00000000-0005-0000-0000-0000CF3E0000}"/>
    <cellStyle name="Normal 2 4 2 3 5 2" xfId="16083" xr:uid="{00000000-0005-0000-0000-0000D03E0000}"/>
    <cellStyle name="Normal 2 4 2 3 5 2 2" xfId="16084" xr:uid="{00000000-0005-0000-0000-0000D13E0000}"/>
    <cellStyle name="Normal 2 4 2 3 5 2 3" xfId="16085" xr:uid="{00000000-0005-0000-0000-0000D23E0000}"/>
    <cellStyle name="Normal 2 4 2 3 5 3" xfId="16086" xr:uid="{00000000-0005-0000-0000-0000D33E0000}"/>
    <cellStyle name="Normal 2 4 2 3 5 4" xfId="16087" xr:uid="{00000000-0005-0000-0000-0000D43E0000}"/>
    <cellStyle name="Normal 2 4 2 3 6" xfId="16088" xr:uid="{00000000-0005-0000-0000-0000D53E0000}"/>
    <cellStyle name="Normal 2 4 2 3 6 2" xfId="16089" xr:uid="{00000000-0005-0000-0000-0000D63E0000}"/>
    <cellStyle name="Normal 2 4 2 3 6 2 2" xfId="16090" xr:uid="{00000000-0005-0000-0000-0000D73E0000}"/>
    <cellStyle name="Normal 2 4 2 3 6 2 3" xfId="16091" xr:uid="{00000000-0005-0000-0000-0000D83E0000}"/>
    <cellStyle name="Normal 2 4 2 3 6 3" xfId="16092" xr:uid="{00000000-0005-0000-0000-0000D93E0000}"/>
    <cellStyle name="Normal 2 4 2 3 6 4" xfId="16093" xr:uid="{00000000-0005-0000-0000-0000DA3E0000}"/>
    <cellStyle name="Normal 2 4 2 3 7" xfId="16094" xr:uid="{00000000-0005-0000-0000-0000DB3E0000}"/>
    <cellStyle name="Normal 2 4 2 3 7 2" xfId="16095" xr:uid="{00000000-0005-0000-0000-0000DC3E0000}"/>
    <cellStyle name="Normal 2 4 2 3 7 2 2" xfId="16096" xr:uid="{00000000-0005-0000-0000-0000DD3E0000}"/>
    <cellStyle name="Normal 2 4 2 3 7 2 3" xfId="16097" xr:uid="{00000000-0005-0000-0000-0000DE3E0000}"/>
    <cellStyle name="Normal 2 4 2 3 7 3" xfId="16098" xr:uid="{00000000-0005-0000-0000-0000DF3E0000}"/>
    <cellStyle name="Normal 2 4 2 3 7 4" xfId="16099" xr:uid="{00000000-0005-0000-0000-0000E03E0000}"/>
    <cellStyle name="Normal 2 4 2 3 8" xfId="16100" xr:uid="{00000000-0005-0000-0000-0000E13E0000}"/>
    <cellStyle name="Normal 2 4 2 3 8 2" xfId="16101" xr:uid="{00000000-0005-0000-0000-0000E23E0000}"/>
    <cellStyle name="Normal 2 4 2 3 8 2 2" xfId="16102" xr:uid="{00000000-0005-0000-0000-0000E33E0000}"/>
    <cellStyle name="Normal 2 4 2 3 8 2 3" xfId="16103" xr:uid="{00000000-0005-0000-0000-0000E43E0000}"/>
    <cellStyle name="Normal 2 4 2 3 8 3" xfId="16104" xr:uid="{00000000-0005-0000-0000-0000E53E0000}"/>
    <cellStyle name="Normal 2 4 2 3 8 4" xfId="16105" xr:uid="{00000000-0005-0000-0000-0000E63E0000}"/>
    <cellStyle name="Normal 2 4 2 3 9" xfId="16106" xr:uid="{00000000-0005-0000-0000-0000E73E0000}"/>
    <cellStyle name="Normal 2 4 2 3 9 2" xfId="16107" xr:uid="{00000000-0005-0000-0000-0000E83E0000}"/>
    <cellStyle name="Normal 2 4 2 3 9 2 2" xfId="16108" xr:uid="{00000000-0005-0000-0000-0000E93E0000}"/>
    <cellStyle name="Normal 2 4 2 3 9 2 3" xfId="16109" xr:uid="{00000000-0005-0000-0000-0000EA3E0000}"/>
    <cellStyle name="Normal 2 4 2 3 9 3" xfId="16110" xr:uid="{00000000-0005-0000-0000-0000EB3E0000}"/>
    <cellStyle name="Normal 2 4 2 3 9 4" xfId="16111" xr:uid="{00000000-0005-0000-0000-0000EC3E0000}"/>
    <cellStyle name="Normal 2 4 2 4" xfId="16112" xr:uid="{00000000-0005-0000-0000-0000ED3E0000}"/>
    <cellStyle name="Normal 2 4 2 4 10" xfId="16113" xr:uid="{00000000-0005-0000-0000-0000EE3E0000}"/>
    <cellStyle name="Normal 2 4 2 4 10 2" xfId="16114" xr:uid="{00000000-0005-0000-0000-0000EF3E0000}"/>
    <cellStyle name="Normal 2 4 2 4 10 3" xfId="16115" xr:uid="{00000000-0005-0000-0000-0000F03E0000}"/>
    <cellStyle name="Normal 2 4 2 4 11" xfId="16116" xr:uid="{00000000-0005-0000-0000-0000F13E0000}"/>
    <cellStyle name="Normal 2 4 2 4 12" xfId="16117" xr:uid="{00000000-0005-0000-0000-0000F23E0000}"/>
    <cellStyle name="Normal 2 4 2 4 2" xfId="16118" xr:uid="{00000000-0005-0000-0000-0000F33E0000}"/>
    <cellStyle name="Normal 2 4 2 4 2 10" xfId="16119" xr:uid="{00000000-0005-0000-0000-0000F43E0000}"/>
    <cellStyle name="Normal 2 4 2 4 2 2" xfId="16120" xr:uid="{00000000-0005-0000-0000-0000F53E0000}"/>
    <cellStyle name="Normal 2 4 2 4 2 2 2" xfId="16121" xr:uid="{00000000-0005-0000-0000-0000F63E0000}"/>
    <cellStyle name="Normal 2 4 2 4 2 2 2 2" xfId="16122" xr:uid="{00000000-0005-0000-0000-0000F73E0000}"/>
    <cellStyle name="Normal 2 4 2 4 2 2 2 3" xfId="16123" xr:uid="{00000000-0005-0000-0000-0000F83E0000}"/>
    <cellStyle name="Normal 2 4 2 4 2 2 3" xfId="16124" xr:uid="{00000000-0005-0000-0000-0000F93E0000}"/>
    <cellStyle name="Normal 2 4 2 4 2 2 4" xfId="16125" xr:uid="{00000000-0005-0000-0000-0000FA3E0000}"/>
    <cellStyle name="Normal 2 4 2 4 2 3" xfId="16126" xr:uid="{00000000-0005-0000-0000-0000FB3E0000}"/>
    <cellStyle name="Normal 2 4 2 4 2 3 2" xfId="16127" xr:uid="{00000000-0005-0000-0000-0000FC3E0000}"/>
    <cellStyle name="Normal 2 4 2 4 2 3 2 2" xfId="16128" xr:uid="{00000000-0005-0000-0000-0000FD3E0000}"/>
    <cellStyle name="Normal 2 4 2 4 2 3 2 3" xfId="16129" xr:uid="{00000000-0005-0000-0000-0000FE3E0000}"/>
    <cellStyle name="Normal 2 4 2 4 2 3 3" xfId="16130" xr:uid="{00000000-0005-0000-0000-0000FF3E0000}"/>
    <cellStyle name="Normal 2 4 2 4 2 3 4" xfId="16131" xr:uid="{00000000-0005-0000-0000-0000003F0000}"/>
    <cellStyle name="Normal 2 4 2 4 2 4" xfId="16132" xr:uid="{00000000-0005-0000-0000-0000013F0000}"/>
    <cellStyle name="Normal 2 4 2 4 2 4 2" xfId="16133" xr:uid="{00000000-0005-0000-0000-0000023F0000}"/>
    <cellStyle name="Normal 2 4 2 4 2 4 2 2" xfId="16134" xr:uid="{00000000-0005-0000-0000-0000033F0000}"/>
    <cellStyle name="Normal 2 4 2 4 2 4 2 3" xfId="16135" xr:uid="{00000000-0005-0000-0000-0000043F0000}"/>
    <cellStyle name="Normal 2 4 2 4 2 4 3" xfId="16136" xr:uid="{00000000-0005-0000-0000-0000053F0000}"/>
    <cellStyle name="Normal 2 4 2 4 2 4 4" xfId="16137" xr:uid="{00000000-0005-0000-0000-0000063F0000}"/>
    <cellStyle name="Normal 2 4 2 4 2 5" xfId="16138" xr:uid="{00000000-0005-0000-0000-0000073F0000}"/>
    <cellStyle name="Normal 2 4 2 4 2 5 2" xfId="16139" xr:uid="{00000000-0005-0000-0000-0000083F0000}"/>
    <cellStyle name="Normal 2 4 2 4 2 5 2 2" xfId="16140" xr:uid="{00000000-0005-0000-0000-0000093F0000}"/>
    <cellStyle name="Normal 2 4 2 4 2 5 2 3" xfId="16141" xr:uid="{00000000-0005-0000-0000-00000A3F0000}"/>
    <cellStyle name="Normal 2 4 2 4 2 5 3" xfId="16142" xr:uid="{00000000-0005-0000-0000-00000B3F0000}"/>
    <cellStyle name="Normal 2 4 2 4 2 5 4" xfId="16143" xr:uid="{00000000-0005-0000-0000-00000C3F0000}"/>
    <cellStyle name="Normal 2 4 2 4 2 6" xfId="16144" xr:uid="{00000000-0005-0000-0000-00000D3F0000}"/>
    <cellStyle name="Normal 2 4 2 4 2 6 2" xfId="16145" xr:uid="{00000000-0005-0000-0000-00000E3F0000}"/>
    <cellStyle name="Normal 2 4 2 4 2 6 2 2" xfId="16146" xr:uid="{00000000-0005-0000-0000-00000F3F0000}"/>
    <cellStyle name="Normal 2 4 2 4 2 6 2 3" xfId="16147" xr:uid="{00000000-0005-0000-0000-0000103F0000}"/>
    <cellStyle name="Normal 2 4 2 4 2 6 3" xfId="16148" xr:uid="{00000000-0005-0000-0000-0000113F0000}"/>
    <cellStyle name="Normal 2 4 2 4 2 6 4" xfId="16149" xr:uid="{00000000-0005-0000-0000-0000123F0000}"/>
    <cellStyle name="Normal 2 4 2 4 2 7" xfId="16150" xr:uid="{00000000-0005-0000-0000-0000133F0000}"/>
    <cellStyle name="Normal 2 4 2 4 2 7 2" xfId="16151" xr:uid="{00000000-0005-0000-0000-0000143F0000}"/>
    <cellStyle name="Normal 2 4 2 4 2 7 2 2" xfId="16152" xr:uid="{00000000-0005-0000-0000-0000153F0000}"/>
    <cellStyle name="Normal 2 4 2 4 2 7 2 3" xfId="16153" xr:uid="{00000000-0005-0000-0000-0000163F0000}"/>
    <cellStyle name="Normal 2 4 2 4 2 7 3" xfId="16154" xr:uid="{00000000-0005-0000-0000-0000173F0000}"/>
    <cellStyle name="Normal 2 4 2 4 2 7 4" xfId="16155" xr:uid="{00000000-0005-0000-0000-0000183F0000}"/>
    <cellStyle name="Normal 2 4 2 4 2 8" xfId="16156" xr:uid="{00000000-0005-0000-0000-0000193F0000}"/>
    <cellStyle name="Normal 2 4 2 4 2 8 2" xfId="16157" xr:uid="{00000000-0005-0000-0000-00001A3F0000}"/>
    <cellStyle name="Normal 2 4 2 4 2 8 3" xfId="16158" xr:uid="{00000000-0005-0000-0000-00001B3F0000}"/>
    <cellStyle name="Normal 2 4 2 4 2 9" xfId="16159" xr:uid="{00000000-0005-0000-0000-00001C3F0000}"/>
    <cellStyle name="Normal 2 4 2 4 3" xfId="16160" xr:uid="{00000000-0005-0000-0000-00001D3F0000}"/>
    <cellStyle name="Normal 2 4 2 4 3 10" xfId="16161" xr:uid="{00000000-0005-0000-0000-00001E3F0000}"/>
    <cellStyle name="Normal 2 4 2 4 3 2" xfId="16162" xr:uid="{00000000-0005-0000-0000-00001F3F0000}"/>
    <cellStyle name="Normal 2 4 2 4 3 2 2" xfId="16163" xr:uid="{00000000-0005-0000-0000-0000203F0000}"/>
    <cellStyle name="Normal 2 4 2 4 3 2 2 2" xfId="16164" xr:uid="{00000000-0005-0000-0000-0000213F0000}"/>
    <cellStyle name="Normal 2 4 2 4 3 2 2 3" xfId="16165" xr:uid="{00000000-0005-0000-0000-0000223F0000}"/>
    <cellStyle name="Normal 2 4 2 4 3 2 3" xfId="16166" xr:uid="{00000000-0005-0000-0000-0000233F0000}"/>
    <cellStyle name="Normal 2 4 2 4 3 2 4" xfId="16167" xr:uid="{00000000-0005-0000-0000-0000243F0000}"/>
    <cellStyle name="Normal 2 4 2 4 3 3" xfId="16168" xr:uid="{00000000-0005-0000-0000-0000253F0000}"/>
    <cellStyle name="Normal 2 4 2 4 3 3 2" xfId="16169" xr:uid="{00000000-0005-0000-0000-0000263F0000}"/>
    <cellStyle name="Normal 2 4 2 4 3 3 2 2" xfId="16170" xr:uid="{00000000-0005-0000-0000-0000273F0000}"/>
    <cellStyle name="Normal 2 4 2 4 3 3 2 3" xfId="16171" xr:uid="{00000000-0005-0000-0000-0000283F0000}"/>
    <cellStyle name="Normal 2 4 2 4 3 3 3" xfId="16172" xr:uid="{00000000-0005-0000-0000-0000293F0000}"/>
    <cellStyle name="Normal 2 4 2 4 3 3 4" xfId="16173" xr:uid="{00000000-0005-0000-0000-00002A3F0000}"/>
    <cellStyle name="Normal 2 4 2 4 3 4" xfId="16174" xr:uid="{00000000-0005-0000-0000-00002B3F0000}"/>
    <cellStyle name="Normal 2 4 2 4 3 4 2" xfId="16175" xr:uid="{00000000-0005-0000-0000-00002C3F0000}"/>
    <cellStyle name="Normal 2 4 2 4 3 4 2 2" xfId="16176" xr:uid="{00000000-0005-0000-0000-00002D3F0000}"/>
    <cellStyle name="Normal 2 4 2 4 3 4 2 3" xfId="16177" xr:uid="{00000000-0005-0000-0000-00002E3F0000}"/>
    <cellStyle name="Normal 2 4 2 4 3 4 3" xfId="16178" xr:uid="{00000000-0005-0000-0000-00002F3F0000}"/>
    <cellStyle name="Normal 2 4 2 4 3 4 4" xfId="16179" xr:uid="{00000000-0005-0000-0000-0000303F0000}"/>
    <cellStyle name="Normal 2 4 2 4 3 5" xfId="16180" xr:uid="{00000000-0005-0000-0000-0000313F0000}"/>
    <cellStyle name="Normal 2 4 2 4 3 5 2" xfId="16181" xr:uid="{00000000-0005-0000-0000-0000323F0000}"/>
    <cellStyle name="Normal 2 4 2 4 3 5 2 2" xfId="16182" xr:uid="{00000000-0005-0000-0000-0000333F0000}"/>
    <cellStyle name="Normal 2 4 2 4 3 5 2 3" xfId="16183" xr:uid="{00000000-0005-0000-0000-0000343F0000}"/>
    <cellStyle name="Normal 2 4 2 4 3 5 3" xfId="16184" xr:uid="{00000000-0005-0000-0000-0000353F0000}"/>
    <cellStyle name="Normal 2 4 2 4 3 5 4" xfId="16185" xr:uid="{00000000-0005-0000-0000-0000363F0000}"/>
    <cellStyle name="Normal 2 4 2 4 3 6" xfId="16186" xr:uid="{00000000-0005-0000-0000-0000373F0000}"/>
    <cellStyle name="Normal 2 4 2 4 3 6 2" xfId="16187" xr:uid="{00000000-0005-0000-0000-0000383F0000}"/>
    <cellStyle name="Normal 2 4 2 4 3 6 2 2" xfId="16188" xr:uid="{00000000-0005-0000-0000-0000393F0000}"/>
    <cellStyle name="Normal 2 4 2 4 3 6 2 3" xfId="16189" xr:uid="{00000000-0005-0000-0000-00003A3F0000}"/>
    <cellStyle name="Normal 2 4 2 4 3 6 3" xfId="16190" xr:uid="{00000000-0005-0000-0000-00003B3F0000}"/>
    <cellStyle name="Normal 2 4 2 4 3 6 4" xfId="16191" xr:uid="{00000000-0005-0000-0000-00003C3F0000}"/>
    <cellStyle name="Normal 2 4 2 4 3 7" xfId="16192" xr:uid="{00000000-0005-0000-0000-00003D3F0000}"/>
    <cellStyle name="Normal 2 4 2 4 3 7 2" xfId="16193" xr:uid="{00000000-0005-0000-0000-00003E3F0000}"/>
    <cellStyle name="Normal 2 4 2 4 3 7 2 2" xfId="16194" xr:uid="{00000000-0005-0000-0000-00003F3F0000}"/>
    <cellStyle name="Normal 2 4 2 4 3 7 2 3" xfId="16195" xr:uid="{00000000-0005-0000-0000-0000403F0000}"/>
    <cellStyle name="Normal 2 4 2 4 3 7 3" xfId="16196" xr:uid="{00000000-0005-0000-0000-0000413F0000}"/>
    <cellStyle name="Normal 2 4 2 4 3 7 4" xfId="16197" xr:uid="{00000000-0005-0000-0000-0000423F0000}"/>
    <cellStyle name="Normal 2 4 2 4 3 8" xfId="16198" xr:uid="{00000000-0005-0000-0000-0000433F0000}"/>
    <cellStyle name="Normal 2 4 2 4 3 8 2" xfId="16199" xr:uid="{00000000-0005-0000-0000-0000443F0000}"/>
    <cellStyle name="Normal 2 4 2 4 3 8 3" xfId="16200" xr:uid="{00000000-0005-0000-0000-0000453F0000}"/>
    <cellStyle name="Normal 2 4 2 4 3 9" xfId="16201" xr:uid="{00000000-0005-0000-0000-0000463F0000}"/>
    <cellStyle name="Normal 2 4 2 4 4" xfId="16202" xr:uid="{00000000-0005-0000-0000-0000473F0000}"/>
    <cellStyle name="Normal 2 4 2 4 4 2" xfId="16203" xr:uid="{00000000-0005-0000-0000-0000483F0000}"/>
    <cellStyle name="Normal 2 4 2 4 4 2 2" xfId="16204" xr:uid="{00000000-0005-0000-0000-0000493F0000}"/>
    <cellStyle name="Normal 2 4 2 4 4 2 3" xfId="16205" xr:uid="{00000000-0005-0000-0000-00004A3F0000}"/>
    <cellStyle name="Normal 2 4 2 4 4 3" xfId="16206" xr:uid="{00000000-0005-0000-0000-00004B3F0000}"/>
    <cellStyle name="Normal 2 4 2 4 4 4" xfId="16207" xr:uid="{00000000-0005-0000-0000-00004C3F0000}"/>
    <cellStyle name="Normal 2 4 2 4 5" xfId="16208" xr:uid="{00000000-0005-0000-0000-00004D3F0000}"/>
    <cellStyle name="Normal 2 4 2 4 5 2" xfId="16209" xr:uid="{00000000-0005-0000-0000-00004E3F0000}"/>
    <cellStyle name="Normal 2 4 2 4 5 2 2" xfId="16210" xr:uid="{00000000-0005-0000-0000-00004F3F0000}"/>
    <cellStyle name="Normal 2 4 2 4 5 2 3" xfId="16211" xr:uid="{00000000-0005-0000-0000-0000503F0000}"/>
    <cellStyle name="Normal 2 4 2 4 5 3" xfId="16212" xr:uid="{00000000-0005-0000-0000-0000513F0000}"/>
    <cellStyle name="Normal 2 4 2 4 5 4" xfId="16213" xr:uid="{00000000-0005-0000-0000-0000523F0000}"/>
    <cellStyle name="Normal 2 4 2 4 6" xfId="16214" xr:uid="{00000000-0005-0000-0000-0000533F0000}"/>
    <cellStyle name="Normal 2 4 2 4 6 2" xfId="16215" xr:uid="{00000000-0005-0000-0000-0000543F0000}"/>
    <cellStyle name="Normal 2 4 2 4 6 2 2" xfId="16216" xr:uid="{00000000-0005-0000-0000-0000553F0000}"/>
    <cellStyle name="Normal 2 4 2 4 6 2 3" xfId="16217" xr:uid="{00000000-0005-0000-0000-0000563F0000}"/>
    <cellStyle name="Normal 2 4 2 4 6 3" xfId="16218" xr:uid="{00000000-0005-0000-0000-0000573F0000}"/>
    <cellStyle name="Normal 2 4 2 4 6 4" xfId="16219" xr:uid="{00000000-0005-0000-0000-0000583F0000}"/>
    <cellStyle name="Normal 2 4 2 4 7" xfId="16220" xr:uid="{00000000-0005-0000-0000-0000593F0000}"/>
    <cellStyle name="Normal 2 4 2 4 7 2" xfId="16221" xr:uid="{00000000-0005-0000-0000-00005A3F0000}"/>
    <cellStyle name="Normal 2 4 2 4 7 2 2" xfId="16222" xr:uid="{00000000-0005-0000-0000-00005B3F0000}"/>
    <cellStyle name="Normal 2 4 2 4 7 2 3" xfId="16223" xr:uid="{00000000-0005-0000-0000-00005C3F0000}"/>
    <cellStyle name="Normal 2 4 2 4 7 3" xfId="16224" xr:uid="{00000000-0005-0000-0000-00005D3F0000}"/>
    <cellStyle name="Normal 2 4 2 4 7 4" xfId="16225" xr:uid="{00000000-0005-0000-0000-00005E3F0000}"/>
    <cellStyle name="Normal 2 4 2 4 8" xfId="16226" xr:uid="{00000000-0005-0000-0000-00005F3F0000}"/>
    <cellStyle name="Normal 2 4 2 4 8 2" xfId="16227" xr:uid="{00000000-0005-0000-0000-0000603F0000}"/>
    <cellStyle name="Normal 2 4 2 4 8 2 2" xfId="16228" xr:uid="{00000000-0005-0000-0000-0000613F0000}"/>
    <cellStyle name="Normal 2 4 2 4 8 2 3" xfId="16229" xr:uid="{00000000-0005-0000-0000-0000623F0000}"/>
    <cellStyle name="Normal 2 4 2 4 8 3" xfId="16230" xr:uid="{00000000-0005-0000-0000-0000633F0000}"/>
    <cellStyle name="Normal 2 4 2 4 8 4" xfId="16231" xr:uid="{00000000-0005-0000-0000-0000643F0000}"/>
    <cellStyle name="Normal 2 4 2 4 9" xfId="16232" xr:uid="{00000000-0005-0000-0000-0000653F0000}"/>
    <cellStyle name="Normal 2 4 2 4 9 2" xfId="16233" xr:uid="{00000000-0005-0000-0000-0000663F0000}"/>
    <cellStyle name="Normal 2 4 2 4 9 2 2" xfId="16234" xr:uid="{00000000-0005-0000-0000-0000673F0000}"/>
    <cellStyle name="Normal 2 4 2 4 9 2 3" xfId="16235" xr:uid="{00000000-0005-0000-0000-0000683F0000}"/>
    <cellStyle name="Normal 2 4 2 4 9 3" xfId="16236" xr:uid="{00000000-0005-0000-0000-0000693F0000}"/>
    <cellStyle name="Normal 2 4 2 4 9 4" xfId="16237" xr:uid="{00000000-0005-0000-0000-00006A3F0000}"/>
    <cellStyle name="Normal 2 4 2 5" xfId="16238" xr:uid="{00000000-0005-0000-0000-00006B3F0000}"/>
    <cellStyle name="Normal 2 4 2 5 10" xfId="16239" xr:uid="{00000000-0005-0000-0000-00006C3F0000}"/>
    <cellStyle name="Normal 2 4 2 5 2" xfId="16240" xr:uid="{00000000-0005-0000-0000-00006D3F0000}"/>
    <cellStyle name="Normal 2 4 2 5 2 2" xfId="16241" xr:uid="{00000000-0005-0000-0000-00006E3F0000}"/>
    <cellStyle name="Normal 2 4 2 5 2 2 2" xfId="16242" xr:uid="{00000000-0005-0000-0000-00006F3F0000}"/>
    <cellStyle name="Normal 2 4 2 5 2 2 3" xfId="16243" xr:uid="{00000000-0005-0000-0000-0000703F0000}"/>
    <cellStyle name="Normal 2 4 2 5 2 3" xfId="16244" xr:uid="{00000000-0005-0000-0000-0000713F0000}"/>
    <cellStyle name="Normal 2 4 2 5 2 4" xfId="16245" xr:uid="{00000000-0005-0000-0000-0000723F0000}"/>
    <cellStyle name="Normal 2 4 2 5 3" xfId="16246" xr:uid="{00000000-0005-0000-0000-0000733F0000}"/>
    <cellStyle name="Normal 2 4 2 5 3 2" xfId="16247" xr:uid="{00000000-0005-0000-0000-0000743F0000}"/>
    <cellStyle name="Normal 2 4 2 5 3 2 2" xfId="16248" xr:uid="{00000000-0005-0000-0000-0000753F0000}"/>
    <cellStyle name="Normal 2 4 2 5 3 2 3" xfId="16249" xr:uid="{00000000-0005-0000-0000-0000763F0000}"/>
    <cellStyle name="Normal 2 4 2 5 3 3" xfId="16250" xr:uid="{00000000-0005-0000-0000-0000773F0000}"/>
    <cellStyle name="Normal 2 4 2 5 3 4" xfId="16251" xr:uid="{00000000-0005-0000-0000-0000783F0000}"/>
    <cellStyle name="Normal 2 4 2 5 4" xfId="16252" xr:uid="{00000000-0005-0000-0000-0000793F0000}"/>
    <cellStyle name="Normal 2 4 2 5 4 2" xfId="16253" xr:uid="{00000000-0005-0000-0000-00007A3F0000}"/>
    <cellStyle name="Normal 2 4 2 5 4 2 2" xfId="16254" xr:uid="{00000000-0005-0000-0000-00007B3F0000}"/>
    <cellStyle name="Normal 2 4 2 5 4 2 3" xfId="16255" xr:uid="{00000000-0005-0000-0000-00007C3F0000}"/>
    <cellStyle name="Normal 2 4 2 5 4 3" xfId="16256" xr:uid="{00000000-0005-0000-0000-00007D3F0000}"/>
    <cellStyle name="Normal 2 4 2 5 4 4" xfId="16257" xr:uid="{00000000-0005-0000-0000-00007E3F0000}"/>
    <cellStyle name="Normal 2 4 2 5 5" xfId="16258" xr:uid="{00000000-0005-0000-0000-00007F3F0000}"/>
    <cellStyle name="Normal 2 4 2 5 5 2" xfId="16259" xr:uid="{00000000-0005-0000-0000-0000803F0000}"/>
    <cellStyle name="Normal 2 4 2 5 5 2 2" xfId="16260" xr:uid="{00000000-0005-0000-0000-0000813F0000}"/>
    <cellStyle name="Normal 2 4 2 5 5 2 3" xfId="16261" xr:uid="{00000000-0005-0000-0000-0000823F0000}"/>
    <cellStyle name="Normal 2 4 2 5 5 3" xfId="16262" xr:uid="{00000000-0005-0000-0000-0000833F0000}"/>
    <cellStyle name="Normal 2 4 2 5 5 4" xfId="16263" xr:uid="{00000000-0005-0000-0000-0000843F0000}"/>
    <cellStyle name="Normal 2 4 2 5 6" xfId="16264" xr:uid="{00000000-0005-0000-0000-0000853F0000}"/>
    <cellStyle name="Normal 2 4 2 5 6 2" xfId="16265" xr:uid="{00000000-0005-0000-0000-0000863F0000}"/>
    <cellStyle name="Normal 2 4 2 5 6 2 2" xfId="16266" xr:uid="{00000000-0005-0000-0000-0000873F0000}"/>
    <cellStyle name="Normal 2 4 2 5 6 2 3" xfId="16267" xr:uid="{00000000-0005-0000-0000-0000883F0000}"/>
    <cellStyle name="Normal 2 4 2 5 6 3" xfId="16268" xr:uid="{00000000-0005-0000-0000-0000893F0000}"/>
    <cellStyle name="Normal 2 4 2 5 6 4" xfId="16269" xr:uid="{00000000-0005-0000-0000-00008A3F0000}"/>
    <cellStyle name="Normal 2 4 2 5 7" xfId="16270" xr:uid="{00000000-0005-0000-0000-00008B3F0000}"/>
    <cellStyle name="Normal 2 4 2 5 7 2" xfId="16271" xr:uid="{00000000-0005-0000-0000-00008C3F0000}"/>
    <cellStyle name="Normal 2 4 2 5 7 2 2" xfId="16272" xr:uid="{00000000-0005-0000-0000-00008D3F0000}"/>
    <cellStyle name="Normal 2 4 2 5 7 2 3" xfId="16273" xr:uid="{00000000-0005-0000-0000-00008E3F0000}"/>
    <cellStyle name="Normal 2 4 2 5 7 3" xfId="16274" xr:uid="{00000000-0005-0000-0000-00008F3F0000}"/>
    <cellStyle name="Normal 2 4 2 5 7 4" xfId="16275" xr:uid="{00000000-0005-0000-0000-0000903F0000}"/>
    <cellStyle name="Normal 2 4 2 5 8" xfId="16276" xr:uid="{00000000-0005-0000-0000-0000913F0000}"/>
    <cellStyle name="Normal 2 4 2 5 8 2" xfId="16277" xr:uid="{00000000-0005-0000-0000-0000923F0000}"/>
    <cellStyle name="Normal 2 4 2 5 8 3" xfId="16278" xr:uid="{00000000-0005-0000-0000-0000933F0000}"/>
    <cellStyle name="Normal 2 4 2 5 9" xfId="16279" xr:uid="{00000000-0005-0000-0000-0000943F0000}"/>
    <cellStyle name="Normal 2 4 2 6" xfId="16280" xr:uid="{00000000-0005-0000-0000-0000953F0000}"/>
    <cellStyle name="Normal 2 4 2 6 10" xfId="16281" xr:uid="{00000000-0005-0000-0000-0000963F0000}"/>
    <cellStyle name="Normal 2 4 2 6 2" xfId="16282" xr:uid="{00000000-0005-0000-0000-0000973F0000}"/>
    <cellStyle name="Normal 2 4 2 6 2 2" xfId="16283" xr:uid="{00000000-0005-0000-0000-0000983F0000}"/>
    <cellStyle name="Normal 2 4 2 6 2 2 2" xfId="16284" xr:uid="{00000000-0005-0000-0000-0000993F0000}"/>
    <cellStyle name="Normal 2 4 2 6 2 2 3" xfId="16285" xr:uid="{00000000-0005-0000-0000-00009A3F0000}"/>
    <cellStyle name="Normal 2 4 2 6 2 3" xfId="16286" xr:uid="{00000000-0005-0000-0000-00009B3F0000}"/>
    <cellStyle name="Normal 2 4 2 6 2 4" xfId="16287" xr:uid="{00000000-0005-0000-0000-00009C3F0000}"/>
    <cellStyle name="Normal 2 4 2 6 3" xfId="16288" xr:uid="{00000000-0005-0000-0000-00009D3F0000}"/>
    <cellStyle name="Normal 2 4 2 6 3 2" xfId="16289" xr:uid="{00000000-0005-0000-0000-00009E3F0000}"/>
    <cellStyle name="Normal 2 4 2 6 3 2 2" xfId="16290" xr:uid="{00000000-0005-0000-0000-00009F3F0000}"/>
    <cellStyle name="Normal 2 4 2 6 3 2 3" xfId="16291" xr:uid="{00000000-0005-0000-0000-0000A03F0000}"/>
    <cellStyle name="Normal 2 4 2 6 3 3" xfId="16292" xr:uid="{00000000-0005-0000-0000-0000A13F0000}"/>
    <cellStyle name="Normal 2 4 2 6 3 4" xfId="16293" xr:uid="{00000000-0005-0000-0000-0000A23F0000}"/>
    <cellStyle name="Normal 2 4 2 6 4" xfId="16294" xr:uid="{00000000-0005-0000-0000-0000A33F0000}"/>
    <cellStyle name="Normal 2 4 2 6 4 2" xfId="16295" xr:uid="{00000000-0005-0000-0000-0000A43F0000}"/>
    <cellStyle name="Normal 2 4 2 6 4 2 2" xfId="16296" xr:uid="{00000000-0005-0000-0000-0000A53F0000}"/>
    <cellStyle name="Normal 2 4 2 6 4 2 3" xfId="16297" xr:uid="{00000000-0005-0000-0000-0000A63F0000}"/>
    <cellStyle name="Normal 2 4 2 6 4 3" xfId="16298" xr:uid="{00000000-0005-0000-0000-0000A73F0000}"/>
    <cellStyle name="Normal 2 4 2 6 4 4" xfId="16299" xr:uid="{00000000-0005-0000-0000-0000A83F0000}"/>
    <cellStyle name="Normal 2 4 2 6 5" xfId="16300" xr:uid="{00000000-0005-0000-0000-0000A93F0000}"/>
    <cellStyle name="Normal 2 4 2 6 5 2" xfId="16301" xr:uid="{00000000-0005-0000-0000-0000AA3F0000}"/>
    <cellStyle name="Normal 2 4 2 6 5 2 2" xfId="16302" xr:uid="{00000000-0005-0000-0000-0000AB3F0000}"/>
    <cellStyle name="Normal 2 4 2 6 5 2 3" xfId="16303" xr:uid="{00000000-0005-0000-0000-0000AC3F0000}"/>
    <cellStyle name="Normal 2 4 2 6 5 3" xfId="16304" xr:uid="{00000000-0005-0000-0000-0000AD3F0000}"/>
    <cellStyle name="Normal 2 4 2 6 5 4" xfId="16305" xr:uid="{00000000-0005-0000-0000-0000AE3F0000}"/>
    <cellStyle name="Normal 2 4 2 6 6" xfId="16306" xr:uid="{00000000-0005-0000-0000-0000AF3F0000}"/>
    <cellStyle name="Normal 2 4 2 6 6 2" xfId="16307" xr:uid="{00000000-0005-0000-0000-0000B03F0000}"/>
    <cellStyle name="Normal 2 4 2 6 6 2 2" xfId="16308" xr:uid="{00000000-0005-0000-0000-0000B13F0000}"/>
    <cellStyle name="Normal 2 4 2 6 6 2 3" xfId="16309" xr:uid="{00000000-0005-0000-0000-0000B23F0000}"/>
    <cellStyle name="Normal 2 4 2 6 6 3" xfId="16310" xr:uid="{00000000-0005-0000-0000-0000B33F0000}"/>
    <cellStyle name="Normal 2 4 2 6 6 4" xfId="16311" xr:uid="{00000000-0005-0000-0000-0000B43F0000}"/>
    <cellStyle name="Normal 2 4 2 6 7" xfId="16312" xr:uid="{00000000-0005-0000-0000-0000B53F0000}"/>
    <cellStyle name="Normal 2 4 2 6 7 2" xfId="16313" xr:uid="{00000000-0005-0000-0000-0000B63F0000}"/>
    <cellStyle name="Normal 2 4 2 6 7 2 2" xfId="16314" xr:uid="{00000000-0005-0000-0000-0000B73F0000}"/>
    <cellStyle name="Normal 2 4 2 6 7 2 3" xfId="16315" xr:uid="{00000000-0005-0000-0000-0000B83F0000}"/>
    <cellStyle name="Normal 2 4 2 6 7 3" xfId="16316" xr:uid="{00000000-0005-0000-0000-0000B93F0000}"/>
    <cellStyle name="Normal 2 4 2 6 7 4" xfId="16317" xr:uid="{00000000-0005-0000-0000-0000BA3F0000}"/>
    <cellStyle name="Normal 2 4 2 6 8" xfId="16318" xr:uid="{00000000-0005-0000-0000-0000BB3F0000}"/>
    <cellStyle name="Normal 2 4 2 6 8 2" xfId="16319" xr:uid="{00000000-0005-0000-0000-0000BC3F0000}"/>
    <cellStyle name="Normal 2 4 2 6 8 3" xfId="16320" xr:uid="{00000000-0005-0000-0000-0000BD3F0000}"/>
    <cellStyle name="Normal 2 4 2 6 9" xfId="16321" xr:uid="{00000000-0005-0000-0000-0000BE3F0000}"/>
    <cellStyle name="Normal 2 4 2 7" xfId="16322" xr:uid="{00000000-0005-0000-0000-0000BF3F0000}"/>
    <cellStyle name="Normal 2 4 2 7 2" xfId="16323" xr:uid="{00000000-0005-0000-0000-0000C03F0000}"/>
    <cellStyle name="Normal 2 4 2 7 2 2" xfId="16324" xr:uid="{00000000-0005-0000-0000-0000C13F0000}"/>
    <cellStyle name="Normal 2 4 2 7 2 3" xfId="16325" xr:uid="{00000000-0005-0000-0000-0000C23F0000}"/>
    <cellStyle name="Normal 2 4 2 7 3" xfId="16326" xr:uid="{00000000-0005-0000-0000-0000C33F0000}"/>
    <cellStyle name="Normal 2 4 2 7 4" xfId="16327" xr:uid="{00000000-0005-0000-0000-0000C43F0000}"/>
    <cellStyle name="Normal 2 4 2 8" xfId="16328" xr:uid="{00000000-0005-0000-0000-0000C53F0000}"/>
    <cellStyle name="Normal 2 4 2 8 2" xfId="16329" xr:uid="{00000000-0005-0000-0000-0000C63F0000}"/>
    <cellStyle name="Normal 2 4 2 8 2 2" xfId="16330" xr:uid="{00000000-0005-0000-0000-0000C73F0000}"/>
    <cellStyle name="Normal 2 4 2 8 2 3" xfId="16331" xr:uid="{00000000-0005-0000-0000-0000C83F0000}"/>
    <cellStyle name="Normal 2 4 2 8 3" xfId="16332" xr:uid="{00000000-0005-0000-0000-0000C93F0000}"/>
    <cellStyle name="Normal 2 4 2 8 4" xfId="16333" xr:uid="{00000000-0005-0000-0000-0000CA3F0000}"/>
    <cellStyle name="Normal 2 4 2 9" xfId="16334" xr:uid="{00000000-0005-0000-0000-0000CB3F0000}"/>
    <cellStyle name="Normal 2 4 2 9 2" xfId="16335" xr:uid="{00000000-0005-0000-0000-0000CC3F0000}"/>
    <cellStyle name="Normal 2 4 2 9 2 2" xfId="16336" xr:uid="{00000000-0005-0000-0000-0000CD3F0000}"/>
    <cellStyle name="Normal 2 4 2 9 2 3" xfId="16337" xr:uid="{00000000-0005-0000-0000-0000CE3F0000}"/>
    <cellStyle name="Normal 2 4 2 9 3" xfId="16338" xr:uid="{00000000-0005-0000-0000-0000CF3F0000}"/>
    <cellStyle name="Normal 2 4 2 9 4" xfId="16339" xr:uid="{00000000-0005-0000-0000-0000D03F0000}"/>
    <cellStyle name="Normal 2 4 3" xfId="16340" xr:uid="{00000000-0005-0000-0000-0000D13F0000}"/>
    <cellStyle name="Normal 2 4 3 10" xfId="16341" xr:uid="{00000000-0005-0000-0000-0000D23F0000}"/>
    <cellStyle name="Normal 2 4 3 10 2" xfId="16342" xr:uid="{00000000-0005-0000-0000-0000D33F0000}"/>
    <cellStyle name="Normal 2 4 3 10 3" xfId="16343" xr:uid="{00000000-0005-0000-0000-0000D43F0000}"/>
    <cellStyle name="Normal 2 4 3 11" xfId="16344" xr:uid="{00000000-0005-0000-0000-0000D53F0000}"/>
    <cellStyle name="Normal 2 4 3 12" xfId="16345" xr:uid="{00000000-0005-0000-0000-0000D63F0000}"/>
    <cellStyle name="Normal 2 4 3 13" xfId="16346" xr:uid="{00000000-0005-0000-0000-0000D73F0000}"/>
    <cellStyle name="Normal 2 4 3 2" xfId="16347" xr:uid="{00000000-0005-0000-0000-0000D83F0000}"/>
    <cellStyle name="Normal 2 4 3 2 10" xfId="16348" xr:uid="{00000000-0005-0000-0000-0000D93F0000}"/>
    <cellStyle name="Normal 2 4 3 2 2" xfId="16349" xr:uid="{00000000-0005-0000-0000-0000DA3F0000}"/>
    <cellStyle name="Normal 2 4 3 2 2 2" xfId="16350" xr:uid="{00000000-0005-0000-0000-0000DB3F0000}"/>
    <cellStyle name="Normal 2 4 3 2 2 2 2" xfId="16351" xr:uid="{00000000-0005-0000-0000-0000DC3F0000}"/>
    <cellStyle name="Normal 2 4 3 2 2 2 3" xfId="16352" xr:uid="{00000000-0005-0000-0000-0000DD3F0000}"/>
    <cellStyle name="Normal 2 4 3 2 2 3" xfId="16353" xr:uid="{00000000-0005-0000-0000-0000DE3F0000}"/>
    <cellStyle name="Normal 2 4 3 2 2 4" xfId="16354" xr:uid="{00000000-0005-0000-0000-0000DF3F0000}"/>
    <cellStyle name="Normal 2 4 3 2 3" xfId="16355" xr:uid="{00000000-0005-0000-0000-0000E03F0000}"/>
    <cellStyle name="Normal 2 4 3 2 3 2" xfId="16356" xr:uid="{00000000-0005-0000-0000-0000E13F0000}"/>
    <cellStyle name="Normal 2 4 3 2 3 2 2" xfId="16357" xr:uid="{00000000-0005-0000-0000-0000E23F0000}"/>
    <cellStyle name="Normal 2 4 3 2 3 2 3" xfId="16358" xr:uid="{00000000-0005-0000-0000-0000E33F0000}"/>
    <cellStyle name="Normal 2 4 3 2 3 3" xfId="16359" xr:uid="{00000000-0005-0000-0000-0000E43F0000}"/>
    <cellStyle name="Normal 2 4 3 2 3 4" xfId="16360" xr:uid="{00000000-0005-0000-0000-0000E53F0000}"/>
    <cellStyle name="Normal 2 4 3 2 4" xfId="16361" xr:uid="{00000000-0005-0000-0000-0000E63F0000}"/>
    <cellStyle name="Normal 2 4 3 2 4 2" xfId="16362" xr:uid="{00000000-0005-0000-0000-0000E73F0000}"/>
    <cellStyle name="Normal 2 4 3 2 4 2 2" xfId="16363" xr:uid="{00000000-0005-0000-0000-0000E83F0000}"/>
    <cellStyle name="Normal 2 4 3 2 4 2 3" xfId="16364" xr:uid="{00000000-0005-0000-0000-0000E93F0000}"/>
    <cellStyle name="Normal 2 4 3 2 4 3" xfId="16365" xr:uid="{00000000-0005-0000-0000-0000EA3F0000}"/>
    <cellStyle name="Normal 2 4 3 2 4 4" xfId="16366" xr:uid="{00000000-0005-0000-0000-0000EB3F0000}"/>
    <cellStyle name="Normal 2 4 3 2 5" xfId="16367" xr:uid="{00000000-0005-0000-0000-0000EC3F0000}"/>
    <cellStyle name="Normal 2 4 3 2 5 2" xfId="16368" xr:uid="{00000000-0005-0000-0000-0000ED3F0000}"/>
    <cellStyle name="Normal 2 4 3 2 5 2 2" xfId="16369" xr:uid="{00000000-0005-0000-0000-0000EE3F0000}"/>
    <cellStyle name="Normal 2 4 3 2 5 2 3" xfId="16370" xr:uid="{00000000-0005-0000-0000-0000EF3F0000}"/>
    <cellStyle name="Normal 2 4 3 2 5 3" xfId="16371" xr:uid="{00000000-0005-0000-0000-0000F03F0000}"/>
    <cellStyle name="Normal 2 4 3 2 5 4" xfId="16372" xr:uid="{00000000-0005-0000-0000-0000F13F0000}"/>
    <cellStyle name="Normal 2 4 3 2 6" xfId="16373" xr:uid="{00000000-0005-0000-0000-0000F23F0000}"/>
    <cellStyle name="Normal 2 4 3 2 6 2" xfId="16374" xr:uid="{00000000-0005-0000-0000-0000F33F0000}"/>
    <cellStyle name="Normal 2 4 3 2 6 2 2" xfId="16375" xr:uid="{00000000-0005-0000-0000-0000F43F0000}"/>
    <cellStyle name="Normal 2 4 3 2 6 2 3" xfId="16376" xr:uid="{00000000-0005-0000-0000-0000F53F0000}"/>
    <cellStyle name="Normal 2 4 3 2 6 3" xfId="16377" xr:uid="{00000000-0005-0000-0000-0000F63F0000}"/>
    <cellStyle name="Normal 2 4 3 2 6 4" xfId="16378" xr:uid="{00000000-0005-0000-0000-0000F73F0000}"/>
    <cellStyle name="Normal 2 4 3 2 7" xfId="16379" xr:uid="{00000000-0005-0000-0000-0000F83F0000}"/>
    <cellStyle name="Normal 2 4 3 2 7 2" xfId="16380" xr:uid="{00000000-0005-0000-0000-0000F93F0000}"/>
    <cellStyle name="Normal 2 4 3 2 7 2 2" xfId="16381" xr:uid="{00000000-0005-0000-0000-0000FA3F0000}"/>
    <cellStyle name="Normal 2 4 3 2 7 2 3" xfId="16382" xr:uid="{00000000-0005-0000-0000-0000FB3F0000}"/>
    <cellStyle name="Normal 2 4 3 2 7 3" xfId="16383" xr:uid="{00000000-0005-0000-0000-0000FC3F0000}"/>
    <cellStyle name="Normal 2 4 3 2 7 4" xfId="16384" xr:uid="{00000000-0005-0000-0000-0000FD3F0000}"/>
    <cellStyle name="Normal 2 4 3 2 8" xfId="16385" xr:uid="{00000000-0005-0000-0000-0000FE3F0000}"/>
    <cellStyle name="Normal 2 4 3 2 8 2" xfId="16386" xr:uid="{00000000-0005-0000-0000-0000FF3F0000}"/>
    <cellStyle name="Normal 2 4 3 2 8 3" xfId="16387" xr:uid="{00000000-0005-0000-0000-000000400000}"/>
    <cellStyle name="Normal 2 4 3 2 9" xfId="16388" xr:uid="{00000000-0005-0000-0000-000001400000}"/>
    <cellStyle name="Normal 2 4 3 3" xfId="16389" xr:uid="{00000000-0005-0000-0000-000002400000}"/>
    <cellStyle name="Normal 2 4 3 3 10" xfId="16390" xr:uid="{00000000-0005-0000-0000-000003400000}"/>
    <cellStyle name="Normal 2 4 3 3 2" xfId="16391" xr:uid="{00000000-0005-0000-0000-000004400000}"/>
    <cellStyle name="Normal 2 4 3 3 2 2" xfId="16392" xr:uid="{00000000-0005-0000-0000-000005400000}"/>
    <cellStyle name="Normal 2 4 3 3 2 2 2" xfId="16393" xr:uid="{00000000-0005-0000-0000-000006400000}"/>
    <cellStyle name="Normal 2 4 3 3 2 2 3" xfId="16394" xr:uid="{00000000-0005-0000-0000-000007400000}"/>
    <cellStyle name="Normal 2 4 3 3 2 3" xfId="16395" xr:uid="{00000000-0005-0000-0000-000008400000}"/>
    <cellStyle name="Normal 2 4 3 3 2 4" xfId="16396" xr:uid="{00000000-0005-0000-0000-000009400000}"/>
    <cellStyle name="Normal 2 4 3 3 3" xfId="16397" xr:uid="{00000000-0005-0000-0000-00000A400000}"/>
    <cellStyle name="Normal 2 4 3 3 3 2" xfId="16398" xr:uid="{00000000-0005-0000-0000-00000B400000}"/>
    <cellStyle name="Normal 2 4 3 3 3 2 2" xfId="16399" xr:uid="{00000000-0005-0000-0000-00000C400000}"/>
    <cellStyle name="Normal 2 4 3 3 3 2 3" xfId="16400" xr:uid="{00000000-0005-0000-0000-00000D400000}"/>
    <cellStyle name="Normal 2 4 3 3 3 3" xfId="16401" xr:uid="{00000000-0005-0000-0000-00000E400000}"/>
    <cellStyle name="Normal 2 4 3 3 3 4" xfId="16402" xr:uid="{00000000-0005-0000-0000-00000F400000}"/>
    <cellStyle name="Normal 2 4 3 3 4" xfId="16403" xr:uid="{00000000-0005-0000-0000-000010400000}"/>
    <cellStyle name="Normal 2 4 3 3 4 2" xfId="16404" xr:uid="{00000000-0005-0000-0000-000011400000}"/>
    <cellStyle name="Normal 2 4 3 3 4 2 2" xfId="16405" xr:uid="{00000000-0005-0000-0000-000012400000}"/>
    <cellStyle name="Normal 2 4 3 3 4 2 3" xfId="16406" xr:uid="{00000000-0005-0000-0000-000013400000}"/>
    <cellStyle name="Normal 2 4 3 3 4 3" xfId="16407" xr:uid="{00000000-0005-0000-0000-000014400000}"/>
    <cellStyle name="Normal 2 4 3 3 4 4" xfId="16408" xr:uid="{00000000-0005-0000-0000-000015400000}"/>
    <cellStyle name="Normal 2 4 3 3 5" xfId="16409" xr:uid="{00000000-0005-0000-0000-000016400000}"/>
    <cellStyle name="Normal 2 4 3 3 5 2" xfId="16410" xr:uid="{00000000-0005-0000-0000-000017400000}"/>
    <cellStyle name="Normal 2 4 3 3 5 2 2" xfId="16411" xr:uid="{00000000-0005-0000-0000-000018400000}"/>
    <cellStyle name="Normal 2 4 3 3 5 2 3" xfId="16412" xr:uid="{00000000-0005-0000-0000-000019400000}"/>
    <cellStyle name="Normal 2 4 3 3 5 3" xfId="16413" xr:uid="{00000000-0005-0000-0000-00001A400000}"/>
    <cellStyle name="Normal 2 4 3 3 5 4" xfId="16414" xr:uid="{00000000-0005-0000-0000-00001B400000}"/>
    <cellStyle name="Normal 2 4 3 3 6" xfId="16415" xr:uid="{00000000-0005-0000-0000-00001C400000}"/>
    <cellStyle name="Normal 2 4 3 3 6 2" xfId="16416" xr:uid="{00000000-0005-0000-0000-00001D400000}"/>
    <cellStyle name="Normal 2 4 3 3 6 2 2" xfId="16417" xr:uid="{00000000-0005-0000-0000-00001E400000}"/>
    <cellStyle name="Normal 2 4 3 3 6 2 3" xfId="16418" xr:uid="{00000000-0005-0000-0000-00001F400000}"/>
    <cellStyle name="Normal 2 4 3 3 6 3" xfId="16419" xr:uid="{00000000-0005-0000-0000-000020400000}"/>
    <cellStyle name="Normal 2 4 3 3 6 4" xfId="16420" xr:uid="{00000000-0005-0000-0000-000021400000}"/>
    <cellStyle name="Normal 2 4 3 3 7" xfId="16421" xr:uid="{00000000-0005-0000-0000-000022400000}"/>
    <cellStyle name="Normal 2 4 3 3 7 2" xfId="16422" xr:uid="{00000000-0005-0000-0000-000023400000}"/>
    <cellStyle name="Normal 2 4 3 3 7 2 2" xfId="16423" xr:uid="{00000000-0005-0000-0000-000024400000}"/>
    <cellStyle name="Normal 2 4 3 3 7 2 3" xfId="16424" xr:uid="{00000000-0005-0000-0000-000025400000}"/>
    <cellStyle name="Normal 2 4 3 3 7 3" xfId="16425" xr:uid="{00000000-0005-0000-0000-000026400000}"/>
    <cellStyle name="Normal 2 4 3 3 7 4" xfId="16426" xr:uid="{00000000-0005-0000-0000-000027400000}"/>
    <cellStyle name="Normal 2 4 3 3 8" xfId="16427" xr:uid="{00000000-0005-0000-0000-000028400000}"/>
    <cellStyle name="Normal 2 4 3 3 8 2" xfId="16428" xr:uid="{00000000-0005-0000-0000-000029400000}"/>
    <cellStyle name="Normal 2 4 3 3 8 3" xfId="16429" xr:uid="{00000000-0005-0000-0000-00002A400000}"/>
    <cellStyle name="Normal 2 4 3 3 9" xfId="16430" xr:uid="{00000000-0005-0000-0000-00002B400000}"/>
    <cellStyle name="Normal 2 4 3 4" xfId="16431" xr:uid="{00000000-0005-0000-0000-00002C400000}"/>
    <cellStyle name="Normal 2 4 3 4 2" xfId="16432" xr:uid="{00000000-0005-0000-0000-00002D400000}"/>
    <cellStyle name="Normal 2 4 3 4 2 2" xfId="16433" xr:uid="{00000000-0005-0000-0000-00002E400000}"/>
    <cellStyle name="Normal 2 4 3 4 2 3" xfId="16434" xr:uid="{00000000-0005-0000-0000-00002F400000}"/>
    <cellStyle name="Normal 2 4 3 4 3" xfId="16435" xr:uid="{00000000-0005-0000-0000-000030400000}"/>
    <cellStyle name="Normal 2 4 3 4 4" xfId="16436" xr:uid="{00000000-0005-0000-0000-000031400000}"/>
    <cellStyle name="Normal 2 4 3 5" xfId="16437" xr:uid="{00000000-0005-0000-0000-000032400000}"/>
    <cellStyle name="Normal 2 4 3 5 2" xfId="16438" xr:uid="{00000000-0005-0000-0000-000033400000}"/>
    <cellStyle name="Normal 2 4 3 5 2 2" xfId="16439" xr:uid="{00000000-0005-0000-0000-000034400000}"/>
    <cellStyle name="Normal 2 4 3 5 2 3" xfId="16440" xr:uid="{00000000-0005-0000-0000-000035400000}"/>
    <cellStyle name="Normal 2 4 3 5 3" xfId="16441" xr:uid="{00000000-0005-0000-0000-000036400000}"/>
    <cellStyle name="Normal 2 4 3 5 4" xfId="16442" xr:uid="{00000000-0005-0000-0000-000037400000}"/>
    <cellStyle name="Normal 2 4 3 6" xfId="16443" xr:uid="{00000000-0005-0000-0000-000038400000}"/>
    <cellStyle name="Normal 2 4 3 6 2" xfId="16444" xr:uid="{00000000-0005-0000-0000-000039400000}"/>
    <cellStyle name="Normal 2 4 3 6 2 2" xfId="16445" xr:uid="{00000000-0005-0000-0000-00003A400000}"/>
    <cellStyle name="Normal 2 4 3 6 2 3" xfId="16446" xr:uid="{00000000-0005-0000-0000-00003B400000}"/>
    <cellStyle name="Normal 2 4 3 6 3" xfId="16447" xr:uid="{00000000-0005-0000-0000-00003C400000}"/>
    <cellStyle name="Normal 2 4 3 6 4" xfId="16448" xr:uid="{00000000-0005-0000-0000-00003D400000}"/>
    <cellStyle name="Normal 2 4 3 7" xfId="16449" xr:uid="{00000000-0005-0000-0000-00003E400000}"/>
    <cellStyle name="Normal 2 4 3 7 2" xfId="16450" xr:uid="{00000000-0005-0000-0000-00003F400000}"/>
    <cellStyle name="Normal 2 4 3 7 2 2" xfId="16451" xr:uid="{00000000-0005-0000-0000-000040400000}"/>
    <cellStyle name="Normal 2 4 3 7 2 3" xfId="16452" xr:uid="{00000000-0005-0000-0000-000041400000}"/>
    <cellStyle name="Normal 2 4 3 7 3" xfId="16453" xr:uid="{00000000-0005-0000-0000-000042400000}"/>
    <cellStyle name="Normal 2 4 3 7 4" xfId="16454" xr:uid="{00000000-0005-0000-0000-000043400000}"/>
    <cellStyle name="Normal 2 4 3 8" xfId="16455" xr:uid="{00000000-0005-0000-0000-000044400000}"/>
    <cellStyle name="Normal 2 4 3 8 2" xfId="16456" xr:uid="{00000000-0005-0000-0000-000045400000}"/>
    <cellStyle name="Normal 2 4 3 8 2 2" xfId="16457" xr:uid="{00000000-0005-0000-0000-000046400000}"/>
    <cellStyle name="Normal 2 4 3 8 2 3" xfId="16458" xr:uid="{00000000-0005-0000-0000-000047400000}"/>
    <cellStyle name="Normal 2 4 3 8 3" xfId="16459" xr:uid="{00000000-0005-0000-0000-000048400000}"/>
    <cellStyle name="Normal 2 4 3 8 4" xfId="16460" xr:uid="{00000000-0005-0000-0000-000049400000}"/>
    <cellStyle name="Normal 2 4 3 9" xfId="16461" xr:uid="{00000000-0005-0000-0000-00004A400000}"/>
    <cellStyle name="Normal 2 4 3 9 2" xfId="16462" xr:uid="{00000000-0005-0000-0000-00004B400000}"/>
    <cellStyle name="Normal 2 4 3 9 2 2" xfId="16463" xr:uid="{00000000-0005-0000-0000-00004C400000}"/>
    <cellStyle name="Normal 2 4 3 9 2 3" xfId="16464" xr:uid="{00000000-0005-0000-0000-00004D400000}"/>
    <cellStyle name="Normal 2 4 3 9 3" xfId="16465" xr:uid="{00000000-0005-0000-0000-00004E400000}"/>
    <cellStyle name="Normal 2 4 3 9 4" xfId="16466" xr:uid="{00000000-0005-0000-0000-00004F400000}"/>
    <cellStyle name="Normal 2 4 4" xfId="16467" xr:uid="{00000000-0005-0000-0000-000050400000}"/>
    <cellStyle name="Normal 2 4 4 10" xfId="16468" xr:uid="{00000000-0005-0000-0000-000051400000}"/>
    <cellStyle name="Normal 2 4 4 10 2" xfId="16469" xr:uid="{00000000-0005-0000-0000-000052400000}"/>
    <cellStyle name="Normal 2 4 4 10 3" xfId="16470" xr:uid="{00000000-0005-0000-0000-000053400000}"/>
    <cellStyle name="Normal 2 4 4 11" xfId="16471" xr:uid="{00000000-0005-0000-0000-000054400000}"/>
    <cellStyle name="Normal 2 4 4 12" xfId="16472" xr:uid="{00000000-0005-0000-0000-000055400000}"/>
    <cellStyle name="Normal 2 4 4 2" xfId="16473" xr:uid="{00000000-0005-0000-0000-000056400000}"/>
    <cellStyle name="Normal 2 4 4 2 10" xfId="16474" xr:uid="{00000000-0005-0000-0000-000057400000}"/>
    <cellStyle name="Normal 2 4 4 2 2" xfId="16475" xr:uid="{00000000-0005-0000-0000-000058400000}"/>
    <cellStyle name="Normal 2 4 4 2 2 2" xfId="16476" xr:uid="{00000000-0005-0000-0000-000059400000}"/>
    <cellStyle name="Normal 2 4 4 2 2 2 2" xfId="16477" xr:uid="{00000000-0005-0000-0000-00005A400000}"/>
    <cellStyle name="Normal 2 4 4 2 2 2 3" xfId="16478" xr:uid="{00000000-0005-0000-0000-00005B400000}"/>
    <cellStyle name="Normal 2 4 4 2 2 3" xfId="16479" xr:uid="{00000000-0005-0000-0000-00005C400000}"/>
    <cellStyle name="Normal 2 4 4 2 2 4" xfId="16480" xr:uid="{00000000-0005-0000-0000-00005D400000}"/>
    <cellStyle name="Normal 2 4 4 2 3" xfId="16481" xr:uid="{00000000-0005-0000-0000-00005E400000}"/>
    <cellStyle name="Normal 2 4 4 2 3 2" xfId="16482" xr:uid="{00000000-0005-0000-0000-00005F400000}"/>
    <cellStyle name="Normal 2 4 4 2 3 2 2" xfId="16483" xr:uid="{00000000-0005-0000-0000-000060400000}"/>
    <cellStyle name="Normal 2 4 4 2 3 2 3" xfId="16484" xr:uid="{00000000-0005-0000-0000-000061400000}"/>
    <cellStyle name="Normal 2 4 4 2 3 3" xfId="16485" xr:uid="{00000000-0005-0000-0000-000062400000}"/>
    <cellStyle name="Normal 2 4 4 2 3 4" xfId="16486" xr:uid="{00000000-0005-0000-0000-000063400000}"/>
    <cellStyle name="Normal 2 4 4 2 4" xfId="16487" xr:uid="{00000000-0005-0000-0000-000064400000}"/>
    <cellStyle name="Normal 2 4 4 2 4 2" xfId="16488" xr:uid="{00000000-0005-0000-0000-000065400000}"/>
    <cellStyle name="Normal 2 4 4 2 4 2 2" xfId="16489" xr:uid="{00000000-0005-0000-0000-000066400000}"/>
    <cellStyle name="Normal 2 4 4 2 4 2 3" xfId="16490" xr:uid="{00000000-0005-0000-0000-000067400000}"/>
    <cellStyle name="Normal 2 4 4 2 4 3" xfId="16491" xr:uid="{00000000-0005-0000-0000-000068400000}"/>
    <cellStyle name="Normal 2 4 4 2 4 4" xfId="16492" xr:uid="{00000000-0005-0000-0000-000069400000}"/>
    <cellStyle name="Normal 2 4 4 2 5" xfId="16493" xr:uid="{00000000-0005-0000-0000-00006A400000}"/>
    <cellStyle name="Normal 2 4 4 2 5 2" xfId="16494" xr:uid="{00000000-0005-0000-0000-00006B400000}"/>
    <cellStyle name="Normal 2 4 4 2 5 2 2" xfId="16495" xr:uid="{00000000-0005-0000-0000-00006C400000}"/>
    <cellStyle name="Normal 2 4 4 2 5 2 3" xfId="16496" xr:uid="{00000000-0005-0000-0000-00006D400000}"/>
    <cellStyle name="Normal 2 4 4 2 5 3" xfId="16497" xr:uid="{00000000-0005-0000-0000-00006E400000}"/>
    <cellStyle name="Normal 2 4 4 2 5 4" xfId="16498" xr:uid="{00000000-0005-0000-0000-00006F400000}"/>
    <cellStyle name="Normal 2 4 4 2 6" xfId="16499" xr:uid="{00000000-0005-0000-0000-000070400000}"/>
    <cellStyle name="Normal 2 4 4 2 6 2" xfId="16500" xr:uid="{00000000-0005-0000-0000-000071400000}"/>
    <cellStyle name="Normal 2 4 4 2 6 2 2" xfId="16501" xr:uid="{00000000-0005-0000-0000-000072400000}"/>
    <cellStyle name="Normal 2 4 4 2 6 2 3" xfId="16502" xr:uid="{00000000-0005-0000-0000-000073400000}"/>
    <cellStyle name="Normal 2 4 4 2 6 3" xfId="16503" xr:uid="{00000000-0005-0000-0000-000074400000}"/>
    <cellStyle name="Normal 2 4 4 2 6 4" xfId="16504" xr:uid="{00000000-0005-0000-0000-000075400000}"/>
    <cellStyle name="Normal 2 4 4 2 7" xfId="16505" xr:uid="{00000000-0005-0000-0000-000076400000}"/>
    <cellStyle name="Normal 2 4 4 2 7 2" xfId="16506" xr:uid="{00000000-0005-0000-0000-000077400000}"/>
    <cellStyle name="Normal 2 4 4 2 7 2 2" xfId="16507" xr:uid="{00000000-0005-0000-0000-000078400000}"/>
    <cellStyle name="Normal 2 4 4 2 7 2 3" xfId="16508" xr:uid="{00000000-0005-0000-0000-000079400000}"/>
    <cellStyle name="Normal 2 4 4 2 7 3" xfId="16509" xr:uid="{00000000-0005-0000-0000-00007A400000}"/>
    <cellStyle name="Normal 2 4 4 2 7 4" xfId="16510" xr:uid="{00000000-0005-0000-0000-00007B400000}"/>
    <cellStyle name="Normal 2 4 4 2 8" xfId="16511" xr:uid="{00000000-0005-0000-0000-00007C400000}"/>
    <cellStyle name="Normal 2 4 4 2 8 2" xfId="16512" xr:uid="{00000000-0005-0000-0000-00007D400000}"/>
    <cellStyle name="Normal 2 4 4 2 8 3" xfId="16513" xr:uid="{00000000-0005-0000-0000-00007E400000}"/>
    <cellStyle name="Normal 2 4 4 2 9" xfId="16514" xr:uid="{00000000-0005-0000-0000-00007F400000}"/>
    <cellStyle name="Normal 2 4 4 3" xfId="16515" xr:uid="{00000000-0005-0000-0000-000080400000}"/>
    <cellStyle name="Normal 2 4 4 3 10" xfId="16516" xr:uid="{00000000-0005-0000-0000-000081400000}"/>
    <cellStyle name="Normal 2 4 4 3 2" xfId="16517" xr:uid="{00000000-0005-0000-0000-000082400000}"/>
    <cellStyle name="Normal 2 4 4 3 2 2" xfId="16518" xr:uid="{00000000-0005-0000-0000-000083400000}"/>
    <cellStyle name="Normal 2 4 4 3 2 2 2" xfId="16519" xr:uid="{00000000-0005-0000-0000-000084400000}"/>
    <cellStyle name="Normal 2 4 4 3 2 2 3" xfId="16520" xr:uid="{00000000-0005-0000-0000-000085400000}"/>
    <cellStyle name="Normal 2 4 4 3 2 3" xfId="16521" xr:uid="{00000000-0005-0000-0000-000086400000}"/>
    <cellStyle name="Normal 2 4 4 3 2 4" xfId="16522" xr:uid="{00000000-0005-0000-0000-000087400000}"/>
    <cellStyle name="Normal 2 4 4 3 3" xfId="16523" xr:uid="{00000000-0005-0000-0000-000088400000}"/>
    <cellStyle name="Normal 2 4 4 3 3 2" xfId="16524" xr:uid="{00000000-0005-0000-0000-000089400000}"/>
    <cellStyle name="Normal 2 4 4 3 3 2 2" xfId="16525" xr:uid="{00000000-0005-0000-0000-00008A400000}"/>
    <cellStyle name="Normal 2 4 4 3 3 2 3" xfId="16526" xr:uid="{00000000-0005-0000-0000-00008B400000}"/>
    <cellStyle name="Normal 2 4 4 3 3 3" xfId="16527" xr:uid="{00000000-0005-0000-0000-00008C400000}"/>
    <cellStyle name="Normal 2 4 4 3 3 4" xfId="16528" xr:uid="{00000000-0005-0000-0000-00008D400000}"/>
    <cellStyle name="Normal 2 4 4 3 4" xfId="16529" xr:uid="{00000000-0005-0000-0000-00008E400000}"/>
    <cellStyle name="Normal 2 4 4 3 4 2" xfId="16530" xr:uid="{00000000-0005-0000-0000-00008F400000}"/>
    <cellStyle name="Normal 2 4 4 3 4 2 2" xfId="16531" xr:uid="{00000000-0005-0000-0000-000090400000}"/>
    <cellStyle name="Normal 2 4 4 3 4 2 3" xfId="16532" xr:uid="{00000000-0005-0000-0000-000091400000}"/>
    <cellStyle name="Normal 2 4 4 3 4 3" xfId="16533" xr:uid="{00000000-0005-0000-0000-000092400000}"/>
    <cellStyle name="Normal 2 4 4 3 4 4" xfId="16534" xr:uid="{00000000-0005-0000-0000-000093400000}"/>
    <cellStyle name="Normal 2 4 4 3 5" xfId="16535" xr:uid="{00000000-0005-0000-0000-000094400000}"/>
    <cellStyle name="Normal 2 4 4 3 5 2" xfId="16536" xr:uid="{00000000-0005-0000-0000-000095400000}"/>
    <cellStyle name="Normal 2 4 4 3 5 2 2" xfId="16537" xr:uid="{00000000-0005-0000-0000-000096400000}"/>
    <cellStyle name="Normal 2 4 4 3 5 2 3" xfId="16538" xr:uid="{00000000-0005-0000-0000-000097400000}"/>
    <cellStyle name="Normal 2 4 4 3 5 3" xfId="16539" xr:uid="{00000000-0005-0000-0000-000098400000}"/>
    <cellStyle name="Normal 2 4 4 3 5 4" xfId="16540" xr:uid="{00000000-0005-0000-0000-000099400000}"/>
    <cellStyle name="Normal 2 4 4 3 6" xfId="16541" xr:uid="{00000000-0005-0000-0000-00009A400000}"/>
    <cellStyle name="Normal 2 4 4 3 6 2" xfId="16542" xr:uid="{00000000-0005-0000-0000-00009B400000}"/>
    <cellStyle name="Normal 2 4 4 3 6 2 2" xfId="16543" xr:uid="{00000000-0005-0000-0000-00009C400000}"/>
    <cellStyle name="Normal 2 4 4 3 6 2 3" xfId="16544" xr:uid="{00000000-0005-0000-0000-00009D400000}"/>
    <cellStyle name="Normal 2 4 4 3 6 3" xfId="16545" xr:uid="{00000000-0005-0000-0000-00009E400000}"/>
    <cellStyle name="Normal 2 4 4 3 6 4" xfId="16546" xr:uid="{00000000-0005-0000-0000-00009F400000}"/>
    <cellStyle name="Normal 2 4 4 3 7" xfId="16547" xr:uid="{00000000-0005-0000-0000-0000A0400000}"/>
    <cellStyle name="Normal 2 4 4 3 7 2" xfId="16548" xr:uid="{00000000-0005-0000-0000-0000A1400000}"/>
    <cellStyle name="Normal 2 4 4 3 7 2 2" xfId="16549" xr:uid="{00000000-0005-0000-0000-0000A2400000}"/>
    <cellStyle name="Normal 2 4 4 3 7 2 3" xfId="16550" xr:uid="{00000000-0005-0000-0000-0000A3400000}"/>
    <cellStyle name="Normal 2 4 4 3 7 3" xfId="16551" xr:uid="{00000000-0005-0000-0000-0000A4400000}"/>
    <cellStyle name="Normal 2 4 4 3 7 4" xfId="16552" xr:uid="{00000000-0005-0000-0000-0000A5400000}"/>
    <cellStyle name="Normal 2 4 4 3 8" xfId="16553" xr:uid="{00000000-0005-0000-0000-0000A6400000}"/>
    <cellStyle name="Normal 2 4 4 3 8 2" xfId="16554" xr:uid="{00000000-0005-0000-0000-0000A7400000}"/>
    <cellStyle name="Normal 2 4 4 3 8 3" xfId="16555" xr:uid="{00000000-0005-0000-0000-0000A8400000}"/>
    <cellStyle name="Normal 2 4 4 3 9" xfId="16556" xr:uid="{00000000-0005-0000-0000-0000A9400000}"/>
    <cellStyle name="Normal 2 4 4 4" xfId="16557" xr:uid="{00000000-0005-0000-0000-0000AA400000}"/>
    <cellStyle name="Normal 2 4 4 4 2" xfId="16558" xr:uid="{00000000-0005-0000-0000-0000AB400000}"/>
    <cellStyle name="Normal 2 4 4 4 2 2" xfId="16559" xr:uid="{00000000-0005-0000-0000-0000AC400000}"/>
    <cellStyle name="Normal 2 4 4 4 2 3" xfId="16560" xr:uid="{00000000-0005-0000-0000-0000AD400000}"/>
    <cellStyle name="Normal 2 4 4 4 3" xfId="16561" xr:uid="{00000000-0005-0000-0000-0000AE400000}"/>
    <cellStyle name="Normal 2 4 4 4 4" xfId="16562" xr:uid="{00000000-0005-0000-0000-0000AF400000}"/>
    <cellStyle name="Normal 2 4 4 5" xfId="16563" xr:uid="{00000000-0005-0000-0000-0000B0400000}"/>
    <cellStyle name="Normal 2 4 4 5 2" xfId="16564" xr:uid="{00000000-0005-0000-0000-0000B1400000}"/>
    <cellStyle name="Normal 2 4 4 5 2 2" xfId="16565" xr:uid="{00000000-0005-0000-0000-0000B2400000}"/>
    <cellStyle name="Normal 2 4 4 5 2 3" xfId="16566" xr:uid="{00000000-0005-0000-0000-0000B3400000}"/>
    <cellStyle name="Normal 2 4 4 5 3" xfId="16567" xr:uid="{00000000-0005-0000-0000-0000B4400000}"/>
    <cellStyle name="Normal 2 4 4 5 4" xfId="16568" xr:uid="{00000000-0005-0000-0000-0000B5400000}"/>
    <cellStyle name="Normal 2 4 4 6" xfId="16569" xr:uid="{00000000-0005-0000-0000-0000B6400000}"/>
    <cellStyle name="Normal 2 4 4 6 2" xfId="16570" xr:uid="{00000000-0005-0000-0000-0000B7400000}"/>
    <cellStyle name="Normal 2 4 4 6 2 2" xfId="16571" xr:uid="{00000000-0005-0000-0000-0000B8400000}"/>
    <cellStyle name="Normal 2 4 4 6 2 3" xfId="16572" xr:uid="{00000000-0005-0000-0000-0000B9400000}"/>
    <cellStyle name="Normal 2 4 4 6 3" xfId="16573" xr:uid="{00000000-0005-0000-0000-0000BA400000}"/>
    <cellStyle name="Normal 2 4 4 6 4" xfId="16574" xr:uid="{00000000-0005-0000-0000-0000BB400000}"/>
    <cellStyle name="Normal 2 4 4 7" xfId="16575" xr:uid="{00000000-0005-0000-0000-0000BC400000}"/>
    <cellStyle name="Normal 2 4 4 7 2" xfId="16576" xr:uid="{00000000-0005-0000-0000-0000BD400000}"/>
    <cellStyle name="Normal 2 4 4 7 2 2" xfId="16577" xr:uid="{00000000-0005-0000-0000-0000BE400000}"/>
    <cellStyle name="Normal 2 4 4 7 2 3" xfId="16578" xr:uid="{00000000-0005-0000-0000-0000BF400000}"/>
    <cellStyle name="Normal 2 4 4 7 3" xfId="16579" xr:uid="{00000000-0005-0000-0000-0000C0400000}"/>
    <cellStyle name="Normal 2 4 4 7 4" xfId="16580" xr:uid="{00000000-0005-0000-0000-0000C1400000}"/>
    <cellStyle name="Normal 2 4 4 8" xfId="16581" xr:uid="{00000000-0005-0000-0000-0000C2400000}"/>
    <cellStyle name="Normal 2 4 4 8 2" xfId="16582" xr:uid="{00000000-0005-0000-0000-0000C3400000}"/>
    <cellStyle name="Normal 2 4 4 8 2 2" xfId="16583" xr:uid="{00000000-0005-0000-0000-0000C4400000}"/>
    <cellStyle name="Normal 2 4 4 8 2 3" xfId="16584" xr:uid="{00000000-0005-0000-0000-0000C5400000}"/>
    <cellStyle name="Normal 2 4 4 8 3" xfId="16585" xr:uid="{00000000-0005-0000-0000-0000C6400000}"/>
    <cellStyle name="Normal 2 4 4 8 4" xfId="16586" xr:uid="{00000000-0005-0000-0000-0000C7400000}"/>
    <cellStyle name="Normal 2 4 4 9" xfId="16587" xr:uid="{00000000-0005-0000-0000-0000C8400000}"/>
    <cellStyle name="Normal 2 4 4 9 2" xfId="16588" xr:uid="{00000000-0005-0000-0000-0000C9400000}"/>
    <cellStyle name="Normal 2 4 4 9 2 2" xfId="16589" xr:uid="{00000000-0005-0000-0000-0000CA400000}"/>
    <cellStyle name="Normal 2 4 4 9 2 3" xfId="16590" xr:uid="{00000000-0005-0000-0000-0000CB400000}"/>
    <cellStyle name="Normal 2 4 4 9 3" xfId="16591" xr:uid="{00000000-0005-0000-0000-0000CC400000}"/>
    <cellStyle name="Normal 2 4 4 9 4" xfId="16592" xr:uid="{00000000-0005-0000-0000-0000CD400000}"/>
    <cellStyle name="Normal 2 4 5" xfId="16593" xr:uid="{00000000-0005-0000-0000-0000CE400000}"/>
    <cellStyle name="Normal 2 4 5 10" xfId="16594" xr:uid="{00000000-0005-0000-0000-0000CF400000}"/>
    <cellStyle name="Normal 2 4 5 10 2" xfId="16595" xr:uid="{00000000-0005-0000-0000-0000D0400000}"/>
    <cellStyle name="Normal 2 4 5 10 3" xfId="16596" xr:uid="{00000000-0005-0000-0000-0000D1400000}"/>
    <cellStyle name="Normal 2 4 5 11" xfId="16597" xr:uid="{00000000-0005-0000-0000-0000D2400000}"/>
    <cellStyle name="Normal 2 4 5 12" xfId="16598" xr:uid="{00000000-0005-0000-0000-0000D3400000}"/>
    <cellStyle name="Normal 2 4 5 2" xfId="16599" xr:uid="{00000000-0005-0000-0000-0000D4400000}"/>
    <cellStyle name="Normal 2 4 5 2 10" xfId="16600" xr:uid="{00000000-0005-0000-0000-0000D5400000}"/>
    <cellStyle name="Normal 2 4 5 2 2" xfId="16601" xr:uid="{00000000-0005-0000-0000-0000D6400000}"/>
    <cellStyle name="Normal 2 4 5 2 2 2" xfId="16602" xr:uid="{00000000-0005-0000-0000-0000D7400000}"/>
    <cellStyle name="Normal 2 4 5 2 2 2 2" xfId="16603" xr:uid="{00000000-0005-0000-0000-0000D8400000}"/>
    <cellStyle name="Normal 2 4 5 2 2 2 3" xfId="16604" xr:uid="{00000000-0005-0000-0000-0000D9400000}"/>
    <cellStyle name="Normal 2 4 5 2 2 3" xfId="16605" xr:uid="{00000000-0005-0000-0000-0000DA400000}"/>
    <cellStyle name="Normal 2 4 5 2 2 4" xfId="16606" xr:uid="{00000000-0005-0000-0000-0000DB400000}"/>
    <cellStyle name="Normal 2 4 5 2 3" xfId="16607" xr:uid="{00000000-0005-0000-0000-0000DC400000}"/>
    <cellStyle name="Normal 2 4 5 2 3 2" xfId="16608" xr:uid="{00000000-0005-0000-0000-0000DD400000}"/>
    <cellStyle name="Normal 2 4 5 2 3 2 2" xfId="16609" xr:uid="{00000000-0005-0000-0000-0000DE400000}"/>
    <cellStyle name="Normal 2 4 5 2 3 2 3" xfId="16610" xr:uid="{00000000-0005-0000-0000-0000DF400000}"/>
    <cellStyle name="Normal 2 4 5 2 3 3" xfId="16611" xr:uid="{00000000-0005-0000-0000-0000E0400000}"/>
    <cellStyle name="Normal 2 4 5 2 3 4" xfId="16612" xr:uid="{00000000-0005-0000-0000-0000E1400000}"/>
    <cellStyle name="Normal 2 4 5 2 4" xfId="16613" xr:uid="{00000000-0005-0000-0000-0000E2400000}"/>
    <cellStyle name="Normal 2 4 5 2 4 2" xfId="16614" xr:uid="{00000000-0005-0000-0000-0000E3400000}"/>
    <cellStyle name="Normal 2 4 5 2 4 2 2" xfId="16615" xr:uid="{00000000-0005-0000-0000-0000E4400000}"/>
    <cellStyle name="Normal 2 4 5 2 4 2 3" xfId="16616" xr:uid="{00000000-0005-0000-0000-0000E5400000}"/>
    <cellStyle name="Normal 2 4 5 2 4 3" xfId="16617" xr:uid="{00000000-0005-0000-0000-0000E6400000}"/>
    <cellStyle name="Normal 2 4 5 2 4 4" xfId="16618" xr:uid="{00000000-0005-0000-0000-0000E7400000}"/>
    <cellStyle name="Normal 2 4 5 2 5" xfId="16619" xr:uid="{00000000-0005-0000-0000-0000E8400000}"/>
    <cellStyle name="Normal 2 4 5 2 5 2" xfId="16620" xr:uid="{00000000-0005-0000-0000-0000E9400000}"/>
    <cellStyle name="Normal 2 4 5 2 5 2 2" xfId="16621" xr:uid="{00000000-0005-0000-0000-0000EA400000}"/>
    <cellStyle name="Normal 2 4 5 2 5 2 3" xfId="16622" xr:uid="{00000000-0005-0000-0000-0000EB400000}"/>
    <cellStyle name="Normal 2 4 5 2 5 3" xfId="16623" xr:uid="{00000000-0005-0000-0000-0000EC400000}"/>
    <cellStyle name="Normal 2 4 5 2 5 4" xfId="16624" xr:uid="{00000000-0005-0000-0000-0000ED400000}"/>
    <cellStyle name="Normal 2 4 5 2 6" xfId="16625" xr:uid="{00000000-0005-0000-0000-0000EE400000}"/>
    <cellStyle name="Normal 2 4 5 2 6 2" xfId="16626" xr:uid="{00000000-0005-0000-0000-0000EF400000}"/>
    <cellStyle name="Normal 2 4 5 2 6 2 2" xfId="16627" xr:uid="{00000000-0005-0000-0000-0000F0400000}"/>
    <cellStyle name="Normal 2 4 5 2 6 2 3" xfId="16628" xr:uid="{00000000-0005-0000-0000-0000F1400000}"/>
    <cellStyle name="Normal 2 4 5 2 6 3" xfId="16629" xr:uid="{00000000-0005-0000-0000-0000F2400000}"/>
    <cellStyle name="Normal 2 4 5 2 6 4" xfId="16630" xr:uid="{00000000-0005-0000-0000-0000F3400000}"/>
    <cellStyle name="Normal 2 4 5 2 7" xfId="16631" xr:uid="{00000000-0005-0000-0000-0000F4400000}"/>
    <cellStyle name="Normal 2 4 5 2 7 2" xfId="16632" xr:uid="{00000000-0005-0000-0000-0000F5400000}"/>
    <cellStyle name="Normal 2 4 5 2 7 2 2" xfId="16633" xr:uid="{00000000-0005-0000-0000-0000F6400000}"/>
    <cellStyle name="Normal 2 4 5 2 7 2 3" xfId="16634" xr:uid="{00000000-0005-0000-0000-0000F7400000}"/>
    <cellStyle name="Normal 2 4 5 2 7 3" xfId="16635" xr:uid="{00000000-0005-0000-0000-0000F8400000}"/>
    <cellStyle name="Normal 2 4 5 2 7 4" xfId="16636" xr:uid="{00000000-0005-0000-0000-0000F9400000}"/>
    <cellStyle name="Normal 2 4 5 2 8" xfId="16637" xr:uid="{00000000-0005-0000-0000-0000FA400000}"/>
    <cellStyle name="Normal 2 4 5 2 8 2" xfId="16638" xr:uid="{00000000-0005-0000-0000-0000FB400000}"/>
    <cellStyle name="Normal 2 4 5 2 8 3" xfId="16639" xr:uid="{00000000-0005-0000-0000-0000FC400000}"/>
    <cellStyle name="Normal 2 4 5 2 9" xfId="16640" xr:uid="{00000000-0005-0000-0000-0000FD400000}"/>
    <cellStyle name="Normal 2 4 5 3" xfId="16641" xr:uid="{00000000-0005-0000-0000-0000FE400000}"/>
    <cellStyle name="Normal 2 4 5 3 10" xfId="16642" xr:uid="{00000000-0005-0000-0000-0000FF400000}"/>
    <cellStyle name="Normal 2 4 5 3 2" xfId="16643" xr:uid="{00000000-0005-0000-0000-000000410000}"/>
    <cellStyle name="Normal 2 4 5 3 2 2" xfId="16644" xr:uid="{00000000-0005-0000-0000-000001410000}"/>
    <cellStyle name="Normal 2 4 5 3 2 2 2" xfId="16645" xr:uid="{00000000-0005-0000-0000-000002410000}"/>
    <cellStyle name="Normal 2 4 5 3 2 2 3" xfId="16646" xr:uid="{00000000-0005-0000-0000-000003410000}"/>
    <cellStyle name="Normal 2 4 5 3 2 3" xfId="16647" xr:uid="{00000000-0005-0000-0000-000004410000}"/>
    <cellStyle name="Normal 2 4 5 3 2 4" xfId="16648" xr:uid="{00000000-0005-0000-0000-000005410000}"/>
    <cellStyle name="Normal 2 4 5 3 3" xfId="16649" xr:uid="{00000000-0005-0000-0000-000006410000}"/>
    <cellStyle name="Normal 2 4 5 3 3 2" xfId="16650" xr:uid="{00000000-0005-0000-0000-000007410000}"/>
    <cellStyle name="Normal 2 4 5 3 3 2 2" xfId="16651" xr:uid="{00000000-0005-0000-0000-000008410000}"/>
    <cellStyle name="Normal 2 4 5 3 3 2 3" xfId="16652" xr:uid="{00000000-0005-0000-0000-000009410000}"/>
    <cellStyle name="Normal 2 4 5 3 3 3" xfId="16653" xr:uid="{00000000-0005-0000-0000-00000A410000}"/>
    <cellStyle name="Normal 2 4 5 3 3 4" xfId="16654" xr:uid="{00000000-0005-0000-0000-00000B410000}"/>
    <cellStyle name="Normal 2 4 5 3 4" xfId="16655" xr:uid="{00000000-0005-0000-0000-00000C410000}"/>
    <cellStyle name="Normal 2 4 5 3 4 2" xfId="16656" xr:uid="{00000000-0005-0000-0000-00000D410000}"/>
    <cellStyle name="Normal 2 4 5 3 4 2 2" xfId="16657" xr:uid="{00000000-0005-0000-0000-00000E410000}"/>
    <cellStyle name="Normal 2 4 5 3 4 2 3" xfId="16658" xr:uid="{00000000-0005-0000-0000-00000F410000}"/>
    <cellStyle name="Normal 2 4 5 3 4 3" xfId="16659" xr:uid="{00000000-0005-0000-0000-000010410000}"/>
    <cellStyle name="Normal 2 4 5 3 4 4" xfId="16660" xr:uid="{00000000-0005-0000-0000-000011410000}"/>
    <cellStyle name="Normal 2 4 5 3 5" xfId="16661" xr:uid="{00000000-0005-0000-0000-000012410000}"/>
    <cellStyle name="Normal 2 4 5 3 5 2" xfId="16662" xr:uid="{00000000-0005-0000-0000-000013410000}"/>
    <cellStyle name="Normal 2 4 5 3 5 2 2" xfId="16663" xr:uid="{00000000-0005-0000-0000-000014410000}"/>
    <cellStyle name="Normal 2 4 5 3 5 2 3" xfId="16664" xr:uid="{00000000-0005-0000-0000-000015410000}"/>
    <cellStyle name="Normal 2 4 5 3 5 3" xfId="16665" xr:uid="{00000000-0005-0000-0000-000016410000}"/>
    <cellStyle name="Normal 2 4 5 3 5 4" xfId="16666" xr:uid="{00000000-0005-0000-0000-000017410000}"/>
    <cellStyle name="Normal 2 4 5 3 6" xfId="16667" xr:uid="{00000000-0005-0000-0000-000018410000}"/>
    <cellStyle name="Normal 2 4 5 3 6 2" xfId="16668" xr:uid="{00000000-0005-0000-0000-000019410000}"/>
    <cellStyle name="Normal 2 4 5 3 6 2 2" xfId="16669" xr:uid="{00000000-0005-0000-0000-00001A410000}"/>
    <cellStyle name="Normal 2 4 5 3 6 2 3" xfId="16670" xr:uid="{00000000-0005-0000-0000-00001B410000}"/>
    <cellStyle name="Normal 2 4 5 3 6 3" xfId="16671" xr:uid="{00000000-0005-0000-0000-00001C410000}"/>
    <cellStyle name="Normal 2 4 5 3 6 4" xfId="16672" xr:uid="{00000000-0005-0000-0000-00001D410000}"/>
    <cellStyle name="Normal 2 4 5 3 7" xfId="16673" xr:uid="{00000000-0005-0000-0000-00001E410000}"/>
    <cellStyle name="Normal 2 4 5 3 7 2" xfId="16674" xr:uid="{00000000-0005-0000-0000-00001F410000}"/>
    <cellStyle name="Normal 2 4 5 3 7 2 2" xfId="16675" xr:uid="{00000000-0005-0000-0000-000020410000}"/>
    <cellStyle name="Normal 2 4 5 3 7 2 3" xfId="16676" xr:uid="{00000000-0005-0000-0000-000021410000}"/>
    <cellStyle name="Normal 2 4 5 3 7 3" xfId="16677" xr:uid="{00000000-0005-0000-0000-000022410000}"/>
    <cellStyle name="Normal 2 4 5 3 7 4" xfId="16678" xr:uid="{00000000-0005-0000-0000-000023410000}"/>
    <cellStyle name="Normal 2 4 5 3 8" xfId="16679" xr:uid="{00000000-0005-0000-0000-000024410000}"/>
    <cellStyle name="Normal 2 4 5 3 8 2" xfId="16680" xr:uid="{00000000-0005-0000-0000-000025410000}"/>
    <cellStyle name="Normal 2 4 5 3 8 3" xfId="16681" xr:uid="{00000000-0005-0000-0000-000026410000}"/>
    <cellStyle name="Normal 2 4 5 3 9" xfId="16682" xr:uid="{00000000-0005-0000-0000-000027410000}"/>
    <cellStyle name="Normal 2 4 5 4" xfId="16683" xr:uid="{00000000-0005-0000-0000-000028410000}"/>
    <cellStyle name="Normal 2 4 5 4 2" xfId="16684" xr:uid="{00000000-0005-0000-0000-000029410000}"/>
    <cellStyle name="Normal 2 4 5 4 2 2" xfId="16685" xr:uid="{00000000-0005-0000-0000-00002A410000}"/>
    <cellStyle name="Normal 2 4 5 4 2 3" xfId="16686" xr:uid="{00000000-0005-0000-0000-00002B410000}"/>
    <cellStyle name="Normal 2 4 5 4 3" xfId="16687" xr:uid="{00000000-0005-0000-0000-00002C410000}"/>
    <cellStyle name="Normal 2 4 5 4 4" xfId="16688" xr:uid="{00000000-0005-0000-0000-00002D410000}"/>
    <cellStyle name="Normal 2 4 5 5" xfId="16689" xr:uid="{00000000-0005-0000-0000-00002E410000}"/>
    <cellStyle name="Normal 2 4 5 5 2" xfId="16690" xr:uid="{00000000-0005-0000-0000-00002F410000}"/>
    <cellStyle name="Normal 2 4 5 5 2 2" xfId="16691" xr:uid="{00000000-0005-0000-0000-000030410000}"/>
    <cellStyle name="Normal 2 4 5 5 2 3" xfId="16692" xr:uid="{00000000-0005-0000-0000-000031410000}"/>
    <cellStyle name="Normal 2 4 5 5 3" xfId="16693" xr:uid="{00000000-0005-0000-0000-000032410000}"/>
    <cellStyle name="Normal 2 4 5 5 4" xfId="16694" xr:uid="{00000000-0005-0000-0000-000033410000}"/>
    <cellStyle name="Normal 2 4 5 6" xfId="16695" xr:uid="{00000000-0005-0000-0000-000034410000}"/>
    <cellStyle name="Normal 2 4 5 6 2" xfId="16696" xr:uid="{00000000-0005-0000-0000-000035410000}"/>
    <cellStyle name="Normal 2 4 5 6 2 2" xfId="16697" xr:uid="{00000000-0005-0000-0000-000036410000}"/>
    <cellStyle name="Normal 2 4 5 6 2 3" xfId="16698" xr:uid="{00000000-0005-0000-0000-000037410000}"/>
    <cellStyle name="Normal 2 4 5 6 3" xfId="16699" xr:uid="{00000000-0005-0000-0000-000038410000}"/>
    <cellStyle name="Normal 2 4 5 6 4" xfId="16700" xr:uid="{00000000-0005-0000-0000-000039410000}"/>
    <cellStyle name="Normal 2 4 5 7" xfId="16701" xr:uid="{00000000-0005-0000-0000-00003A410000}"/>
    <cellStyle name="Normal 2 4 5 7 2" xfId="16702" xr:uid="{00000000-0005-0000-0000-00003B410000}"/>
    <cellStyle name="Normal 2 4 5 7 2 2" xfId="16703" xr:uid="{00000000-0005-0000-0000-00003C410000}"/>
    <cellStyle name="Normal 2 4 5 7 2 3" xfId="16704" xr:uid="{00000000-0005-0000-0000-00003D410000}"/>
    <cellStyle name="Normal 2 4 5 7 3" xfId="16705" xr:uid="{00000000-0005-0000-0000-00003E410000}"/>
    <cellStyle name="Normal 2 4 5 7 4" xfId="16706" xr:uid="{00000000-0005-0000-0000-00003F410000}"/>
    <cellStyle name="Normal 2 4 5 8" xfId="16707" xr:uid="{00000000-0005-0000-0000-000040410000}"/>
    <cellStyle name="Normal 2 4 5 8 2" xfId="16708" xr:uid="{00000000-0005-0000-0000-000041410000}"/>
    <cellStyle name="Normal 2 4 5 8 2 2" xfId="16709" xr:uid="{00000000-0005-0000-0000-000042410000}"/>
    <cellStyle name="Normal 2 4 5 8 2 3" xfId="16710" xr:uid="{00000000-0005-0000-0000-000043410000}"/>
    <cellStyle name="Normal 2 4 5 8 3" xfId="16711" xr:uid="{00000000-0005-0000-0000-000044410000}"/>
    <cellStyle name="Normal 2 4 5 8 4" xfId="16712" xr:uid="{00000000-0005-0000-0000-000045410000}"/>
    <cellStyle name="Normal 2 4 5 9" xfId="16713" xr:uid="{00000000-0005-0000-0000-000046410000}"/>
    <cellStyle name="Normal 2 4 5 9 2" xfId="16714" xr:uid="{00000000-0005-0000-0000-000047410000}"/>
    <cellStyle name="Normal 2 4 5 9 2 2" xfId="16715" xr:uid="{00000000-0005-0000-0000-000048410000}"/>
    <cellStyle name="Normal 2 4 5 9 2 3" xfId="16716" xr:uid="{00000000-0005-0000-0000-000049410000}"/>
    <cellStyle name="Normal 2 4 5 9 3" xfId="16717" xr:uid="{00000000-0005-0000-0000-00004A410000}"/>
    <cellStyle name="Normal 2 4 5 9 4" xfId="16718" xr:uid="{00000000-0005-0000-0000-00004B410000}"/>
    <cellStyle name="Normal 2 4 6" xfId="16719" xr:uid="{00000000-0005-0000-0000-00004C410000}"/>
    <cellStyle name="Normal 2 4 6 10" xfId="16720" xr:uid="{00000000-0005-0000-0000-00004D410000}"/>
    <cellStyle name="Normal 2 4 6 2" xfId="16721" xr:uid="{00000000-0005-0000-0000-00004E410000}"/>
    <cellStyle name="Normal 2 4 6 2 2" xfId="16722" xr:uid="{00000000-0005-0000-0000-00004F410000}"/>
    <cellStyle name="Normal 2 4 6 2 2 2" xfId="16723" xr:uid="{00000000-0005-0000-0000-000050410000}"/>
    <cellStyle name="Normal 2 4 6 2 2 3" xfId="16724" xr:uid="{00000000-0005-0000-0000-000051410000}"/>
    <cellStyle name="Normal 2 4 6 2 3" xfId="16725" xr:uid="{00000000-0005-0000-0000-000052410000}"/>
    <cellStyle name="Normal 2 4 6 2 4" xfId="16726" xr:uid="{00000000-0005-0000-0000-000053410000}"/>
    <cellStyle name="Normal 2 4 6 3" xfId="16727" xr:uid="{00000000-0005-0000-0000-000054410000}"/>
    <cellStyle name="Normal 2 4 6 3 2" xfId="16728" xr:uid="{00000000-0005-0000-0000-000055410000}"/>
    <cellStyle name="Normal 2 4 6 3 2 2" xfId="16729" xr:uid="{00000000-0005-0000-0000-000056410000}"/>
    <cellStyle name="Normal 2 4 6 3 2 3" xfId="16730" xr:uid="{00000000-0005-0000-0000-000057410000}"/>
    <cellStyle name="Normal 2 4 6 3 3" xfId="16731" xr:uid="{00000000-0005-0000-0000-000058410000}"/>
    <cellStyle name="Normal 2 4 6 3 4" xfId="16732" xr:uid="{00000000-0005-0000-0000-000059410000}"/>
    <cellStyle name="Normal 2 4 6 4" xfId="16733" xr:uid="{00000000-0005-0000-0000-00005A410000}"/>
    <cellStyle name="Normal 2 4 6 4 2" xfId="16734" xr:uid="{00000000-0005-0000-0000-00005B410000}"/>
    <cellStyle name="Normal 2 4 6 4 2 2" xfId="16735" xr:uid="{00000000-0005-0000-0000-00005C410000}"/>
    <cellStyle name="Normal 2 4 6 4 2 3" xfId="16736" xr:uid="{00000000-0005-0000-0000-00005D410000}"/>
    <cellStyle name="Normal 2 4 6 4 3" xfId="16737" xr:uid="{00000000-0005-0000-0000-00005E410000}"/>
    <cellStyle name="Normal 2 4 6 4 4" xfId="16738" xr:uid="{00000000-0005-0000-0000-00005F410000}"/>
    <cellStyle name="Normal 2 4 6 5" xfId="16739" xr:uid="{00000000-0005-0000-0000-000060410000}"/>
    <cellStyle name="Normal 2 4 6 5 2" xfId="16740" xr:uid="{00000000-0005-0000-0000-000061410000}"/>
    <cellStyle name="Normal 2 4 6 5 2 2" xfId="16741" xr:uid="{00000000-0005-0000-0000-000062410000}"/>
    <cellStyle name="Normal 2 4 6 5 2 3" xfId="16742" xr:uid="{00000000-0005-0000-0000-000063410000}"/>
    <cellStyle name="Normal 2 4 6 5 3" xfId="16743" xr:uid="{00000000-0005-0000-0000-000064410000}"/>
    <cellStyle name="Normal 2 4 6 5 4" xfId="16744" xr:uid="{00000000-0005-0000-0000-000065410000}"/>
    <cellStyle name="Normal 2 4 6 6" xfId="16745" xr:uid="{00000000-0005-0000-0000-000066410000}"/>
    <cellStyle name="Normal 2 4 6 6 2" xfId="16746" xr:uid="{00000000-0005-0000-0000-000067410000}"/>
    <cellStyle name="Normal 2 4 6 6 2 2" xfId="16747" xr:uid="{00000000-0005-0000-0000-000068410000}"/>
    <cellStyle name="Normal 2 4 6 6 2 3" xfId="16748" xr:uid="{00000000-0005-0000-0000-000069410000}"/>
    <cellStyle name="Normal 2 4 6 6 3" xfId="16749" xr:uid="{00000000-0005-0000-0000-00006A410000}"/>
    <cellStyle name="Normal 2 4 6 6 4" xfId="16750" xr:uid="{00000000-0005-0000-0000-00006B410000}"/>
    <cellStyle name="Normal 2 4 6 7" xfId="16751" xr:uid="{00000000-0005-0000-0000-00006C410000}"/>
    <cellStyle name="Normal 2 4 6 7 2" xfId="16752" xr:uid="{00000000-0005-0000-0000-00006D410000}"/>
    <cellStyle name="Normal 2 4 6 7 2 2" xfId="16753" xr:uid="{00000000-0005-0000-0000-00006E410000}"/>
    <cellStyle name="Normal 2 4 6 7 2 3" xfId="16754" xr:uid="{00000000-0005-0000-0000-00006F410000}"/>
    <cellStyle name="Normal 2 4 6 7 3" xfId="16755" xr:uid="{00000000-0005-0000-0000-000070410000}"/>
    <cellStyle name="Normal 2 4 6 7 4" xfId="16756" xr:uid="{00000000-0005-0000-0000-000071410000}"/>
    <cellStyle name="Normal 2 4 6 8" xfId="16757" xr:uid="{00000000-0005-0000-0000-000072410000}"/>
    <cellStyle name="Normal 2 4 6 8 2" xfId="16758" xr:uid="{00000000-0005-0000-0000-000073410000}"/>
    <cellStyle name="Normal 2 4 6 8 3" xfId="16759" xr:uid="{00000000-0005-0000-0000-000074410000}"/>
    <cellStyle name="Normal 2 4 6 9" xfId="16760" xr:uid="{00000000-0005-0000-0000-000075410000}"/>
    <cellStyle name="Normal 2 4 7" xfId="16761" xr:uid="{00000000-0005-0000-0000-000076410000}"/>
    <cellStyle name="Normal 2 4 7 10" xfId="16762" xr:uid="{00000000-0005-0000-0000-000077410000}"/>
    <cellStyle name="Normal 2 4 7 2" xfId="16763" xr:uid="{00000000-0005-0000-0000-000078410000}"/>
    <cellStyle name="Normal 2 4 7 2 2" xfId="16764" xr:uid="{00000000-0005-0000-0000-000079410000}"/>
    <cellStyle name="Normal 2 4 7 2 2 2" xfId="16765" xr:uid="{00000000-0005-0000-0000-00007A410000}"/>
    <cellStyle name="Normal 2 4 7 2 2 3" xfId="16766" xr:uid="{00000000-0005-0000-0000-00007B410000}"/>
    <cellStyle name="Normal 2 4 7 2 3" xfId="16767" xr:uid="{00000000-0005-0000-0000-00007C410000}"/>
    <cellStyle name="Normal 2 4 7 2 4" xfId="16768" xr:uid="{00000000-0005-0000-0000-00007D410000}"/>
    <cellStyle name="Normal 2 4 7 3" xfId="16769" xr:uid="{00000000-0005-0000-0000-00007E410000}"/>
    <cellStyle name="Normal 2 4 7 3 2" xfId="16770" xr:uid="{00000000-0005-0000-0000-00007F410000}"/>
    <cellStyle name="Normal 2 4 7 3 2 2" xfId="16771" xr:uid="{00000000-0005-0000-0000-000080410000}"/>
    <cellStyle name="Normal 2 4 7 3 2 3" xfId="16772" xr:uid="{00000000-0005-0000-0000-000081410000}"/>
    <cellStyle name="Normal 2 4 7 3 3" xfId="16773" xr:uid="{00000000-0005-0000-0000-000082410000}"/>
    <cellStyle name="Normal 2 4 7 3 4" xfId="16774" xr:uid="{00000000-0005-0000-0000-000083410000}"/>
    <cellStyle name="Normal 2 4 7 4" xfId="16775" xr:uid="{00000000-0005-0000-0000-000084410000}"/>
    <cellStyle name="Normal 2 4 7 4 2" xfId="16776" xr:uid="{00000000-0005-0000-0000-000085410000}"/>
    <cellStyle name="Normal 2 4 7 4 2 2" xfId="16777" xr:uid="{00000000-0005-0000-0000-000086410000}"/>
    <cellStyle name="Normal 2 4 7 4 2 3" xfId="16778" xr:uid="{00000000-0005-0000-0000-000087410000}"/>
    <cellStyle name="Normal 2 4 7 4 3" xfId="16779" xr:uid="{00000000-0005-0000-0000-000088410000}"/>
    <cellStyle name="Normal 2 4 7 4 4" xfId="16780" xr:uid="{00000000-0005-0000-0000-000089410000}"/>
    <cellStyle name="Normal 2 4 7 5" xfId="16781" xr:uid="{00000000-0005-0000-0000-00008A410000}"/>
    <cellStyle name="Normal 2 4 7 5 2" xfId="16782" xr:uid="{00000000-0005-0000-0000-00008B410000}"/>
    <cellStyle name="Normal 2 4 7 5 2 2" xfId="16783" xr:uid="{00000000-0005-0000-0000-00008C410000}"/>
    <cellStyle name="Normal 2 4 7 5 2 3" xfId="16784" xr:uid="{00000000-0005-0000-0000-00008D410000}"/>
    <cellStyle name="Normal 2 4 7 5 3" xfId="16785" xr:uid="{00000000-0005-0000-0000-00008E410000}"/>
    <cellStyle name="Normal 2 4 7 5 4" xfId="16786" xr:uid="{00000000-0005-0000-0000-00008F410000}"/>
    <cellStyle name="Normal 2 4 7 6" xfId="16787" xr:uid="{00000000-0005-0000-0000-000090410000}"/>
    <cellStyle name="Normal 2 4 7 6 2" xfId="16788" xr:uid="{00000000-0005-0000-0000-000091410000}"/>
    <cellStyle name="Normal 2 4 7 6 2 2" xfId="16789" xr:uid="{00000000-0005-0000-0000-000092410000}"/>
    <cellStyle name="Normal 2 4 7 6 2 3" xfId="16790" xr:uid="{00000000-0005-0000-0000-000093410000}"/>
    <cellStyle name="Normal 2 4 7 6 3" xfId="16791" xr:uid="{00000000-0005-0000-0000-000094410000}"/>
    <cellStyle name="Normal 2 4 7 6 4" xfId="16792" xr:uid="{00000000-0005-0000-0000-000095410000}"/>
    <cellStyle name="Normal 2 4 7 7" xfId="16793" xr:uid="{00000000-0005-0000-0000-000096410000}"/>
    <cellStyle name="Normal 2 4 7 7 2" xfId="16794" xr:uid="{00000000-0005-0000-0000-000097410000}"/>
    <cellStyle name="Normal 2 4 7 7 2 2" xfId="16795" xr:uid="{00000000-0005-0000-0000-000098410000}"/>
    <cellStyle name="Normal 2 4 7 7 2 3" xfId="16796" xr:uid="{00000000-0005-0000-0000-000099410000}"/>
    <cellStyle name="Normal 2 4 7 7 3" xfId="16797" xr:uid="{00000000-0005-0000-0000-00009A410000}"/>
    <cellStyle name="Normal 2 4 7 7 4" xfId="16798" xr:uid="{00000000-0005-0000-0000-00009B410000}"/>
    <cellStyle name="Normal 2 4 7 8" xfId="16799" xr:uid="{00000000-0005-0000-0000-00009C410000}"/>
    <cellStyle name="Normal 2 4 7 8 2" xfId="16800" xr:uid="{00000000-0005-0000-0000-00009D410000}"/>
    <cellStyle name="Normal 2 4 7 8 3" xfId="16801" xr:uid="{00000000-0005-0000-0000-00009E410000}"/>
    <cellStyle name="Normal 2 4 7 9" xfId="16802" xr:uid="{00000000-0005-0000-0000-00009F410000}"/>
    <cellStyle name="Normal 2 4 8" xfId="16803" xr:uid="{00000000-0005-0000-0000-0000A0410000}"/>
    <cellStyle name="Normal 2 4 8 2" xfId="16804" xr:uid="{00000000-0005-0000-0000-0000A1410000}"/>
    <cellStyle name="Normal 2 4 8 2 2" xfId="16805" xr:uid="{00000000-0005-0000-0000-0000A2410000}"/>
    <cellStyle name="Normal 2 4 8 2 3" xfId="16806" xr:uid="{00000000-0005-0000-0000-0000A3410000}"/>
    <cellStyle name="Normal 2 4 8 3" xfId="16807" xr:uid="{00000000-0005-0000-0000-0000A4410000}"/>
    <cellStyle name="Normal 2 4 8 4" xfId="16808" xr:uid="{00000000-0005-0000-0000-0000A5410000}"/>
    <cellStyle name="Normal 2 4 9" xfId="16809" xr:uid="{00000000-0005-0000-0000-0000A6410000}"/>
    <cellStyle name="Normal 2 4 9 2" xfId="16810" xr:uid="{00000000-0005-0000-0000-0000A7410000}"/>
    <cellStyle name="Normal 2 4 9 2 2" xfId="16811" xr:uid="{00000000-0005-0000-0000-0000A8410000}"/>
    <cellStyle name="Normal 2 4 9 2 3" xfId="16812" xr:uid="{00000000-0005-0000-0000-0000A9410000}"/>
    <cellStyle name="Normal 2 4 9 3" xfId="16813" xr:uid="{00000000-0005-0000-0000-0000AA410000}"/>
    <cellStyle name="Normal 2 4 9 4" xfId="16814" xr:uid="{00000000-0005-0000-0000-0000AB410000}"/>
    <cellStyle name="Normal 2 5" xfId="16815" xr:uid="{00000000-0005-0000-0000-0000AC410000}"/>
    <cellStyle name="Normal 2 5 2" xfId="16816" xr:uid="{00000000-0005-0000-0000-0000AD410000}"/>
    <cellStyle name="Normal 2 6" xfId="16817" xr:uid="{00000000-0005-0000-0000-0000AE410000}"/>
    <cellStyle name="Normal 2 6 10" xfId="16818" xr:uid="{00000000-0005-0000-0000-0000AF410000}"/>
    <cellStyle name="Normal 2 6 10 2" xfId="16819" xr:uid="{00000000-0005-0000-0000-0000B0410000}"/>
    <cellStyle name="Normal 2 6 10 2 2" xfId="16820" xr:uid="{00000000-0005-0000-0000-0000B1410000}"/>
    <cellStyle name="Normal 2 6 10 2 3" xfId="16821" xr:uid="{00000000-0005-0000-0000-0000B2410000}"/>
    <cellStyle name="Normal 2 6 10 3" xfId="16822" xr:uid="{00000000-0005-0000-0000-0000B3410000}"/>
    <cellStyle name="Normal 2 6 10 4" xfId="16823" xr:uid="{00000000-0005-0000-0000-0000B4410000}"/>
    <cellStyle name="Normal 2 6 11" xfId="16824" xr:uid="{00000000-0005-0000-0000-0000B5410000}"/>
    <cellStyle name="Normal 2 6 11 2" xfId="16825" xr:uid="{00000000-0005-0000-0000-0000B6410000}"/>
    <cellStyle name="Normal 2 6 11 2 2" xfId="16826" xr:uid="{00000000-0005-0000-0000-0000B7410000}"/>
    <cellStyle name="Normal 2 6 11 2 3" xfId="16827" xr:uid="{00000000-0005-0000-0000-0000B8410000}"/>
    <cellStyle name="Normal 2 6 11 3" xfId="16828" xr:uid="{00000000-0005-0000-0000-0000B9410000}"/>
    <cellStyle name="Normal 2 6 11 4" xfId="16829" xr:uid="{00000000-0005-0000-0000-0000BA410000}"/>
    <cellStyle name="Normal 2 6 12" xfId="16830" xr:uid="{00000000-0005-0000-0000-0000BB410000}"/>
    <cellStyle name="Normal 2 6 12 2" xfId="16831" xr:uid="{00000000-0005-0000-0000-0000BC410000}"/>
    <cellStyle name="Normal 2 6 12 2 2" xfId="16832" xr:uid="{00000000-0005-0000-0000-0000BD410000}"/>
    <cellStyle name="Normal 2 6 12 2 3" xfId="16833" xr:uid="{00000000-0005-0000-0000-0000BE410000}"/>
    <cellStyle name="Normal 2 6 12 3" xfId="16834" xr:uid="{00000000-0005-0000-0000-0000BF410000}"/>
    <cellStyle name="Normal 2 6 12 4" xfId="16835" xr:uid="{00000000-0005-0000-0000-0000C0410000}"/>
    <cellStyle name="Normal 2 6 13" xfId="16836" xr:uid="{00000000-0005-0000-0000-0000C1410000}"/>
    <cellStyle name="Normal 2 6 13 2" xfId="16837" xr:uid="{00000000-0005-0000-0000-0000C2410000}"/>
    <cellStyle name="Normal 2 6 13 2 2" xfId="16838" xr:uid="{00000000-0005-0000-0000-0000C3410000}"/>
    <cellStyle name="Normal 2 6 13 2 3" xfId="16839" xr:uid="{00000000-0005-0000-0000-0000C4410000}"/>
    <cellStyle name="Normal 2 6 13 3" xfId="16840" xr:uid="{00000000-0005-0000-0000-0000C5410000}"/>
    <cellStyle name="Normal 2 6 13 4" xfId="16841" xr:uid="{00000000-0005-0000-0000-0000C6410000}"/>
    <cellStyle name="Normal 2 6 14" xfId="16842" xr:uid="{00000000-0005-0000-0000-0000C7410000}"/>
    <cellStyle name="Normal 2 6 14 2" xfId="16843" xr:uid="{00000000-0005-0000-0000-0000C8410000}"/>
    <cellStyle name="Normal 2 6 14 2 2" xfId="16844" xr:uid="{00000000-0005-0000-0000-0000C9410000}"/>
    <cellStyle name="Normal 2 6 14 2 3" xfId="16845" xr:uid="{00000000-0005-0000-0000-0000CA410000}"/>
    <cellStyle name="Normal 2 6 14 3" xfId="16846" xr:uid="{00000000-0005-0000-0000-0000CB410000}"/>
    <cellStyle name="Normal 2 6 14 4" xfId="16847" xr:uid="{00000000-0005-0000-0000-0000CC410000}"/>
    <cellStyle name="Normal 2 6 15" xfId="16848" xr:uid="{00000000-0005-0000-0000-0000CD410000}"/>
    <cellStyle name="Normal 2 6 15 2" xfId="16849" xr:uid="{00000000-0005-0000-0000-0000CE410000}"/>
    <cellStyle name="Normal 2 6 15 3" xfId="16850" xr:uid="{00000000-0005-0000-0000-0000CF410000}"/>
    <cellStyle name="Normal 2 6 16" xfId="16851" xr:uid="{00000000-0005-0000-0000-0000D0410000}"/>
    <cellStyle name="Normal 2 6 17" xfId="16852" xr:uid="{00000000-0005-0000-0000-0000D1410000}"/>
    <cellStyle name="Normal 2 6 2" xfId="16853" xr:uid="{00000000-0005-0000-0000-0000D2410000}"/>
    <cellStyle name="Normal 2 6 2 10" xfId="16854" xr:uid="{00000000-0005-0000-0000-0000D3410000}"/>
    <cellStyle name="Normal 2 6 2 10 2" xfId="16855" xr:uid="{00000000-0005-0000-0000-0000D4410000}"/>
    <cellStyle name="Normal 2 6 2 10 2 2" xfId="16856" xr:uid="{00000000-0005-0000-0000-0000D5410000}"/>
    <cellStyle name="Normal 2 6 2 10 2 3" xfId="16857" xr:uid="{00000000-0005-0000-0000-0000D6410000}"/>
    <cellStyle name="Normal 2 6 2 10 3" xfId="16858" xr:uid="{00000000-0005-0000-0000-0000D7410000}"/>
    <cellStyle name="Normal 2 6 2 10 4" xfId="16859" xr:uid="{00000000-0005-0000-0000-0000D8410000}"/>
    <cellStyle name="Normal 2 6 2 11" xfId="16860" xr:uid="{00000000-0005-0000-0000-0000D9410000}"/>
    <cellStyle name="Normal 2 6 2 11 2" xfId="16861" xr:uid="{00000000-0005-0000-0000-0000DA410000}"/>
    <cellStyle name="Normal 2 6 2 11 2 2" xfId="16862" xr:uid="{00000000-0005-0000-0000-0000DB410000}"/>
    <cellStyle name="Normal 2 6 2 11 2 3" xfId="16863" xr:uid="{00000000-0005-0000-0000-0000DC410000}"/>
    <cellStyle name="Normal 2 6 2 11 3" xfId="16864" xr:uid="{00000000-0005-0000-0000-0000DD410000}"/>
    <cellStyle name="Normal 2 6 2 11 4" xfId="16865" xr:uid="{00000000-0005-0000-0000-0000DE410000}"/>
    <cellStyle name="Normal 2 6 2 12" xfId="16866" xr:uid="{00000000-0005-0000-0000-0000DF410000}"/>
    <cellStyle name="Normal 2 6 2 12 2" xfId="16867" xr:uid="{00000000-0005-0000-0000-0000E0410000}"/>
    <cellStyle name="Normal 2 6 2 12 2 2" xfId="16868" xr:uid="{00000000-0005-0000-0000-0000E1410000}"/>
    <cellStyle name="Normal 2 6 2 12 2 3" xfId="16869" xr:uid="{00000000-0005-0000-0000-0000E2410000}"/>
    <cellStyle name="Normal 2 6 2 12 3" xfId="16870" xr:uid="{00000000-0005-0000-0000-0000E3410000}"/>
    <cellStyle name="Normal 2 6 2 12 4" xfId="16871" xr:uid="{00000000-0005-0000-0000-0000E4410000}"/>
    <cellStyle name="Normal 2 6 2 13" xfId="16872" xr:uid="{00000000-0005-0000-0000-0000E5410000}"/>
    <cellStyle name="Normal 2 6 2 13 2" xfId="16873" xr:uid="{00000000-0005-0000-0000-0000E6410000}"/>
    <cellStyle name="Normal 2 6 2 13 3" xfId="16874" xr:uid="{00000000-0005-0000-0000-0000E7410000}"/>
    <cellStyle name="Normal 2 6 2 14" xfId="16875" xr:uid="{00000000-0005-0000-0000-0000E8410000}"/>
    <cellStyle name="Normal 2 6 2 15" xfId="16876" xr:uid="{00000000-0005-0000-0000-0000E9410000}"/>
    <cellStyle name="Normal 2 6 2 2" xfId="16877" xr:uid="{00000000-0005-0000-0000-0000EA410000}"/>
    <cellStyle name="Normal 2 6 2 2 10" xfId="16878" xr:uid="{00000000-0005-0000-0000-0000EB410000}"/>
    <cellStyle name="Normal 2 6 2 2 10 2" xfId="16879" xr:uid="{00000000-0005-0000-0000-0000EC410000}"/>
    <cellStyle name="Normal 2 6 2 2 10 3" xfId="16880" xr:uid="{00000000-0005-0000-0000-0000ED410000}"/>
    <cellStyle name="Normal 2 6 2 2 11" xfId="16881" xr:uid="{00000000-0005-0000-0000-0000EE410000}"/>
    <cellStyle name="Normal 2 6 2 2 12" xfId="16882" xr:uid="{00000000-0005-0000-0000-0000EF410000}"/>
    <cellStyle name="Normal 2 6 2 2 2" xfId="16883" xr:uid="{00000000-0005-0000-0000-0000F0410000}"/>
    <cellStyle name="Normal 2 6 2 2 2 10" xfId="16884" xr:uid="{00000000-0005-0000-0000-0000F1410000}"/>
    <cellStyle name="Normal 2 6 2 2 2 2" xfId="16885" xr:uid="{00000000-0005-0000-0000-0000F2410000}"/>
    <cellStyle name="Normal 2 6 2 2 2 2 2" xfId="16886" xr:uid="{00000000-0005-0000-0000-0000F3410000}"/>
    <cellStyle name="Normal 2 6 2 2 2 2 2 2" xfId="16887" xr:uid="{00000000-0005-0000-0000-0000F4410000}"/>
    <cellStyle name="Normal 2 6 2 2 2 2 2 3" xfId="16888" xr:uid="{00000000-0005-0000-0000-0000F5410000}"/>
    <cellStyle name="Normal 2 6 2 2 2 2 3" xfId="16889" xr:uid="{00000000-0005-0000-0000-0000F6410000}"/>
    <cellStyle name="Normal 2 6 2 2 2 2 4" xfId="16890" xr:uid="{00000000-0005-0000-0000-0000F7410000}"/>
    <cellStyle name="Normal 2 6 2 2 2 3" xfId="16891" xr:uid="{00000000-0005-0000-0000-0000F8410000}"/>
    <cellStyle name="Normal 2 6 2 2 2 3 2" xfId="16892" xr:uid="{00000000-0005-0000-0000-0000F9410000}"/>
    <cellStyle name="Normal 2 6 2 2 2 3 2 2" xfId="16893" xr:uid="{00000000-0005-0000-0000-0000FA410000}"/>
    <cellStyle name="Normal 2 6 2 2 2 3 2 3" xfId="16894" xr:uid="{00000000-0005-0000-0000-0000FB410000}"/>
    <cellStyle name="Normal 2 6 2 2 2 3 3" xfId="16895" xr:uid="{00000000-0005-0000-0000-0000FC410000}"/>
    <cellStyle name="Normal 2 6 2 2 2 3 4" xfId="16896" xr:uid="{00000000-0005-0000-0000-0000FD410000}"/>
    <cellStyle name="Normal 2 6 2 2 2 4" xfId="16897" xr:uid="{00000000-0005-0000-0000-0000FE410000}"/>
    <cellStyle name="Normal 2 6 2 2 2 4 2" xfId="16898" xr:uid="{00000000-0005-0000-0000-0000FF410000}"/>
    <cellStyle name="Normal 2 6 2 2 2 4 2 2" xfId="16899" xr:uid="{00000000-0005-0000-0000-000000420000}"/>
    <cellStyle name="Normal 2 6 2 2 2 4 2 3" xfId="16900" xr:uid="{00000000-0005-0000-0000-000001420000}"/>
    <cellStyle name="Normal 2 6 2 2 2 4 3" xfId="16901" xr:uid="{00000000-0005-0000-0000-000002420000}"/>
    <cellStyle name="Normal 2 6 2 2 2 4 4" xfId="16902" xr:uid="{00000000-0005-0000-0000-000003420000}"/>
    <cellStyle name="Normal 2 6 2 2 2 5" xfId="16903" xr:uid="{00000000-0005-0000-0000-000004420000}"/>
    <cellStyle name="Normal 2 6 2 2 2 5 2" xfId="16904" xr:uid="{00000000-0005-0000-0000-000005420000}"/>
    <cellStyle name="Normal 2 6 2 2 2 5 2 2" xfId="16905" xr:uid="{00000000-0005-0000-0000-000006420000}"/>
    <cellStyle name="Normal 2 6 2 2 2 5 2 3" xfId="16906" xr:uid="{00000000-0005-0000-0000-000007420000}"/>
    <cellStyle name="Normal 2 6 2 2 2 5 3" xfId="16907" xr:uid="{00000000-0005-0000-0000-000008420000}"/>
    <cellStyle name="Normal 2 6 2 2 2 5 4" xfId="16908" xr:uid="{00000000-0005-0000-0000-000009420000}"/>
    <cellStyle name="Normal 2 6 2 2 2 6" xfId="16909" xr:uid="{00000000-0005-0000-0000-00000A420000}"/>
    <cellStyle name="Normal 2 6 2 2 2 6 2" xfId="16910" xr:uid="{00000000-0005-0000-0000-00000B420000}"/>
    <cellStyle name="Normal 2 6 2 2 2 6 2 2" xfId="16911" xr:uid="{00000000-0005-0000-0000-00000C420000}"/>
    <cellStyle name="Normal 2 6 2 2 2 6 2 3" xfId="16912" xr:uid="{00000000-0005-0000-0000-00000D420000}"/>
    <cellStyle name="Normal 2 6 2 2 2 6 3" xfId="16913" xr:uid="{00000000-0005-0000-0000-00000E420000}"/>
    <cellStyle name="Normal 2 6 2 2 2 6 4" xfId="16914" xr:uid="{00000000-0005-0000-0000-00000F420000}"/>
    <cellStyle name="Normal 2 6 2 2 2 7" xfId="16915" xr:uid="{00000000-0005-0000-0000-000010420000}"/>
    <cellStyle name="Normal 2 6 2 2 2 7 2" xfId="16916" xr:uid="{00000000-0005-0000-0000-000011420000}"/>
    <cellStyle name="Normal 2 6 2 2 2 7 2 2" xfId="16917" xr:uid="{00000000-0005-0000-0000-000012420000}"/>
    <cellStyle name="Normal 2 6 2 2 2 7 2 3" xfId="16918" xr:uid="{00000000-0005-0000-0000-000013420000}"/>
    <cellStyle name="Normal 2 6 2 2 2 7 3" xfId="16919" xr:uid="{00000000-0005-0000-0000-000014420000}"/>
    <cellStyle name="Normal 2 6 2 2 2 7 4" xfId="16920" xr:uid="{00000000-0005-0000-0000-000015420000}"/>
    <cellStyle name="Normal 2 6 2 2 2 8" xfId="16921" xr:uid="{00000000-0005-0000-0000-000016420000}"/>
    <cellStyle name="Normal 2 6 2 2 2 8 2" xfId="16922" xr:uid="{00000000-0005-0000-0000-000017420000}"/>
    <cellStyle name="Normal 2 6 2 2 2 8 3" xfId="16923" xr:uid="{00000000-0005-0000-0000-000018420000}"/>
    <cellStyle name="Normal 2 6 2 2 2 9" xfId="16924" xr:uid="{00000000-0005-0000-0000-000019420000}"/>
    <cellStyle name="Normal 2 6 2 2 3" xfId="16925" xr:uid="{00000000-0005-0000-0000-00001A420000}"/>
    <cellStyle name="Normal 2 6 2 2 3 10" xfId="16926" xr:uid="{00000000-0005-0000-0000-00001B420000}"/>
    <cellStyle name="Normal 2 6 2 2 3 2" xfId="16927" xr:uid="{00000000-0005-0000-0000-00001C420000}"/>
    <cellStyle name="Normal 2 6 2 2 3 2 2" xfId="16928" xr:uid="{00000000-0005-0000-0000-00001D420000}"/>
    <cellStyle name="Normal 2 6 2 2 3 2 2 2" xfId="16929" xr:uid="{00000000-0005-0000-0000-00001E420000}"/>
    <cellStyle name="Normal 2 6 2 2 3 2 2 3" xfId="16930" xr:uid="{00000000-0005-0000-0000-00001F420000}"/>
    <cellStyle name="Normal 2 6 2 2 3 2 3" xfId="16931" xr:uid="{00000000-0005-0000-0000-000020420000}"/>
    <cellStyle name="Normal 2 6 2 2 3 2 4" xfId="16932" xr:uid="{00000000-0005-0000-0000-000021420000}"/>
    <cellStyle name="Normal 2 6 2 2 3 3" xfId="16933" xr:uid="{00000000-0005-0000-0000-000022420000}"/>
    <cellStyle name="Normal 2 6 2 2 3 3 2" xfId="16934" xr:uid="{00000000-0005-0000-0000-000023420000}"/>
    <cellStyle name="Normal 2 6 2 2 3 3 2 2" xfId="16935" xr:uid="{00000000-0005-0000-0000-000024420000}"/>
    <cellStyle name="Normal 2 6 2 2 3 3 2 3" xfId="16936" xr:uid="{00000000-0005-0000-0000-000025420000}"/>
    <cellStyle name="Normal 2 6 2 2 3 3 3" xfId="16937" xr:uid="{00000000-0005-0000-0000-000026420000}"/>
    <cellStyle name="Normal 2 6 2 2 3 3 4" xfId="16938" xr:uid="{00000000-0005-0000-0000-000027420000}"/>
    <cellStyle name="Normal 2 6 2 2 3 4" xfId="16939" xr:uid="{00000000-0005-0000-0000-000028420000}"/>
    <cellStyle name="Normal 2 6 2 2 3 4 2" xfId="16940" xr:uid="{00000000-0005-0000-0000-000029420000}"/>
    <cellStyle name="Normal 2 6 2 2 3 4 2 2" xfId="16941" xr:uid="{00000000-0005-0000-0000-00002A420000}"/>
    <cellStyle name="Normal 2 6 2 2 3 4 2 3" xfId="16942" xr:uid="{00000000-0005-0000-0000-00002B420000}"/>
    <cellStyle name="Normal 2 6 2 2 3 4 3" xfId="16943" xr:uid="{00000000-0005-0000-0000-00002C420000}"/>
    <cellStyle name="Normal 2 6 2 2 3 4 4" xfId="16944" xr:uid="{00000000-0005-0000-0000-00002D420000}"/>
    <cellStyle name="Normal 2 6 2 2 3 5" xfId="16945" xr:uid="{00000000-0005-0000-0000-00002E420000}"/>
    <cellStyle name="Normal 2 6 2 2 3 5 2" xfId="16946" xr:uid="{00000000-0005-0000-0000-00002F420000}"/>
    <cellStyle name="Normal 2 6 2 2 3 5 2 2" xfId="16947" xr:uid="{00000000-0005-0000-0000-000030420000}"/>
    <cellStyle name="Normal 2 6 2 2 3 5 2 3" xfId="16948" xr:uid="{00000000-0005-0000-0000-000031420000}"/>
    <cellStyle name="Normal 2 6 2 2 3 5 3" xfId="16949" xr:uid="{00000000-0005-0000-0000-000032420000}"/>
    <cellStyle name="Normal 2 6 2 2 3 5 4" xfId="16950" xr:uid="{00000000-0005-0000-0000-000033420000}"/>
    <cellStyle name="Normal 2 6 2 2 3 6" xfId="16951" xr:uid="{00000000-0005-0000-0000-000034420000}"/>
    <cellStyle name="Normal 2 6 2 2 3 6 2" xfId="16952" xr:uid="{00000000-0005-0000-0000-000035420000}"/>
    <cellStyle name="Normal 2 6 2 2 3 6 2 2" xfId="16953" xr:uid="{00000000-0005-0000-0000-000036420000}"/>
    <cellStyle name="Normal 2 6 2 2 3 6 2 3" xfId="16954" xr:uid="{00000000-0005-0000-0000-000037420000}"/>
    <cellStyle name="Normal 2 6 2 2 3 6 3" xfId="16955" xr:uid="{00000000-0005-0000-0000-000038420000}"/>
    <cellStyle name="Normal 2 6 2 2 3 6 4" xfId="16956" xr:uid="{00000000-0005-0000-0000-000039420000}"/>
    <cellStyle name="Normal 2 6 2 2 3 7" xfId="16957" xr:uid="{00000000-0005-0000-0000-00003A420000}"/>
    <cellStyle name="Normal 2 6 2 2 3 7 2" xfId="16958" xr:uid="{00000000-0005-0000-0000-00003B420000}"/>
    <cellStyle name="Normal 2 6 2 2 3 7 2 2" xfId="16959" xr:uid="{00000000-0005-0000-0000-00003C420000}"/>
    <cellStyle name="Normal 2 6 2 2 3 7 2 3" xfId="16960" xr:uid="{00000000-0005-0000-0000-00003D420000}"/>
    <cellStyle name="Normal 2 6 2 2 3 7 3" xfId="16961" xr:uid="{00000000-0005-0000-0000-00003E420000}"/>
    <cellStyle name="Normal 2 6 2 2 3 7 4" xfId="16962" xr:uid="{00000000-0005-0000-0000-00003F420000}"/>
    <cellStyle name="Normal 2 6 2 2 3 8" xfId="16963" xr:uid="{00000000-0005-0000-0000-000040420000}"/>
    <cellStyle name="Normal 2 6 2 2 3 8 2" xfId="16964" xr:uid="{00000000-0005-0000-0000-000041420000}"/>
    <cellStyle name="Normal 2 6 2 2 3 8 3" xfId="16965" xr:uid="{00000000-0005-0000-0000-000042420000}"/>
    <cellStyle name="Normal 2 6 2 2 3 9" xfId="16966" xr:uid="{00000000-0005-0000-0000-000043420000}"/>
    <cellStyle name="Normal 2 6 2 2 4" xfId="16967" xr:uid="{00000000-0005-0000-0000-000044420000}"/>
    <cellStyle name="Normal 2 6 2 2 4 2" xfId="16968" xr:uid="{00000000-0005-0000-0000-000045420000}"/>
    <cellStyle name="Normal 2 6 2 2 4 2 2" xfId="16969" xr:uid="{00000000-0005-0000-0000-000046420000}"/>
    <cellStyle name="Normal 2 6 2 2 4 2 3" xfId="16970" xr:uid="{00000000-0005-0000-0000-000047420000}"/>
    <cellStyle name="Normal 2 6 2 2 4 3" xfId="16971" xr:uid="{00000000-0005-0000-0000-000048420000}"/>
    <cellStyle name="Normal 2 6 2 2 4 4" xfId="16972" xr:uid="{00000000-0005-0000-0000-000049420000}"/>
    <cellStyle name="Normal 2 6 2 2 5" xfId="16973" xr:uid="{00000000-0005-0000-0000-00004A420000}"/>
    <cellStyle name="Normal 2 6 2 2 5 2" xfId="16974" xr:uid="{00000000-0005-0000-0000-00004B420000}"/>
    <cellStyle name="Normal 2 6 2 2 5 2 2" xfId="16975" xr:uid="{00000000-0005-0000-0000-00004C420000}"/>
    <cellStyle name="Normal 2 6 2 2 5 2 3" xfId="16976" xr:uid="{00000000-0005-0000-0000-00004D420000}"/>
    <cellStyle name="Normal 2 6 2 2 5 3" xfId="16977" xr:uid="{00000000-0005-0000-0000-00004E420000}"/>
    <cellStyle name="Normal 2 6 2 2 5 4" xfId="16978" xr:uid="{00000000-0005-0000-0000-00004F420000}"/>
    <cellStyle name="Normal 2 6 2 2 6" xfId="16979" xr:uid="{00000000-0005-0000-0000-000050420000}"/>
    <cellStyle name="Normal 2 6 2 2 6 2" xfId="16980" xr:uid="{00000000-0005-0000-0000-000051420000}"/>
    <cellStyle name="Normal 2 6 2 2 6 2 2" xfId="16981" xr:uid="{00000000-0005-0000-0000-000052420000}"/>
    <cellStyle name="Normal 2 6 2 2 6 2 3" xfId="16982" xr:uid="{00000000-0005-0000-0000-000053420000}"/>
    <cellStyle name="Normal 2 6 2 2 6 3" xfId="16983" xr:uid="{00000000-0005-0000-0000-000054420000}"/>
    <cellStyle name="Normal 2 6 2 2 6 4" xfId="16984" xr:uid="{00000000-0005-0000-0000-000055420000}"/>
    <cellStyle name="Normal 2 6 2 2 7" xfId="16985" xr:uid="{00000000-0005-0000-0000-000056420000}"/>
    <cellStyle name="Normal 2 6 2 2 7 2" xfId="16986" xr:uid="{00000000-0005-0000-0000-000057420000}"/>
    <cellStyle name="Normal 2 6 2 2 7 2 2" xfId="16987" xr:uid="{00000000-0005-0000-0000-000058420000}"/>
    <cellStyle name="Normal 2 6 2 2 7 2 3" xfId="16988" xr:uid="{00000000-0005-0000-0000-000059420000}"/>
    <cellStyle name="Normal 2 6 2 2 7 3" xfId="16989" xr:uid="{00000000-0005-0000-0000-00005A420000}"/>
    <cellStyle name="Normal 2 6 2 2 7 4" xfId="16990" xr:uid="{00000000-0005-0000-0000-00005B420000}"/>
    <cellStyle name="Normal 2 6 2 2 8" xfId="16991" xr:uid="{00000000-0005-0000-0000-00005C420000}"/>
    <cellStyle name="Normal 2 6 2 2 8 2" xfId="16992" xr:uid="{00000000-0005-0000-0000-00005D420000}"/>
    <cellStyle name="Normal 2 6 2 2 8 2 2" xfId="16993" xr:uid="{00000000-0005-0000-0000-00005E420000}"/>
    <cellStyle name="Normal 2 6 2 2 8 2 3" xfId="16994" xr:uid="{00000000-0005-0000-0000-00005F420000}"/>
    <cellStyle name="Normal 2 6 2 2 8 3" xfId="16995" xr:uid="{00000000-0005-0000-0000-000060420000}"/>
    <cellStyle name="Normal 2 6 2 2 8 4" xfId="16996" xr:uid="{00000000-0005-0000-0000-000061420000}"/>
    <cellStyle name="Normal 2 6 2 2 9" xfId="16997" xr:uid="{00000000-0005-0000-0000-000062420000}"/>
    <cellStyle name="Normal 2 6 2 2 9 2" xfId="16998" xr:uid="{00000000-0005-0000-0000-000063420000}"/>
    <cellStyle name="Normal 2 6 2 2 9 2 2" xfId="16999" xr:uid="{00000000-0005-0000-0000-000064420000}"/>
    <cellStyle name="Normal 2 6 2 2 9 2 3" xfId="17000" xr:uid="{00000000-0005-0000-0000-000065420000}"/>
    <cellStyle name="Normal 2 6 2 2 9 3" xfId="17001" xr:uid="{00000000-0005-0000-0000-000066420000}"/>
    <cellStyle name="Normal 2 6 2 2 9 4" xfId="17002" xr:uid="{00000000-0005-0000-0000-000067420000}"/>
    <cellStyle name="Normal 2 6 2 3" xfId="17003" xr:uid="{00000000-0005-0000-0000-000068420000}"/>
    <cellStyle name="Normal 2 6 2 3 10" xfId="17004" xr:uid="{00000000-0005-0000-0000-000069420000}"/>
    <cellStyle name="Normal 2 6 2 3 10 2" xfId="17005" xr:uid="{00000000-0005-0000-0000-00006A420000}"/>
    <cellStyle name="Normal 2 6 2 3 10 3" xfId="17006" xr:uid="{00000000-0005-0000-0000-00006B420000}"/>
    <cellStyle name="Normal 2 6 2 3 11" xfId="17007" xr:uid="{00000000-0005-0000-0000-00006C420000}"/>
    <cellStyle name="Normal 2 6 2 3 12" xfId="17008" xr:uid="{00000000-0005-0000-0000-00006D420000}"/>
    <cellStyle name="Normal 2 6 2 3 2" xfId="17009" xr:uid="{00000000-0005-0000-0000-00006E420000}"/>
    <cellStyle name="Normal 2 6 2 3 2 10" xfId="17010" xr:uid="{00000000-0005-0000-0000-00006F420000}"/>
    <cellStyle name="Normal 2 6 2 3 2 2" xfId="17011" xr:uid="{00000000-0005-0000-0000-000070420000}"/>
    <cellStyle name="Normal 2 6 2 3 2 2 2" xfId="17012" xr:uid="{00000000-0005-0000-0000-000071420000}"/>
    <cellStyle name="Normal 2 6 2 3 2 2 2 2" xfId="17013" xr:uid="{00000000-0005-0000-0000-000072420000}"/>
    <cellStyle name="Normal 2 6 2 3 2 2 2 3" xfId="17014" xr:uid="{00000000-0005-0000-0000-000073420000}"/>
    <cellStyle name="Normal 2 6 2 3 2 2 3" xfId="17015" xr:uid="{00000000-0005-0000-0000-000074420000}"/>
    <cellStyle name="Normal 2 6 2 3 2 2 4" xfId="17016" xr:uid="{00000000-0005-0000-0000-000075420000}"/>
    <cellStyle name="Normal 2 6 2 3 2 3" xfId="17017" xr:uid="{00000000-0005-0000-0000-000076420000}"/>
    <cellStyle name="Normal 2 6 2 3 2 3 2" xfId="17018" xr:uid="{00000000-0005-0000-0000-000077420000}"/>
    <cellStyle name="Normal 2 6 2 3 2 3 2 2" xfId="17019" xr:uid="{00000000-0005-0000-0000-000078420000}"/>
    <cellStyle name="Normal 2 6 2 3 2 3 2 3" xfId="17020" xr:uid="{00000000-0005-0000-0000-000079420000}"/>
    <cellStyle name="Normal 2 6 2 3 2 3 3" xfId="17021" xr:uid="{00000000-0005-0000-0000-00007A420000}"/>
    <cellStyle name="Normal 2 6 2 3 2 3 4" xfId="17022" xr:uid="{00000000-0005-0000-0000-00007B420000}"/>
    <cellStyle name="Normal 2 6 2 3 2 4" xfId="17023" xr:uid="{00000000-0005-0000-0000-00007C420000}"/>
    <cellStyle name="Normal 2 6 2 3 2 4 2" xfId="17024" xr:uid="{00000000-0005-0000-0000-00007D420000}"/>
    <cellStyle name="Normal 2 6 2 3 2 4 2 2" xfId="17025" xr:uid="{00000000-0005-0000-0000-00007E420000}"/>
    <cellStyle name="Normal 2 6 2 3 2 4 2 3" xfId="17026" xr:uid="{00000000-0005-0000-0000-00007F420000}"/>
    <cellStyle name="Normal 2 6 2 3 2 4 3" xfId="17027" xr:uid="{00000000-0005-0000-0000-000080420000}"/>
    <cellStyle name="Normal 2 6 2 3 2 4 4" xfId="17028" xr:uid="{00000000-0005-0000-0000-000081420000}"/>
    <cellStyle name="Normal 2 6 2 3 2 5" xfId="17029" xr:uid="{00000000-0005-0000-0000-000082420000}"/>
    <cellStyle name="Normal 2 6 2 3 2 5 2" xfId="17030" xr:uid="{00000000-0005-0000-0000-000083420000}"/>
    <cellStyle name="Normal 2 6 2 3 2 5 2 2" xfId="17031" xr:uid="{00000000-0005-0000-0000-000084420000}"/>
    <cellStyle name="Normal 2 6 2 3 2 5 2 3" xfId="17032" xr:uid="{00000000-0005-0000-0000-000085420000}"/>
    <cellStyle name="Normal 2 6 2 3 2 5 3" xfId="17033" xr:uid="{00000000-0005-0000-0000-000086420000}"/>
    <cellStyle name="Normal 2 6 2 3 2 5 4" xfId="17034" xr:uid="{00000000-0005-0000-0000-000087420000}"/>
    <cellStyle name="Normal 2 6 2 3 2 6" xfId="17035" xr:uid="{00000000-0005-0000-0000-000088420000}"/>
    <cellStyle name="Normal 2 6 2 3 2 6 2" xfId="17036" xr:uid="{00000000-0005-0000-0000-000089420000}"/>
    <cellStyle name="Normal 2 6 2 3 2 6 2 2" xfId="17037" xr:uid="{00000000-0005-0000-0000-00008A420000}"/>
    <cellStyle name="Normal 2 6 2 3 2 6 2 3" xfId="17038" xr:uid="{00000000-0005-0000-0000-00008B420000}"/>
    <cellStyle name="Normal 2 6 2 3 2 6 3" xfId="17039" xr:uid="{00000000-0005-0000-0000-00008C420000}"/>
    <cellStyle name="Normal 2 6 2 3 2 6 4" xfId="17040" xr:uid="{00000000-0005-0000-0000-00008D420000}"/>
    <cellStyle name="Normal 2 6 2 3 2 7" xfId="17041" xr:uid="{00000000-0005-0000-0000-00008E420000}"/>
    <cellStyle name="Normal 2 6 2 3 2 7 2" xfId="17042" xr:uid="{00000000-0005-0000-0000-00008F420000}"/>
    <cellStyle name="Normal 2 6 2 3 2 7 2 2" xfId="17043" xr:uid="{00000000-0005-0000-0000-000090420000}"/>
    <cellStyle name="Normal 2 6 2 3 2 7 2 3" xfId="17044" xr:uid="{00000000-0005-0000-0000-000091420000}"/>
    <cellStyle name="Normal 2 6 2 3 2 7 3" xfId="17045" xr:uid="{00000000-0005-0000-0000-000092420000}"/>
    <cellStyle name="Normal 2 6 2 3 2 7 4" xfId="17046" xr:uid="{00000000-0005-0000-0000-000093420000}"/>
    <cellStyle name="Normal 2 6 2 3 2 8" xfId="17047" xr:uid="{00000000-0005-0000-0000-000094420000}"/>
    <cellStyle name="Normal 2 6 2 3 2 8 2" xfId="17048" xr:uid="{00000000-0005-0000-0000-000095420000}"/>
    <cellStyle name="Normal 2 6 2 3 2 8 3" xfId="17049" xr:uid="{00000000-0005-0000-0000-000096420000}"/>
    <cellStyle name="Normal 2 6 2 3 2 9" xfId="17050" xr:uid="{00000000-0005-0000-0000-000097420000}"/>
    <cellStyle name="Normal 2 6 2 3 3" xfId="17051" xr:uid="{00000000-0005-0000-0000-000098420000}"/>
    <cellStyle name="Normal 2 6 2 3 3 10" xfId="17052" xr:uid="{00000000-0005-0000-0000-000099420000}"/>
    <cellStyle name="Normal 2 6 2 3 3 2" xfId="17053" xr:uid="{00000000-0005-0000-0000-00009A420000}"/>
    <cellStyle name="Normal 2 6 2 3 3 2 2" xfId="17054" xr:uid="{00000000-0005-0000-0000-00009B420000}"/>
    <cellStyle name="Normal 2 6 2 3 3 2 2 2" xfId="17055" xr:uid="{00000000-0005-0000-0000-00009C420000}"/>
    <cellStyle name="Normal 2 6 2 3 3 2 2 3" xfId="17056" xr:uid="{00000000-0005-0000-0000-00009D420000}"/>
    <cellStyle name="Normal 2 6 2 3 3 2 3" xfId="17057" xr:uid="{00000000-0005-0000-0000-00009E420000}"/>
    <cellStyle name="Normal 2 6 2 3 3 2 4" xfId="17058" xr:uid="{00000000-0005-0000-0000-00009F420000}"/>
    <cellStyle name="Normal 2 6 2 3 3 3" xfId="17059" xr:uid="{00000000-0005-0000-0000-0000A0420000}"/>
    <cellStyle name="Normal 2 6 2 3 3 3 2" xfId="17060" xr:uid="{00000000-0005-0000-0000-0000A1420000}"/>
    <cellStyle name="Normal 2 6 2 3 3 3 2 2" xfId="17061" xr:uid="{00000000-0005-0000-0000-0000A2420000}"/>
    <cellStyle name="Normal 2 6 2 3 3 3 2 3" xfId="17062" xr:uid="{00000000-0005-0000-0000-0000A3420000}"/>
    <cellStyle name="Normal 2 6 2 3 3 3 3" xfId="17063" xr:uid="{00000000-0005-0000-0000-0000A4420000}"/>
    <cellStyle name="Normal 2 6 2 3 3 3 4" xfId="17064" xr:uid="{00000000-0005-0000-0000-0000A5420000}"/>
    <cellStyle name="Normal 2 6 2 3 3 4" xfId="17065" xr:uid="{00000000-0005-0000-0000-0000A6420000}"/>
    <cellStyle name="Normal 2 6 2 3 3 4 2" xfId="17066" xr:uid="{00000000-0005-0000-0000-0000A7420000}"/>
    <cellStyle name="Normal 2 6 2 3 3 4 2 2" xfId="17067" xr:uid="{00000000-0005-0000-0000-0000A8420000}"/>
    <cellStyle name="Normal 2 6 2 3 3 4 2 3" xfId="17068" xr:uid="{00000000-0005-0000-0000-0000A9420000}"/>
    <cellStyle name="Normal 2 6 2 3 3 4 3" xfId="17069" xr:uid="{00000000-0005-0000-0000-0000AA420000}"/>
    <cellStyle name="Normal 2 6 2 3 3 4 4" xfId="17070" xr:uid="{00000000-0005-0000-0000-0000AB420000}"/>
    <cellStyle name="Normal 2 6 2 3 3 5" xfId="17071" xr:uid="{00000000-0005-0000-0000-0000AC420000}"/>
    <cellStyle name="Normal 2 6 2 3 3 5 2" xfId="17072" xr:uid="{00000000-0005-0000-0000-0000AD420000}"/>
    <cellStyle name="Normal 2 6 2 3 3 5 2 2" xfId="17073" xr:uid="{00000000-0005-0000-0000-0000AE420000}"/>
    <cellStyle name="Normal 2 6 2 3 3 5 2 3" xfId="17074" xr:uid="{00000000-0005-0000-0000-0000AF420000}"/>
    <cellStyle name="Normal 2 6 2 3 3 5 3" xfId="17075" xr:uid="{00000000-0005-0000-0000-0000B0420000}"/>
    <cellStyle name="Normal 2 6 2 3 3 5 4" xfId="17076" xr:uid="{00000000-0005-0000-0000-0000B1420000}"/>
    <cellStyle name="Normal 2 6 2 3 3 6" xfId="17077" xr:uid="{00000000-0005-0000-0000-0000B2420000}"/>
    <cellStyle name="Normal 2 6 2 3 3 6 2" xfId="17078" xr:uid="{00000000-0005-0000-0000-0000B3420000}"/>
    <cellStyle name="Normal 2 6 2 3 3 6 2 2" xfId="17079" xr:uid="{00000000-0005-0000-0000-0000B4420000}"/>
    <cellStyle name="Normal 2 6 2 3 3 6 2 3" xfId="17080" xr:uid="{00000000-0005-0000-0000-0000B5420000}"/>
    <cellStyle name="Normal 2 6 2 3 3 6 3" xfId="17081" xr:uid="{00000000-0005-0000-0000-0000B6420000}"/>
    <cellStyle name="Normal 2 6 2 3 3 6 4" xfId="17082" xr:uid="{00000000-0005-0000-0000-0000B7420000}"/>
    <cellStyle name="Normal 2 6 2 3 3 7" xfId="17083" xr:uid="{00000000-0005-0000-0000-0000B8420000}"/>
    <cellStyle name="Normal 2 6 2 3 3 7 2" xfId="17084" xr:uid="{00000000-0005-0000-0000-0000B9420000}"/>
    <cellStyle name="Normal 2 6 2 3 3 7 2 2" xfId="17085" xr:uid="{00000000-0005-0000-0000-0000BA420000}"/>
    <cellStyle name="Normal 2 6 2 3 3 7 2 3" xfId="17086" xr:uid="{00000000-0005-0000-0000-0000BB420000}"/>
    <cellStyle name="Normal 2 6 2 3 3 7 3" xfId="17087" xr:uid="{00000000-0005-0000-0000-0000BC420000}"/>
    <cellStyle name="Normal 2 6 2 3 3 7 4" xfId="17088" xr:uid="{00000000-0005-0000-0000-0000BD420000}"/>
    <cellStyle name="Normal 2 6 2 3 3 8" xfId="17089" xr:uid="{00000000-0005-0000-0000-0000BE420000}"/>
    <cellStyle name="Normal 2 6 2 3 3 8 2" xfId="17090" xr:uid="{00000000-0005-0000-0000-0000BF420000}"/>
    <cellStyle name="Normal 2 6 2 3 3 8 3" xfId="17091" xr:uid="{00000000-0005-0000-0000-0000C0420000}"/>
    <cellStyle name="Normal 2 6 2 3 3 9" xfId="17092" xr:uid="{00000000-0005-0000-0000-0000C1420000}"/>
    <cellStyle name="Normal 2 6 2 3 4" xfId="17093" xr:uid="{00000000-0005-0000-0000-0000C2420000}"/>
    <cellStyle name="Normal 2 6 2 3 4 2" xfId="17094" xr:uid="{00000000-0005-0000-0000-0000C3420000}"/>
    <cellStyle name="Normal 2 6 2 3 4 2 2" xfId="17095" xr:uid="{00000000-0005-0000-0000-0000C4420000}"/>
    <cellStyle name="Normal 2 6 2 3 4 2 3" xfId="17096" xr:uid="{00000000-0005-0000-0000-0000C5420000}"/>
    <cellStyle name="Normal 2 6 2 3 4 3" xfId="17097" xr:uid="{00000000-0005-0000-0000-0000C6420000}"/>
    <cellStyle name="Normal 2 6 2 3 4 4" xfId="17098" xr:uid="{00000000-0005-0000-0000-0000C7420000}"/>
    <cellStyle name="Normal 2 6 2 3 5" xfId="17099" xr:uid="{00000000-0005-0000-0000-0000C8420000}"/>
    <cellStyle name="Normal 2 6 2 3 5 2" xfId="17100" xr:uid="{00000000-0005-0000-0000-0000C9420000}"/>
    <cellStyle name="Normal 2 6 2 3 5 2 2" xfId="17101" xr:uid="{00000000-0005-0000-0000-0000CA420000}"/>
    <cellStyle name="Normal 2 6 2 3 5 2 3" xfId="17102" xr:uid="{00000000-0005-0000-0000-0000CB420000}"/>
    <cellStyle name="Normal 2 6 2 3 5 3" xfId="17103" xr:uid="{00000000-0005-0000-0000-0000CC420000}"/>
    <cellStyle name="Normal 2 6 2 3 5 4" xfId="17104" xr:uid="{00000000-0005-0000-0000-0000CD420000}"/>
    <cellStyle name="Normal 2 6 2 3 6" xfId="17105" xr:uid="{00000000-0005-0000-0000-0000CE420000}"/>
    <cellStyle name="Normal 2 6 2 3 6 2" xfId="17106" xr:uid="{00000000-0005-0000-0000-0000CF420000}"/>
    <cellStyle name="Normal 2 6 2 3 6 2 2" xfId="17107" xr:uid="{00000000-0005-0000-0000-0000D0420000}"/>
    <cellStyle name="Normal 2 6 2 3 6 2 3" xfId="17108" xr:uid="{00000000-0005-0000-0000-0000D1420000}"/>
    <cellStyle name="Normal 2 6 2 3 6 3" xfId="17109" xr:uid="{00000000-0005-0000-0000-0000D2420000}"/>
    <cellStyle name="Normal 2 6 2 3 6 4" xfId="17110" xr:uid="{00000000-0005-0000-0000-0000D3420000}"/>
    <cellStyle name="Normal 2 6 2 3 7" xfId="17111" xr:uid="{00000000-0005-0000-0000-0000D4420000}"/>
    <cellStyle name="Normal 2 6 2 3 7 2" xfId="17112" xr:uid="{00000000-0005-0000-0000-0000D5420000}"/>
    <cellStyle name="Normal 2 6 2 3 7 2 2" xfId="17113" xr:uid="{00000000-0005-0000-0000-0000D6420000}"/>
    <cellStyle name="Normal 2 6 2 3 7 2 3" xfId="17114" xr:uid="{00000000-0005-0000-0000-0000D7420000}"/>
    <cellStyle name="Normal 2 6 2 3 7 3" xfId="17115" xr:uid="{00000000-0005-0000-0000-0000D8420000}"/>
    <cellStyle name="Normal 2 6 2 3 7 4" xfId="17116" xr:uid="{00000000-0005-0000-0000-0000D9420000}"/>
    <cellStyle name="Normal 2 6 2 3 8" xfId="17117" xr:uid="{00000000-0005-0000-0000-0000DA420000}"/>
    <cellStyle name="Normal 2 6 2 3 8 2" xfId="17118" xr:uid="{00000000-0005-0000-0000-0000DB420000}"/>
    <cellStyle name="Normal 2 6 2 3 8 2 2" xfId="17119" xr:uid="{00000000-0005-0000-0000-0000DC420000}"/>
    <cellStyle name="Normal 2 6 2 3 8 2 3" xfId="17120" xr:uid="{00000000-0005-0000-0000-0000DD420000}"/>
    <cellStyle name="Normal 2 6 2 3 8 3" xfId="17121" xr:uid="{00000000-0005-0000-0000-0000DE420000}"/>
    <cellStyle name="Normal 2 6 2 3 8 4" xfId="17122" xr:uid="{00000000-0005-0000-0000-0000DF420000}"/>
    <cellStyle name="Normal 2 6 2 3 9" xfId="17123" xr:uid="{00000000-0005-0000-0000-0000E0420000}"/>
    <cellStyle name="Normal 2 6 2 3 9 2" xfId="17124" xr:uid="{00000000-0005-0000-0000-0000E1420000}"/>
    <cellStyle name="Normal 2 6 2 3 9 2 2" xfId="17125" xr:uid="{00000000-0005-0000-0000-0000E2420000}"/>
    <cellStyle name="Normal 2 6 2 3 9 2 3" xfId="17126" xr:uid="{00000000-0005-0000-0000-0000E3420000}"/>
    <cellStyle name="Normal 2 6 2 3 9 3" xfId="17127" xr:uid="{00000000-0005-0000-0000-0000E4420000}"/>
    <cellStyle name="Normal 2 6 2 3 9 4" xfId="17128" xr:uid="{00000000-0005-0000-0000-0000E5420000}"/>
    <cellStyle name="Normal 2 6 2 4" xfId="17129" xr:uid="{00000000-0005-0000-0000-0000E6420000}"/>
    <cellStyle name="Normal 2 6 2 4 10" xfId="17130" xr:uid="{00000000-0005-0000-0000-0000E7420000}"/>
    <cellStyle name="Normal 2 6 2 4 10 2" xfId="17131" xr:uid="{00000000-0005-0000-0000-0000E8420000}"/>
    <cellStyle name="Normal 2 6 2 4 10 3" xfId="17132" xr:uid="{00000000-0005-0000-0000-0000E9420000}"/>
    <cellStyle name="Normal 2 6 2 4 11" xfId="17133" xr:uid="{00000000-0005-0000-0000-0000EA420000}"/>
    <cellStyle name="Normal 2 6 2 4 12" xfId="17134" xr:uid="{00000000-0005-0000-0000-0000EB420000}"/>
    <cellStyle name="Normal 2 6 2 4 2" xfId="17135" xr:uid="{00000000-0005-0000-0000-0000EC420000}"/>
    <cellStyle name="Normal 2 6 2 4 2 10" xfId="17136" xr:uid="{00000000-0005-0000-0000-0000ED420000}"/>
    <cellStyle name="Normal 2 6 2 4 2 2" xfId="17137" xr:uid="{00000000-0005-0000-0000-0000EE420000}"/>
    <cellStyle name="Normal 2 6 2 4 2 2 2" xfId="17138" xr:uid="{00000000-0005-0000-0000-0000EF420000}"/>
    <cellStyle name="Normal 2 6 2 4 2 2 2 2" xfId="17139" xr:uid="{00000000-0005-0000-0000-0000F0420000}"/>
    <cellStyle name="Normal 2 6 2 4 2 2 2 3" xfId="17140" xr:uid="{00000000-0005-0000-0000-0000F1420000}"/>
    <cellStyle name="Normal 2 6 2 4 2 2 3" xfId="17141" xr:uid="{00000000-0005-0000-0000-0000F2420000}"/>
    <cellStyle name="Normal 2 6 2 4 2 2 4" xfId="17142" xr:uid="{00000000-0005-0000-0000-0000F3420000}"/>
    <cellStyle name="Normal 2 6 2 4 2 3" xfId="17143" xr:uid="{00000000-0005-0000-0000-0000F4420000}"/>
    <cellStyle name="Normal 2 6 2 4 2 3 2" xfId="17144" xr:uid="{00000000-0005-0000-0000-0000F5420000}"/>
    <cellStyle name="Normal 2 6 2 4 2 3 2 2" xfId="17145" xr:uid="{00000000-0005-0000-0000-0000F6420000}"/>
    <cellStyle name="Normal 2 6 2 4 2 3 2 3" xfId="17146" xr:uid="{00000000-0005-0000-0000-0000F7420000}"/>
    <cellStyle name="Normal 2 6 2 4 2 3 3" xfId="17147" xr:uid="{00000000-0005-0000-0000-0000F8420000}"/>
    <cellStyle name="Normal 2 6 2 4 2 3 4" xfId="17148" xr:uid="{00000000-0005-0000-0000-0000F9420000}"/>
    <cellStyle name="Normal 2 6 2 4 2 4" xfId="17149" xr:uid="{00000000-0005-0000-0000-0000FA420000}"/>
    <cellStyle name="Normal 2 6 2 4 2 4 2" xfId="17150" xr:uid="{00000000-0005-0000-0000-0000FB420000}"/>
    <cellStyle name="Normal 2 6 2 4 2 4 2 2" xfId="17151" xr:uid="{00000000-0005-0000-0000-0000FC420000}"/>
    <cellStyle name="Normal 2 6 2 4 2 4 2 3" xfId="17152" xr:uid="{00000000-0005-0000-0000-0000FD420000}"/>
    <cellStyle name="Normal 2 6 2 4 2 4 3" xfId="17153" xr:uid="{00000000-0005-0000-0000-0000FE420000}"/>
    <cellStyle name="Normal 2 6 2 4 2 4 4" xfId="17154" xr:uid="{00000000-0005-0000-0000-0000FF420000}"/>
    <cellStyle name="Normal 2 6 2 4 2 5" xfId="17155" xr:uid="{00000000-0005-0000-0000-000000430000}"/>
    <cellStyle name="Normal 2 6 2 4 2 5 2" xfId="17156" xr:uid="{00000000-0005-0000-0000-000001430000}"/>
    <cellStyle name="Normal 2 6 2 4 2 5 2 2" xfId="17157" xr:uid="{00000000-0005-0000-0000-000002430000}"/>
    <cellStyle name="Normal 2 6 2 4 2 5 2 3" xfId="17158" xr:uid="{00000000-0005-0000-0000-000003430000}"/>
    <cellStyle name="Normal 2 6 2 4 2 5 3" xfId="17159" xr:uid="{00000000-0005-0000-0000-000004430000}"/>
    <cellStyle name="Normal 2 6 2 4 2 5 4" xfId="17160" xr:uid="{00000000-0005-0000-0000-000005430000}"/>
    <cellStyle name="Normal 2 6 2 4 2 6" xfId="17161" xr:uid="{00000000-0005-0000-0000-000006430000}"/>
    <cellStyle name="Normal 2 6 2 4 2 6 2" xfId="17162" xr:uid="{00000000-0005-0000-0000-000007430000}"/>
    <cellStyle name="Normal 2 6 2 4 2 6 2 2" xfId="17163" xr:uid="{00000000-0005-0000-0000-000008430000}"/>
    <cellStyle name="Normal 2 6 2 4 2 6 2 3" xfId="17164" xr:uid="{00000000-0005-0000-0000-000009430000}"/>
    <cellStyle name="Normal 2 6 2 4 2 6 3" xfId="17165" xr:uid="{00000000-0005-0000-0000-00000A430000}"/>
    <cellStyle name="Normal 2 6 2 4 2 6 4" xfId="17166" xr:uid="{00000000-0005-0000-0000-00000B430000}"/>
    <cellStyle name="Normal 2 6 2 4 2 7" xfId="17167" xr:uid="{00000000-0005-0000-0000-00000C430000}"/>
    <cellStyle name="Normal 2 6 2 4 2 7 2" xfId="17168" xr:uid="{00000000-0005-0000-0000-00000D430000}"/>
    <cellStyle name="Normal 2 6 2 4 2 7 2 2" xfId="17169" xr:uid="{00000000-0005-0000-0000-00000E430000}"/>
    <cellStyle name="Normal 2 6 2 4 2 7 2 3" xfId="17170" xr:uid="{00000000-0005-0000-0000-00000F430000}"/>
    <cellStyle name="Normal 2 6 2 4 2 7 3" xfId="17171" xr:uid="{00000000-0005-0000-0000-000010430000}"/>
    <cellStyle name="Normal 2 6 2 4 2 7 4" xfId="17172" xr:uid="{00000000-0005-0000-0000-000011430000}"/>
    <cellStyle name="Normal 2 6 2 4 2 8" xfId="17173" xr:uid="{00000000-0005-0000-0000-000012430000}"/>
    <cellStyle name="Normal 2 6 2 4 2 8 2" xfId="17174" xr:uid="{00000000-0005-0000-0000-000013430000}"/>
    <cellStyle name="Normal 2 6 2 4 2 8 3" xfId="17175" xr:uid="{00000000-0005-0000-0000-000014430000}"/>
    <cellStyle name="Normal 2 6 2 4 2 9" xfId="17176" xr:uid="{00000000-0005-0000-0000-000015430000}"/>
    <cellStyle name="Normal 2 6 2 4 3" xfId="17177" xr:uid="{00000000-0005-0000-0000-000016430000}"/>
    <cellStyle name="Normal 2 6 2 4 3 10" xfId="17178" xr:uid="{00000000-0005-0000-0000-000017430000}"/>
    <cellStyle name="Normal 2 6 2 4 3 2" xfId="17179" xr:uid="{00000000-0005-0000-0000-000018430000}"/>
    <cellStyle name="Normal 2 6 2 4 3 2 2" xfId="17180" xr:uid="{00000000-0005-0000-0000-000019430000}"/>
    <cellStyle name="Normal 2 6 2 4 3 2 2 2" xfId="17181" xr:uid="{00000000-0005-0000-0000-00001A430000}"/>
    <cellStyle name="Normal 2 6 2 4 3 2 2 3" xfId="17182" xr:uid="{00000000-0005-0000-0000-00001B430000}"/>
    <cellStyle name="Normal 2 6 2 4 3 2 3" xfId="17183" xr:uid="{00000000-0005-0000-0000-00001C430000}"/>
    <cellStyle name="Normal 2 6 2 4 3 2 4" xfId="17184" xr:uid="{00000000-0005-0000-0000-00001D430000}"/>
    <cellStyle name="Normal 2 6 2 4 3 3" xfId="17185" xr:uid="{00000000-0005-0000-0000-00001E430000}"/>
    <cellStyle name="Normal 2 6 2 4 3 3 2" xfId="17186" xr:uid="{00000000-0005-0000-0000-00001F430000}"/>
    <cellStyle name="Normal 2 6 2 4 3 3 2 2" xfId="17187" xr:uid="{00000000-0005-0000-0000-000020430000}"/>
    <cellStyle name="Normal 2 6 2 4 3 3 2 3" xfId="17188" xr:uid="{00000000-0005-0000-0000-000021430000}"/>
    <cellStyle name="Normal 2 6 2 4 3 3 3" xfId="17189" xr:uid="{00000000-0005-0000-0000-000022430000}"/>
    <cellStyle name="Normal 2 6 2 4 3 3 4" xfId="17190" xr:uid="{00000000-0005-0000-0000-000023430000}"/>
    <cellStyle name="Normal 2 6 2 4 3 4" xfId="17191" xr:uid="{00000000-0005-0000-0000-000024430000}"/>
    <cellStyle name="Normal 2 6 2 4 3 4 2" xfId="17192" xr:uid="{00000000-0005-0000-0000-000025430000}"/>
    <cellStyle name="Normal 2 6 2 4 3 4 2 2" xfId="17193" xr:uid="{00000000-0005-0000-0000-000026430000}"/>
    <cellStyle name="Normal 2 6 2 4 3 4 2 3" xfId="17194" xr:uid="{00000000-0005-0000-0000-000027430000}"/>
    <cellStyle name="Normal 2 6 2 4 3 4 3" xfId="17195" xr:uid="{00000000-0005-0000-0000-000028430000}"/>
    <cellStyle name="Normal 2 6 2 4 3 4 4" xfId="17196" xr:uid="{00000000-0005-0000-0000-000029430000}"/>
    <cellStyle name="Normal 2 6 2 4 3 5" xfId="17197" xr:uid="{00000000-0005-0000-0000-00002A430000}"/>
    <cellStyle name="Normal 2 6 2 4 3 5 2" xfId="17198" xr:uid="{00000000-0005-0000-0000-00002B430000}"/>
    <cellStyle name="Normal 2 6 2 4 3 5 2 2" xfId="17199" xr:uid="{00000000-0005-0000-0000-00002C430000}"/>
    <cellStyle name="Normal 2 6 2 4 3 5 2 3" xfId="17200" xr:uid="{00000000-0005-0000-0000-00002D430000}"/>
    <cellStyle name="Normal 2 6 2 4 3 5 3" xfId="17201" xr:uid="{00000000-0005-0000-0000-00002E430000}"/>
    <cellStyle name="Normal 2 6 2 4 3 5 4" xfId="17202" xr:uid="{00000000-0005-0000-0000-00002F430000}"/>
    <cellStyle name="Normal 2 6 2 4 3 6" xfId="17203" xr:uid="{00000000-0005-0000-0000-000030430000}"/>
    <cellStyle name="Normal 2 6 2 4 3 6 2" xfId="17204" xr:uid="{00000000-0005-0000-0000-000031430000}"/>
    <cellStyle name="Normal 2 6 2 4 3 6 2 2" xfId="17205" xr:uid="{00000000-0005-0000-0000-000032430000}"/>
    <cellStyle name="Normal 2 6 2 4 3 6 2 3" xfId="17206" xr:uid="{00000000-0005-0000-0000-000033430000}"/>
    <cellStyle name="Normal 2 6 2 4 3 6 3" xfId="17207" xr:uid="{00000000-0005-0000-0000-000034430000}"/>
    <cellStyle name="Normal 2 6 2 4 3 6 4" xfId="17208" xr:uid="{00000000-0005-0000-0000-000035430000}"/>
    <cellStyle name="Normal 2 6 2 4 3 7" xfId="17209" xr:uid="{00000000-0005-0000-0000-000036430000}"/>
    <cellStyle name="Normal 2 6 2 4 3 7 2" xfId="17210" xr:uid="{00000000-0005-0000-0000-000037430000}"/>
    <cellStyle name="Normal 2 6 2 4 3 7 2 2" xfId="17211" xr:uid="{00000000-0005-0000-0000-000038430000}"/>
    <cellStyle name="Normal 2 6 2 4 3 7 2 3" xfId="17212" xr:uid="{00000000-0005-0000-0000-000039430000}"/>
    <cellStyle name="Normal 2 6 2 4 3 7 3" xfId="17213" xr:uid="{00000000-0005-0000-0000-00003A430000}"/>
    <cellStyle name="Normal 2 6 2 4 3 7 4" xfId="17214" xr:uid="{00000000-0005-0000-0000-00003B430000}"/>
    <cellStyle name="Normal 2 6 2 4 3 8" xfId="17215" xr:uid="{00000000-0005-0000-0000-00003C430000}"/>
    <cellStyle name="Normal 2 6 2 4 3 8 2" xfId="17216" xr:uid="{00000000-0005-0000-0000-00003D430000}"/>
    <cellStyle name="Normal 2 6 2 4 3 8 3" xfId="17217" xr:uid="{00000000-0005-0000-0000-00003E430000}"/>
    <cellStyle name="Normal 2 6 2 4 3 9" xfId="17218" xr:uid="{00000000-0005-0000-0000-00003F430000}"/>
    <cellStyle name="Normal 2 6 2 4 4" xfId="17219" xr:uid="{00000000-0005-0000-0000-000040430000}"/>
    <cellStyle name="Normal 2 6 2 4 4 2" xfId="17220" xr:uid="{00000000-0005-0000-0000-000041430000}"/>
    <cellStyle name="Normal 2 6 2 4 4 2 2" xfId="17221" xr:uid="{00000000-0005-0000-0000-000042430000}"/>
    <cellStyle name="Normal 2 6 2 4 4 2 3" xfId="17222" xr:uid="{00000000-0005-0000-0000-000043430000}"/>
    <cellStyle name="Normal 2 6 2 4 4 3" xfId="17223" xr:uid="{00000000-0005-0000-0000-000044430000}"/>
    <cellStyle name="Normal 2 6 2 4 4 4" xfId="17224" xr:uid="{00000000-0005-0000-0000-000045430000}"/>
    <cellStyle name="Normal 2 6 2 4 5" xfId="17225" xr:uid="{00000000-0005-0000-0000-000046430000}"/>
    <cellStyle name="Normal 2 6 2 4 5 2" xfId="17226" xr:uid="{00000000-0005-0000-0000-000047430000}"/>
    <cellStyle name="Normal 2 6 2 4 5 2 2" xfId="17227" xr:uid="{00000000-0005-0000-0000-000048430000}"/>
    <cellStyle name="Normal 2 6 2 4 5 2 3" xfId="17228" xr:uid="{00000000-0005-0000-0000-000049430000}"/>
    <cellStyle name="Normal 2 6 2 4 5 3" xfId="17229" xr:uid="{00000000-0005-0000-0000-00004A430000}"/>
    <cellStyle name="Normal 2 6 2 4 5 4" xfId="17230" xr:uid="{00000000-0005-0000-0000-00004B430000}"/>
    <cellStyle name="Normal 2 6 2 4 6" xfId="17231" xr:uid="{00000000-0005-0000-0000-00004C430000}"/>
    <cellStyle name="Normal 2 6 2 4 6 2" xfId="17232" xr:uid="{00000000-0005-0000-0000-00004D430000}"/>
    <cellStyle name="Normal 2 6 2 4 6 2 2" xfId="17233" xr:uid="{00000000-0005-0000-0000-00004E430000}"/>
    <cellStyle name="Normal 2 6 2 4 6 2 3" xfId="17234" xr:uid="{00000000-0005-0000-0000-00004F430000}"/>
    <cellStyle name="Normal 2 6 2 4 6 3" xfId="17235" xr:uid="{00000000-0005-0000-0000-000050430000}"/>
    <cellStyle name="Normal 2 6 2 4 6 4" xfId="17236" xr:uid="{00000000-0005-0000-0000-000051430000}"/>
    <cellStyle name="Normal 2 6 2 4 7" xfId="17237" xr:uid="{00000000-0005-0000-0000-000052430000}"/>
    <cellStyle name="Normal 2 6 2 4 7 2" xfId="17238" xr:uid="{00000000-0005-0000-0000-000053430000}"/>
    <cellStyle name="Normal 2 6 2 4 7 2 2" xfId="17239" xr:uid="{00000000-0005-0000-0000-000054430000}"/>
    <cellStyle name="Normal 2 6 2 4 7 2 3" xfId="17240" xr:uid="{00000000-0005-0000-0000-000055430000}"/>
    <cellStyle name="Normal 2 6 2 4 7 3" xfId="17241" xr:uid="{00000000-0005-0000-0000-000056430000}"/>
    <cellStyle name="Normal 2 6 2 4 7 4" xfId="17242" xr:uid="{00000000-0005-0000-0000-000057430000}"/>
    <cellStyle name="Normal 2 6 2 4 8" xfId="17243" xr:uid="{00000000-0005-0000-0000-000058430000}"/>
    <cellStyle name="Normal 2 6 2 4 8 2" xfId="17244" xr:uid="{00000000-0005-0000-0000-000059430000}"/>
    <cellStyle name="Normal 2 6 2 4 8 2 2" xfId="17245" xr:uid="{00000000-0005-0000-0000-00005A430000}"/>
    <cellStyle name="Normal 2 6 2 4 8 2 3" xfId="17246" xr:uid="{00000000-0005-0000-0000-00005B430000}"/>
    <cellStyle name="Normal 2 6 2 4 8 3" xfId="17247" xr:uid="{00000000-0005-0000-0000-00005C430000}"/>
    <cellStyle name="Normal 2 6 2 4 8 4" xfId="17248" xr:uid="{00000000-0005-0000-0000-00005D430000}"/>
    <cellStyle name="Normal 2 6 2 4 9" xfId="17249" xr:uid="{00000000-0005-0000-0000-00005E430000}"/>
    <cellStyle name="Normal 2 6 2 4 9 2" xfId="17250" xr:uid="{00000000-0005-0000-0000-00005F430000}"/>
    <cellStyle name="Normal 2 6 2 4 9 2 2" xfId="17251" xr:uid="{00000000-0005-0000-0000-000060430000}"/>
    <cellStyle name="Normal 2 6 2 4 9 2 3" xfId="17252" xr:uid="{00000000-0005-0000-0000-000061430000}"/>
    <cellStyle name="Normal 2 6 2 4 9 3" xfId="17253" xr:uid="{00000000-0005-0000-0000-000062430000}"/>
    <cellStyle name="Normal 2 6 2 4 9 4" xfId="17254" xr:uid="{00000000-0005-0000-0000-000063430000}"/>
    <cellStyle name="Normal 2 6 2 5" xfId="17255" xr:uid="{00000000-0005-0000-0000-000064430000}"/>
    <cellStyle name="Normal 2 6 2 5 10" xfId="17256" xr:uid="{00000000-0005-0000-0000-000065430000}"/>
    <cellStyle name="Normal 2 6 2 5 2" xfId="17257" xr:uid="{00000000-0005-0000-0000-000066430000}"/>
    <cellStyle name="Normal 2 6 2 5 2 2" xfId="17258" xr:uid="{00000000-0005-0000-0000-000067430000}"/>
    <cellStyle name="Normal 2 6 2 5 2 2 2" xfId="17259" xr:uid="{00000000-0005-0000-0000-000068430000}"/>
    <cellStyle name="Normal 2 6 2 5 2 2 3" xfId="17260" xr:uid="{00000000-0005-0000-0000-000069430000}"/>
    <cellStyle name="Normal 2 6 2 5 2 3" xfId="17261" xr:uid="{00000000-0005-0000-0000-00006A430000}"/>
    <cellStyle name="Normal 2 6 2 5 2 4" xfId="17262" xr:uid="{00000000-0005-0000-0000-00006B430000}"/>
    <cellStyle name="Normal 2 6 2 5 3" xfId="17263" xr:uid="{00000000-0005-0000-0000-00006C430000}"/>
    <cellStyle name="Normal 2 6 2 5 3 2" xfId="17264" xr:uid="{00000000-0005-0000-0000-00006D430000}"/>
    <cellStyle name="Normal 2 6 2 5 3 2 2" xfId="17265" xr:uid="{00000000-0005-0000-0000-00006E430000}"/>
    <cellStyle name="Normal 2 6 2 5 3 2 3" xfId="17266" xr:uid="{00000000-0005-0000-0000-00006F430000}"/>
    <cellStyle name="Normal 2 6 2 5 3 3" xfId="17267" xr:uid="{00000000-0005-0000-0000-000070430000}"/>
    <cellStyle name="Normal 2 6 2 5 3 4" xfId="17268" xr:uid="{00000000-0005-0000-0000-000071430000}"/>
    <cellStyle name="Normal 2 6 2 5 4" xfId="17269" xr:uid="{00000000-0005-0000-0000-000072430000}"/>
    <cellStyle name="Normal 2 6 2 5 4 2" xfId="17270" xr:uid="{00000000-0005-0000-0000-000073430000}"/>
    <cellStyle name="Normal 2 6 2 5 4 2 2" xfId="17271" xr:uid="{00000000-0005-0000-0000-000074430000}"/>
    <cellStyle name="Normal 2 6 2 5 4 2 3" xfId="17272" xr:uid="{00000000-0005-0000-0000-000075430000}"/>
    <cellStyle name="Normal 2 6 2 5 4 3" xfId="17273" xr:uid="{00000000-0005-0000-0000-000076430000}"/>
    <cellStyle name="Normal 2 6 2 5 4 4" xfId="17274" xr:uid="{00000000-0005-0000-0000-000077430000}"/>
    <cellStyle name="Normal 2 6 2 5 5" xfId="17275" xr:uid="{00000000-0005-0000-0000-000078430000}"/>
    <cellStyle name="Normal 2 6 2 5 5 2" xfId="17276" xr:uid="{00000000-0005-0000-0000-000079430000}"/>
    <cellStyle name="Normal 2 6 2 5 5 2 2" xfId="17277" xr:uid="{00000000-0005-0000-0000-00007A430000}"/>
    <cellStyle name="Normal 2 6 2 5 5 2 3" xfId="17278" xr:uid="{00000000-0005-0000-0000-00007B430000}"/>
    <cellStyle name="Normal 2 6 2 5 5 3" xfId="17279" xr:uid="{00000000-0005-0000-0000-00007C430000}"/>
    <cellStyle name="Normal 2 6 2 5 5 4" xfId="17280" xr:uid="{00000000-0005-0000-0000-00007D430000}"/>
    <cellStyle name="Normal 2 6 2 5 6" xfId="17281" xr:uid="{00000000-0005-0000-0000-00007E430000}"/>
    <cellStyle name="Normal 2 6 2 5 6 2" xfId="17282" xr:uid="{00000000-0005-0000-0000-00007F430000}"/>
    <cellStyle name="Normal 2 6 2 5 6 2 2" xfId="17283" xr:uid="{00000000-0005-0000-0000-000080430000}"/>
    <cellStyle name="Normal 2 6 2 5 6 2 3" xfId="17284" xr:uid="{00000000-0005-0000-0000-000081430000}"/>
    <cellStyle name="Normal 2 6 2 5 6 3" xfId="17285" xr:uid="{00000000-0005-0000-0000-000082430000}"/>
    <cellStyle name="Normal 2 6 2 5 6 4" xfId="17286" xr:uid="{00000000-0005-0000-0000-000083430000}"/>
    <cellStyle name="Normal 2 6 2 5 7" xfId="17287" xr:uid="{00000000-0005-0000-0000-000084430000}"/>
    <cellStyle name="Normal 2 6 2 5 7 2" xfId="17288" xr:uid="{00000000-0005-0000-0000-000085430000}"/>
    <cellStyle name="Normal 2 6 2 5 7 2 2" xfId="17289" xr:uid="{00000000-0005-0000-0000-000086430000}"/>
    <cellStyle name="Normal 2 6 2 5 7 2 3" xfId="17290" xr:uid="{00000000-0005-0000-0000-000087430000}"/>
    <cellStyle name="Normal 2 6 2 5 7 3" xfId="17291" xr:uid="{00000000-0005-0000-0000-000088430000}"/>
    <cellStyle name="Normal 2 6 2 5 7 4" xfId="17292" xr:uid="{00000000-0005-0000-0000-000089430000}"/>
    <cellStyle name="Normal 2 6 2 5 8" xfId="17293" xr:uid="{00000000-0005-0000-0000-00008A430000}"/>
    <cellStyle name="Normal 2 6 2 5 8 2" xfId="17294" xr:uid="{00000000-0005-0000-0000-00008B430000}"/>
    <cellStyle name="Normal 2 6 2 5 8 3" xfId="17295" xr:uid="{00000000-0005-0000-0000-00008C430000}"/>
    <cellStyle name="Normal 2 6 2 5 9" xfId="17296" xr:uid="{00000000-0005-0000-0000-00008D430000}"/>
    <cellStyle name="Normal 2 6 2 6" xfId="17297" xr:uid="{00000000-0005-0000-0000-00008E430000}"/>
    <cellStyle name="Normal 2 6 2 6 10" xfId="17298" xr:uid="{00000000-0005-0000-0000-00008F430000}"/>
    <cellStyle name="Normal 2 6 2 6 2" xfId="17299" xr:uid="{00000000-0005-0000-0000-000090430000}"/>
    <cellStyle name="Normal 2 6 2 6 2 2" xfId="17300" xr:uid="{00000000-0005-0000-0000-000091430000}"/>
    <cellStyle name="Normal 2 6 2 6 2 2 2" xfId="17301" xr:uid="{00000000-0005-0000-0000-000092430000}"/>
    <cellStyle name="Normal 2 6 2 6 2 2 3" xfId="17302" xr:uid="{00000000-0005-0000-0000-000093430000}"/>
    <cellStyle name="Normal 2 6 2 6 2 3" xfId="17303" xr:uid="{00000000-0005-0000-0000-000094430000}"/>
    <cellStyle name="Normal 2 6 2 6 2 4" xfId="17304" xr:uid="{00000000-0005-0000-0000-000095430000}"/>
    <cellStyle name="Normal 2 6 2 6 3" xfId="17305" xr:uid="{00000000-0005-0000-0000-000096430000}"/>
    <cellStyle name="Normal 2 6 2 6 3 2" xfId="17306" xr:uid="{00000000-0005-0000-0000-000097430000}"/>
    <cellStyle name="Normal 2 6 2 6 3 2 2" xfId="17307" xr:uid="{00000000-0005-0000-0000-000098430000}"/>
    <cellStyle name="Normal 2 6 2 6 3 2 3" xfId="17308" xr:uid="{00000000-0005-0000-0000-000099430000}"/>
    <cellStyle name="Normal 2 6 2 6 3 3" xfId="17309" xr:uid="{00000000-0005-0000-0000-00009A430000}"/>
    <cellStyle name="Normal 2 6 2 6 3 4" xfId="17310" xr:uid="{00000000-0005-0000-0000-00009B430000}"/>
    <cellStyle name="Normal 2 6 2 6 4" xfId="17311" xr:uid="{00000000-0005-0000-0000-00009C430000}"/>
    <cellStyle name="Normal 2 6 2 6 4 2" xfId="17312" xr:uid="{00000000-0005-0000-0000-00009D430000}"/>
    <cellStyle name="Normal 2 6 2 6 4 2 2" xfId="17313" xr:uid="{00000000-0005-0000-0000-00009E430000}"/>
    <cellStyle name="Normal 2 6 2 6 4 2 3" xfId="17314" xr:uid="{00000000-0005-0000-0000-00009F430000}"/>
    <cellStyle name="Normal 2 6 2 6 4 3" xfId="17315" xr:uid="{00000000-0005-0000-0000-0000A0430000}"/>
    <cellStyle name="Normal 2 6 2 6 4 4" xfId="17316" xr:uid="{00000000-0005-0000-0000-0000A1430000}"/>
    <cellStyle name="Normal 2 6 2 6 5" xfId="17317" xr:uid="{00000000-0005-0000-0000-0000A2430000}"/>
    <cellStyle name="Normal 2 6 2 6 5 2" xfId="17318" xr:uid="{00000000-0005-0000-0000-0000A3430000}"/>
    <cellStyle name="Normal 2 6 2 6 5 2 2" xfId="17319" xr:uid="{00000000-0005-0000-0000-0000A4430000}"/>
    <cellStyle name="Normal 2 6 2 6 5 2 3" xfId="17320" xr:uid="{00000000-0005-0000-0000-0000A5430000}"/>
    <cellStyle name="Normal 2 6 2 6 5 3" xfId="17321" xr:uid="{00000000-0005-0000-0000-0000A6430000}"/>
    <cellStyle name="Normal 2 6 2 6 5 4" xfId="17322" xr:uid="{00000000-0005-0000-0000-0000A7430000}"/>
    <cellStyle name="Normal 2 6 2 6 6" xfId="17323" xr:uid="{00000000-0005-0000-0000-0000A8430000}"/>
    <cellStyle name="Normal 2 6 2 6 6 2" xfId="17324" xr:uid="{00000000-0005-0000-0000-0000A9430000}"/>
    <cellStyle name="Normal 2 6 2 6 6 2 2" xfId="17325" xr:uid="{00000000-0005-0000-0000-0000AA430000}"/>
    <cellStyle name="Normal 2 6 2 6 6 2 3" xfId="17326" xr:uid="{00000000-0005-0000-0000-0000AB430000}"/>
    <cellStyle name="Normal 2 6 2 6 6 3" xfId="17327" xr:uid="{00000000-0005-0000-0000-0000AC430000}"/>
    <cellStyle name="Normal 2 6 2 6 6 4" xfId="17328" xr:uid="{00000000-0005-0000-0000-0000AD430000}"/>
    <cellStyle name="Normal 2 6 2 6 7" xfId="17329" xr:uid="{00000000-0005-0000-0000-0000AE430000}"/>
    <cellStyle name="Normal 2 6 2 6 7 2" xfId="17330" xr:uid="{00000000-0005-0000-0000-0000AF430000}"/>
    <cellStyle name="Normal 2 6 2 6 7 2 2" xfId="17331" xr:uid="{00000000-0005-0000-0000-0000B0430000}"/>
    <cellStyle name="Normal 2 6 2 6 7 2 3" xfId="17332" xr:uid="{00000000-0005-0000-0000-0000B1430000}"/>
    <cellStyle name="Normal 2 6 2 6 7 3" xfId="17333" xr:uid="{00000000-0005-0000-0000-0000B2430000}"/>
    <cellStyle name="Normal 2 6 2 6 7 4" xfId="17334" xr:uid="{00000000-0005-0000-0000-0000B3430000}"/>
    <cellStyle name="Normal 2 6 2 6 8" xfId="17335" xr:uid="{00000000-0005-0000-0000-0000B4430000}"/>
    <cellStyle name="Normal 2 6 2 6 8 2" xfId="17336" xr:uid="{00000000-0005-0000-0000-0000B5430000}"/>
    <cellStyle name="Normal 2 6 2 6 8 3" xfId="17337" xr:uid="{00000000-0005-0000-0000-0000B6430000}"/>
    <cellStyle name="Normal 2 6 2 6 9" xfId="17338" xr:uid="{00000000-0005-0000-0000-0000B7430000}"/>
    <cellStyle name="Normal 2 6 2 7" xfId="17339" xr:uid="{00000000-0005-0000-0000-0000B8430000}"/>
    <cellStyle name="Normal 2 6 2 7 2" xfId="17340" xr:uid="{00000000-0005-0000-0000-0000B9430000}"/>
    <cellStyle name="Normal 2 6 2 7 2 2" xfId="17341" xr:uid="{00000000-0005-0000-0000-0000BA430000}"/>
    <cellStyle name="Normal 2 6 2 7 2 3" xfId="17342" xr:uid="{00000000-0005-0000-0000-0000BB430000}"/>
    <cellStyle name="Normal 2 6 2 7 3" xfId="17343" xr:uid="{00000000-0005-0000-0000-0000BC430000}"/>
    <cellStyle name="Normal 2 6 2 7 4" xfId="17344" xr:uid="{00000000-0005-0000-0000-0000BD430000}"/>
    <cellStyle name="Normal 2 6 2 8" xfId="17345" xr:uid="{00000000-0005-0000-0000-0000BE430000}"/>
    <cellStyle name="Normal 2 6 2 8 2" xfId="17346" xr:uid="{00000000-0005-0000-0000-0000BF430000}"/>
    <cellStyle name="Normal 2 6 2 8 2 2" xfId="17347" xr:uid="{00000000-0005-0000-0000-0000C0430000}"/>
    <cellStyle name="Normal 2 6 2 8 2 3" xfId="17348" xr:uid="{00000000-0005-0000-0000-0000C1430000}"/>
    <cellStyle name="Normal 2 6 2 8 3" xfId="17349" xr:uid="{00000000-0005-0000-0000-0000C2430000}"/>
    <cellStyle name="Normal 2 6 2 8 4" xfId="17350" xr:uid="{00000000-0005-0000-0000-0000C3430000}"/>
    <cellStyle name="Normal 2 6 2 9" xfId="17351" xr:uid="{00000000-0005-0000-0000-0000C4430000}"/>
    <cellStyle name="Normal 2 6 2 9 2" xfId="17352" xr:uid="{00000000-0005-0000-0000-0000C5430000}"/>
    <cellStyle name="Normal 2 6 2 9 2 2" xfId="17353" xr:uid="{00000000-0005-0000-0000-0000C6430000}"/>
    <cellStyle name="Normal 2 6 2 9 2 3" xfId="17354" xr:uid="{00000000-0005-0000-0000-0000C7430000}"/>
    <cellStyle name="Normal 2 6 2 9 3" xfId="17355" xr:uid="{00000000-0005-0000-0000-0000C8430000}"/>
    <cellStyle name="Normal 2 6 2 9 4" xfId="17356" xr:uid="{00000000-0005-0000-0000-0000C9430000}"/>
    <cellStyle name="Normal 2 6 3" xfId="17357" xr:uid="{00000000-0005-0000-0000-0000CA430000}"/>
    <cellStyle name="Normal 2 6 3 10" xfId="17358" xr:uid="{00000000-0005-0000-0000-0000CB430000}"/>
    <cellStyle name="Normal 2 6 3 10 2" xfId="17359" xr:uid="{00000000-0005-0000-0000-0000CC430000}"/>
    <cellStyle name="Normal 2 6 3 10 3" xfId="17360" xr:uid="{00000000-0005-0000-0000-0000CD430000}"/>
    <cellStyle name="Normal 2 6 3 11" xfId="17361" xr:uid="{00000000-0005-0000-0000-0000CE430000}"/>
    <cellStyle name="Normal 2 6 3 12" xfId="17362" xr:uid="{00000000-0005-0000-0000-0000CF430000}"/>
    <cellStyle name="Normal 2 6 3 2" xfId="17363" xr:uid="{00000000-0005-0000-0000-0000D0430000}"/>
    <cellStyle name="Normal 2 6 3 2 10" xfId="17364" xr:uid="{00000000-0005-0000-0000-0000D1430000}"/>
    <cellStyle name="Normal 2 6 3 2 2" xfId="17365" xr:uid="{00000000-0005-0000-0000-0000D2430000}"/>
    <cellStyle name="Normal 2 6 3 2 2 2" xfId="17366" xr:uid="{00000000-0005-0000-0000-0000D3430000}"/>
    <cellStyle name="Normal 2 6 3 2 2 2 2" xfId="17367" xr:uid="{00000000-0005-0000-0000-0000D4430000}"/>
    <cellStyle name="Normal 2 6 3 2 2 2 3" xfId="17368" xr:uid="{00000000-0005-0000-0000-0000D5430000}"/>
    <cellStyle name="Normal 2 6 3 2 2 3" xfId="17369" xr:uid="{00000000-0005-0000-0000-0000D6430000}"/>
    <cellStyle name="Normal 2 6 3 2 2 4" xfId="17370" xr:uid="{00000000-0005-0000-0000-0000D7430000}"/>
    <cellStyle name="Normal 2 6 3 2 3" xfId="17371" xr:uid="{00000000-0005-0000-0000-0000D8430000}"/>
    <cellStyle name="Normal 2 6 3 2 3 2" xfId="17372" xr:uid="{00000000-0005-0000-0000-0000D9430000}"/>
    <cellStyle name="Normal 2 6 3 2 3 2 2" xfId="17373" xr:uid="{00000000-0005-0000-0000-0000DA430000}"/>
    <cellStyle name="Normal 2 6 3 2 3 2 3" xfId="17374" xr:uid="{00000000-0005-0000-0000-0000DB430000}"/>
    <cellStyle name="Normal 2 6 3 2 3 3" xfId="17375" xr:uid="{00000000-0005-0000-0000-0000DC430000}"/>
    <cellStyle name="Normal 2 6 3 2 3 4" xfId="17376" xr:uid="{00000000-0005-0000-0000-0000DD430000}"/>
    <cellStyle name="Normal 2 6 3 2 4" xfId="17377" xr:uid="{00000000-0005-0000-0000-0000DE430000}"/>
    <cellStyle name="Normal 2 6 3 2 4 2" xfId="17378" xr:uid="{00000000-0005-0000-0000-0000DF430000}"/>
    <cellStyle name="Normal 2 6 3 2 4 2 2" xfId="17379" xr:uid="{00000000-0005-0000-0000-0000E0430000}"/>
    <cellStyle name="Normal 2 6 3 2 4 2 3" xfId="17380" xr:uid="{00000000-0005-0000-0000-0000E1430000}"/>
    <cellStyle name="Normal 2 6 3 2 4 3" xfId="17381" xr:uid="{00000000-0005-0000-0000-0000E2430000}"/>
    <cellStyle name="Normal 2 6 3 2 4 4" xfId="17382" xr:uid="{00000000-0005-0000-0000-0000E3430000}"/>
    <cellStyle name="Normal 2 6 3 2 5" xfId="17383" xr:uid="{00000000-0005-0000-0000-0000E4430000}"/>
    <cellStyle name="Normal 2 6 3 2 5 2" xfId="17384" xr:uid="{00000000-0005-0000-0000-0000E5430000}"/>
    <cellStyle name="Normal 2 6 3 2 5 2 2" xfId="17385" xr:uid="{00000000-0005-0000-0000-0000E6430000}"/>
    <cellStyle name="Normal 2 6 3 2 5 2 3" xfId="17386" xr:uid="{00000000-0005-0000-0000-0000E7430000}"/>
    <cellStyle name="Normal 2 6 3 2 5 3" xfId="17387" xr:uid="{00000000-0005-0000-0000-0000E8430000}"/>
    <cellStyle name="Normal 2 6 3 2 5 4" xfId="17388" xr:uid="{00000000-0005-0000-0000-0000E9430000}"/>
    <cellStyle name="Normal 2 6 3 2 6" xfId="17389" xr:uid="{00000000-0005-0000-0000-0000EA430000}"/>
    <cellStyle name="Normal 2 6 3 2 6 2" xfId="17390" xr:uid="{00000000-0005-0000-0000-0000EB430000}"/>
    <cellStyle name="Normal 2 6 3 2 6 2 2" xfId="17391" xr:uid="{00000000-0005-0000-0000-0000EC430000}"/>
    <cellStyle name="Normal 2 6 3 2 6 2 3" xfId="17392" xr:uid="{00000000-0005-0000-0000-0000ED430000}"/>
    <cellStyle name="Normal 2 6 3 2 6 3" xfId="17393" xr:uid="{00000000-0005-0000-0000-0000EE430000}"/>
    <cellStyle name="Normal 2 6 3 2 6 4" xfId="17394" xr:uid="{00000000-0005-0000-0000-0000EF430000}"/>
    <cellStyle name="Normal 2 6 3 2 7" xfId="17395" xr:uid="{00000000-0005-0000-0000-0000F0430000}"/>
    <cellStyle name="Normal 2 6 3 2 7 2" xfId="17396" xr:uid="{00000000-0005-0000-0000-0000F1430000}"/>
    <cellStyle name="Normal 2 6 3 2 7 2 2" xfId="17397" xr:uid="{00000000-0005-0000-0000-0000F2430000}"/>
    <cellStyle name="Normal 2 6 3 2 7 2 3" xfId="17398" xr:uid="{00000000-0005-0000-0000-0000F3430000}"/>
    <cellStyle name="Normal 2 6 3 2 7 3" xfId="17399" xr:uid="{00000000-0005-0000-0000-0000F4430000}"/>
    <cellStyle name="Normal 2 6 3 2 7 4" xfId="17400" xr:uid="{00000000-0005-0000-0000-0000F5430000}"/>
    <cellStyle name="Normal 2 6 3 2 8" xfId="17401" xr:uid="{00000000-0005-0000-0000-0000F6430000}"/>
    <cellStyle name="Normal 2 6 3 2 8 2" xfId="17402" xr:uid="{00000000-0005-0000-0000-0000F7430000}"/>
    <cellStyle name="Normal 2 6 3 2 8 3" xfId="17403" xr:uid="{00000000-0005-0000-0000-0000F8430000}"/>
    <cellStyle name="Normal 2 6 3 2 9" xfId="17404" xr:uid="{00000000-0005-0000-0000-0000F9430000}"/>
    <cellStyle name="Normal 2 6 3 3" xfId="17405" xr:uid="{00000000-0005-0000-0000-0000FA430000}"/>
    <cellStyle name="Normal 2 6 3 3 10" xfId="17406" xr:uid="{00000000-0005-0000-0000-0000FB430000}"/>
    <cellStyle name="Normal 2 6 3 3 2" xfId="17407" xr:uid="{00000000-0005-0000-0000-0000FC430000}"/>
    <cellStyle name="Normal 2 6 3 3 2 2" xfId="17408" xr:uid="{00000000-0005-0000-0000-0000FD430000}"/>
    <cellStyle name="Normal 2 6 3 3 2 2 2" xfId="17409" xr:uid="{00000000-0005-0000-0000-0000FE430000}"/>
    <cellStyle name="Normal 2 6 3 3 2 2 3" xfId="17410" xr:uid="{00000000-0005-0000-0000-0000FF430000}"/>
    <cellStyle name="Normal 2 6 3 3 2 3" xfId="17411" xr:uid="{00000000-0005-0000-0000-000000440000}"/>
    <cellStyle name="Normal 2 6 3 3 2 4" xfId="17412" xr:uid="{00000000-0005-0000-0000-000001440000}"/>
    <cellStyle name="Normal 2 6 3 3 3" xfId="17413" xr:uid="{00000000-0005-0000-0000-000002440000}"/>
    <cellStyle name="Normal 2 6 3 3 3 2" xfId="17414" xr:uid="{00000000-0005-0000-0000-000003440000}"/>
    <cellStyle name="Normal 2 6 3 3 3 2 2" xfId="17415" xr:uid="{00000000-0005-0000-0000-000004440000}"/>
    <cellStyle name="Normal 2 6 3 3 3 2 3" xfId="17416" xr:uid="{00000000-0005-0000-0000-000005440000}"/>
    <cellStyle name="Normal 2 6 3 3 3 3" xfId="17417" xr:uid="{00000000-0005-0000-0000-000006440000}"/>
    <cellStyle name="Normal 2 6 3 3 3 4" xfId="17418" xr:uid="{00000000-0005-0000-0000-000007440000}"/>
    <cellStyle name="Normal 2 6 3 3 4" xfId="17419" xr:uid="{00000000-0005-0000-0000-000008440000}"/>
    <cellStyle name="Normal 2 6 3 3 4 2" xfId="17420" xr:uid="{00000000-0005-0000-0000-000009440000}"/>
    <cellStyle name="Normal 2 6 3 3 4 2 2" xfId="17421" xr:uid="{00000000-0005-0000-0000-00000A440000}"/>
    <cellStyle name="Normal 2 6 3 3 4 2 3" xfId="17422" xr:uid="{00000000-0005-0000-0000-00000B440000}"/>
    <cellStyle name="Normal 2 6 3 3 4 3" xfId="17423" xr:uid="{00000000-0005-0000-0000-00000C440000}"/>
    <cellStyle name="Normal 2 6 3 3 4 4" xfId="17424" xr:uid="{00000000-0005-0000-0000-00000D440000}"/>
    <cellStyle name="Normal 2 6 3 3 5" xfId="17425" xr:uid="{00000000-0005-0000-0000-00000E440000}"/>
    <cellStyle name="Normal 2 6 3 3 5 2" xfId="17426" xr:uid="{00000000-0005-0000-0000-00000F440000}"/>
    <cellStyle name="Normal 2 6 3 3 5 2 2" xfId="17427" xr:uid="{00000000-0005-0000-0000-000010440000}"/>
    <cellStyle name="Normal 2 6 3 3 5 2 3" xfId="17428" xr:uid="{00000000-0005-0000-0000-000011440000}"/>
    <cellStyle name="Normal 2 6 3 3 5 3" xfId="17429" xr:uid="{00000000-0005-0000-0000-000012440000}"/>
    <cellStyle name="Normal 2 6 3 3 5 4" xfId="17430" xr:uid="{00000000-0005-0000-0000-000013440000}"/>
    <cellStyle name="Normal 2 6 3 3 6" xfId="17431" xr:uid="{00000000-0005-0000-0000-000014440000}"/>
    <cellStyle name="Normal 2 6 3 3 6 2" xfId="17432" xr:uid="{00000000-0005-0000-0000-000015440000}"/>
    <cellStyle name="Normal 2 6 3 3 6 2 2" xfId="17433" xr:uid="{00000000-0005-0000-0000-000016440000}"/>
    <cellStyle name="Normal 2 6 3 3 6 2 3" xfId="17434" xr:uid="{00000000-0005-0000-0000-000017440000}"/>
    <cellStyle name="Normal 2 6 3 3 6 3" xfId="17435" xr:uid="{00000000-0005-0000-0000-000018440000}"/>
    <cellStyle name="Normal 2 6 3 3 6 4" xfId="17436" xr:uid="{00000000-0005-0000-0000-000019440000}"/>
    <cellStyle name="Normal 2 6 3 3 7" xfId="17437" xr:uid="{00000000-0005-0000-0000-00001A440000}"/>
    <cellStyle name="Normal 2 6 3 3 7 2" xfId="17438" xr:uid="{00000000-0005-0000-0000-00001B440000}"/>
    <cellStyle name="Normal 2 6 3 3 7 2 2" xfId="17439" xr:uid="{00000000-0005-0000-0000-00001C440000}"/>
    <cellStyle name="Normal 2 6 3 3 7 2 3" xfId="17440" xr:uid="{00000000-0005-0000-0000-00001D440000}"/>
    <cellStyle name="Normal 2 6 3 3 7 3" xfId="17441" xr:uid="{00000000-0005-0000-0000-00001E440000}"/>
    <cellStyle name="Normal 2 6 3 3 7 4" xfId="17442" xr:uid="{00000000-0005-0000-0000-00001F440000}"/>
    <cellStyle name="Normal 2 6 3 3 8" xfId="17443" xr:uid="{00000000-0005-0000-0000-000020440000}"/>
    <cellStyle name="Normal 2 6 3 3 8 2" xfId="17444" xr:uid="{00000000-0005-0000-0000-000021440000}"/>
    <cellStyle name="Normal 2 6 3 3 8 3" xfId="17445" xr:uid="{00000000-0005-0000-0000-000022440000}"/>
    <cellStyle name="Normal 2 6 3 3 9" xfId="17446" xr:uid="{00000000-0005-0000-0000-000023440000}"/>
    <cellStyle name="Normal 2 6 3 4" xfId="17447" xr:uid="{00000000-0005-0000-0000-000024440000}"/>
    <cellStyle name="Normal 2 6 3 4 2" xfId="17448" xr:uid="{00000000-0005-0000-0000-000025440000}"/>
    <cellStyle name="Normal 2 6 3 4 2 2" xfId="17449" xr:uid="{00000000-0005-0000-0000-000026440000}"/>
    <cellStyle name="Normal 2 6 3 4 2 3" xfId="17450" xr:uid="{00000000-0005-0000-0000-000027440000}"/>
    <cellStyle name="Normal 2 6 3 4 3" xfId="17451" xr:uid="{00000000-0005-0000-0000-000028440000}"/>
    <cellStyle name="Normal 2 6 3 4 4" xfId="17452" xr:uid="{00000000-0005-0000-0000-000029440000}"/>
    <cellStyle name="Normal 2 6 3 5" xfId="17453" xr:uid="{00000000-0005-0000-0000-00002A440000}"/>
    <cellStyle name="Normal 2 6 3 5 2" xfId="17454" xr:uid="{00000000-0005-0000-0000-00002B440000}"/>
    <cellStyle name="Normal 2 6 3 5 2 2" xfId="17455" xr:uid="{00000000-0005-0000-0000-00002C440000}"/>
    <cellStyle name="Normal 2 6 3 5 2 3" xfId="17456" xr:uid="{00000000-0005-0000-0000-00002D440000}"/>
    <cellStyle name="Normal 2 6 3 5 3" xfId="17457" xr:uid="{00000000-0005-0000-0000-00002E440000}"/>
    <cellStyle name="Normal 2 6 3 5 4" xfId="17458" xr:uid="{00000000-0005-0000-0000-00002F440000}"/>
    <cellStyle name="Normal 2 6 3 6" xfId="17459" xr:uid="{00000000-0005-0000-0000-000030440000}"/>
    <cellStyle name="Normal 2 6 3 6 2" xfId="17460" xr:uid="{00000000-0005-0000-0000-000031440000}"/>
    <cellStyle name="Normal 2 6 3 6 2 2" xfId="17461" xr:uid="{00000000-0005-0000-0000-000032440000}"/>
    <cellStyle name="Normal 2 6 3 6 2 3" xfId="17462" xr:uid="{00000000-0005-0000-0000-000033440000}"/>
    <cellStyle name="Normal 2 6 3 6 3" xfId="17463" xr:uid="{00000000-0005-0000-0000-000034440000}"/>
    <cellStyle name="Normal 2 6 3 6 4" xfId="17464" xr:uid="{00000000-0005-0000-0000-000035440000}"/>
    <cellStyle name="Normal 2 6 3 7" xfId="17465" xr:uid="{00000000-0005-0000-0000-000036440000}"/>
    <cellStyle name="Normal 2 6 3 7 2" xfId="17466" xr:uid="{00000000-0005-0000-0000-000037440000}"/>
    <cellStyle name="Normal 2 6 3 7 2 2" xfId="17467" xr:uid="{00000000-0005-0000-0000-000038440000}"/>
    <cellStyle name="Normal 2 6 3 7 2 3" xfId="17468" xr:uid="{00000000-0005-0000-0000-000039440000}"/>
    <cellStyle name="Normal 2 6 3 7 3" xfId="17469" xr:uid="{00000000-0005-0000-0000-00003A440000}"/>
    <cellStyle name="Normal 2 6 3 7 4" xfId="17470" xr:uid="{00000000-0005-0000-0000-00003B440000}"/>
    <cellStyle name="Normal 2 6 3 8" xfId="17471" xr:uid="{00000000-0005-0000-0000-00003C440000}"/>
    <cellStyle name="Normal 2 6 3 8 2" xfId="17472" xr:uid="{00000000-0005-0000-0000-00003D440000}"/>
    <cellStyle name="Normal 2 6 3 8 2 2" xfId="17473" xr:uid="{00000000-0005-0000-0000-00003E440000}"/>
    <cellStyle name="Normal 2 6 3 8 2 3" xfId="17474" xr:uid="{00000000-0005-0000-0000-00003F440000}"/>
    <cellStyle name="Normal 2 6 3 8 3" xfId="17475" xr:uid="{00000000-0005-0000-0000-000040440000}"/>
    <cellStyle name="Normal 2 6 3 8 4" xfId="17476" xr:uid="{00000000-0005-0000-0000-000041440000}"/>
    <cellStyle name="Normal 2 6 3 9" xfId="17477" xr:uid="{00000000-0005-0000-0000-000042440000}"/>
    <cellStyle name="Normal 2 6 3 9 2" xfId="17478" xr:uid="{00000000-0005-0000-0000-000043440000}"/>
    <cellStyle name="Normal 2 6 3 9 2 2" xfId="17479" xr:uid="{00000000-0005-0000-0000-000044440000}"/>
    <cellStyle name="Normal 2 6 3 9 2 3" xfId="17480" xr:uid="{00000000-0005-0000-0000-000045440000}"/>
    <cellStyle name="Normal 2 6 3 9 3" xfId="17481" xr:uid="{00000000-0005-0000-0000-000046440000}"/>
    <cellStyle name="Normal 2 6 3 9 4" xfId="17482" xr:uid="{00000000-0005-0000-0000-000047440000}"/>
    <cellStyle name="Normal 2 6 4" xfId="17483" xr:uid="{00000000-0005-0000-0000-000048440000}"/>
    <cellStyle name="Normal 2 6 4 10" xfId="17484" xr:uid="{00000000-0005-0000-0000-000049440000}"/>
    <cellStyle name="Normal 2 6 4 10 2" xfId="17485" xr:uid="{00000000-0005-0000-0000-00004A440000}"/>
    <cellStyle name="Normal 2 6 4 10 3" xfId="17486" xr:uid="{00000000-0005-0000-0000-00004B440000}"/>
    <cellStyle name="Normal 2 6 4 11" xfId="17487" xr:uid="{00000000-0005-0000-0000-00004C440000}"/>
    <cellStyle name="Normal 2 6 4 12" xfId="17488" xr:uid="{00000000-0005-0000-0000-00004D440000}"/>
    <cellStyle name="Normal 2 6 4 2" xfId="17489" xr:uid="{00000000-0005-0000-0000-00004E440000}"/>
    <cellStyle name="Normal 2 6 4 2 10" xfId="17490" xr:uid="{00000000-0005-0000-0000-00004F440000}"/>
    <cellStyle name="Normal 2 6 4 2 2" xfId="17491" xr:uid="{00000000-0005-0000-0000-000050440000}"/>
    <cellStyle name="Normal 2 6 4 2 2 2" xfId="17492" xr:uid="{00000000-0005-0000-0000-000051440000}"/>
    <cellStyle name="Normal 2 6 4 2 2 2 2" xfId="17493" xr:uid="{00000000-0005-0000-0000-000052440000}"/>
    <cellStyle name="Normal 2 6 4 2 2 2 3" xfId="17494" xr:uid="{00000000-0005-0000-0000-000053440000}"/>
    <cellStyle name="Normal 2 6 4 2 2 3" xfId="17495" xr:uid="{00000000-0005-0000-0000-000054440000}"/>
    <cellStyle name="Normal 2 6 4 2 2 4" xfId="17496" xr:uid="{00000000-0005-0000-0000-000055440000}"/>
    <cellStyle name="Normal 2 6 4 2 3" xfId="17497" xr:uid="{00000000-0005-0000-0000-000056440000}"/>
    <cellStyle name="Normal 2 6 4 2 3 2" xfId="17498" xr:uid="{00000000-0005-0000-0000-000057440000}"/>
    <cellStyle name="Normal 2 6 4 2 3 2 2" xfId="17499" xr:uid="{00000000-0005-0000-0000-000058440000}"/>
    <cellStyle name="Normal 2 6 4 2 3 2 3" xfId="17500" xr:uid="{00000000-0005-0000-0000-000059440000}"/>
    <cellStyle name="Normal 2 6 4 2 3 3" xfId="17501" xr:uid="{00000000-0005-0000-0000-00005A440000}"/>
    <cellStyle name="Normal 2 6 4 2 3 4" xfId="17502" xr:uid="{00000000-0005-0000-0000-00005B440000}"/>
    <cellStyle name="Normal 2 6 4 2 4" xfId="17503" xr:uid="{00000000-0005-0000-0000-00005C440000}"/>
    <cellStyle name="Normal 2 6 4 2 4 2" xfId="17504" xr:uid="{00000000-0005-0000-0000-00005D440000}"/>
    <cellStyle name="Normal 2 6 4 2 4 2 2" xfId="17505" xr:uid="{00000000-0005-0000-0000-00005E440000}"/>
    <cellStyle name="Normal 2 6 4 2 4 2 3" xfId="17506" xr:uid="{00000000-0005-0000-0000-00005F440000}"/>
    <cellStyle name="Normal 2 6 4 2 4 3" xfId="17507" xr:uid="{00000000-0005-0000-0000-000060440000}"/>
    <cellStyle name="Normal 2 6 4 2 4 4" xfId="17508" xr:uid="{00000000-0005-0000-0000-000061440000}"/>
    <cellStyle name="Normal 2 6 4 2 5" xfId="17509" xr:uid="{00000000-0005-0000-0000-000062440000}"/>
    <cellStyle name="Normal 2 6 4 2 5 2" xfId="17510" xr:uid="{00000000-0005-0000-0000-000063440000}"/>
    <cellStyle name="Normal 2 6 4 2 5 2 2" xfId="17511" xr:uid="{00000000-0005-0000-0000-000064440000}"/>
    <cellStyle name="Normal 2 6 4 2 5 2 3" xfId="17512" xr:uid="{00000000-0005-0000-0000-000065440000}"/>
    <cellStyle name="Normal 2 6 4 2 5 3" xfId="17513" xr:uid="{00000000-0005-0000-0000-000066440000}"/>
    <cellStyle name="Normal 2 6 4 2 5 4" xfId="17514" xr:uid="{00000000-0005-0000-0000-000067440000}"/>
    <cellStyle name="Normal 2 6 4 2 6" xfId="17515" xr:uid="{00000000-0005-0000-0000-000068440000}"/>
    <cellStyle name="Normal 2 6 4 2 6 2" xfId="17516" xr:uid="{00000000-0005-0000-0000-000069440000}"/>
    <cellStyle name="Normal 2 6 4 2 6 2 2" xfId="17517" xr:uid="{00000000-0005-0000-0000-00006A440000}"/>
    <cellStyle name="Normal 2 6 4 2 6 2 3" xfId="17518" xr:uid="{00000000-0005-0000-0000-00006B440000}"/>
    <cellStyle name="Normal 2 6 4 2 6 3" xfId="17519" xr:uid="{00000000-0005-0000-0000-00006C440000}"/>
    <cellStyle name="Normal 2 6 4 2 6 4" xfId="17520" xr:uid="{00000000-0005-0000-0000-00006D440000}"/>
    <cellStyle name="Normal 2 6 4 2 7" xfId="17521" xr:uid="{00000000-0005-0000-0000-00006E440000}"/>
    <cellStyle name="Normal 2 6 4 2 7 2" xfId="17522" xr:uid="{00000000-0005-0000-0000-00006F440000}"/>
    <cellStyle name="Normal 2 6 4 2 7 2 2" xfId="17523" xr:uid="{00000000-0005-0000-0000-000070440000}"/>
    <cellStyle name="Normal 2 6 4 2 7 2 3" xfId="17524" xr:uid="{00000000-0005-0000-0000-000071440000}"/>
    <cellStyle name="Normal 2 6 4 2 7 3" xfId="17525" xr:uid="{00000000-0005-0000-0000-000072440000}"/>
    <cellStyle name="Normal 2 6 4 2 7 4" xfId="17526" xr:uid="{00000000-0005-0000-0000-000073440000}"/>
    <cellStyle name="Normal 2 6 4 2 8" xfId="17527" xr:uid="{00000000-0005-0000-0000-000074440000}"/>
    <cellStyle name="Normal 2 6 4 2 8 2" xfId="17528" xr:uid="{00000000-0005-0000-0000-000075440000}"/>
    <cellStyle name="Normal 2 6 4 2 8 3" xfId="17529" xr:uid="{00000000-0005-0000-0000-000076440000}"/>
    <cellStyle name="Normal 2 6 4 2 9" xfId="17530" xr:uid="{00000000-0005-0000-0000-000077440000}"/>
    <cellStyle name="Normal 2 6 4 3" xfId="17531" xr:uid="{00000000-0005-0000-0000-000078440000}"/>
    <cellStyle name="Normal 2 6 4 3 10" xfId="17532" xr:uid="{00000000-0005-0000-0000-000079440000}"/>
    <cellStyle name="Normal 2 6 4 3 2" xfId="17533" xr:uid="{00000000-0005-0000-0000-00007A440000}"/>
    <cellStyle name="Normal 2 6 4 3 2 2" xfId="17534" xr:uid="{00000000-0005-0000-0000-00007B440000}"/>
    <cellStyle name="Normal 2 6 4 3 2 2 2" xfId="17535" xr:uid="{00000000-0005-0000-0000-00007C440000}"/>
    <cellStyle name="Normal 2 6 4 3 2 2 3" xfId="17536" xr:uid="{00000000-0005-0000-0000-00007D440000}"/>
    <cellStyle name="Normal 2 6 4 3 2 3" xfId="17537" xr:uid="{00000000-0005-0000-0000-00007E440000}"/>
    <cellStyle name="Normal 2 6 4 3 2 4" xfId="17538" xr:uid="{00000000-0005-0000-0000-00007F440000}"/>
    <cellStyle name="Normal 2 6 4 3 3" xfId="17539" xr:uid="{00000000-0005-0000-0000-000080440000}"/>
    <cellStyle name="Normal 2 6 4 3 3 2" xfId="17540" xr:uid="{00000000-0005-0000-0000-000081440000}"/>
    <cellStyle name="Normal 2 6 4 3 3 2 2" xfId="17541" xr:uid="{00000000-0005-0000-0000-000082440000}"/>
    <cellStyle name="Normal 2 6 4 3 3 2 3" xfId="17542" xr:uid="{00000000-0005-0000-0000-000083440000}"/>
    <cellStyle name="Normal 2 6 4 3 3 3" xfId="17543" xr:uid="{00000000-0005-0000-0000-000084440000}"/>
    <cellStyle name="Normal 2 6 4 3 3 4" xfId="17544" xr:uid="{00000000-0005-0000-0000-000085440000}"/>
    <cellStyle name="Normal 2 6 4 3 4" xfId="17545" xr:uid="{00000000-0005-0000-0000-000086440000}"/>
    <cellStyle name="Normal 2 6 4 3 4 2" xfId="17546" xr:uid="{00000000-0005-0000-0000-000087440000}"/>
    <cellStyle name="Normal 2 6 4 3 4 2 2" xfId="17547" xr:uid="{00000000-0005-0000-0000-000088440000}"/>
    <cellStyle name="Normal 2 6 4 3 4 2 3" xfId="17548" xr:uid="{00000000-0005-0000-0000-000089440000}"/>
    <cellStyle name="Normal 2 6 4 3 4 3" xfId="17549" xr:uid="{00000000-0005-0000-0000-00008A440000}"/>
    <cellStyle name="Normal 2 6 4 3 4 4" xfId="17550" xr:uid="{00000000-0005-0000-0000-00008B440000}"/>
    <cellStyle name="Normal 2 6 4 3 5" xfId="17551" xr:uid="{00000000-0005-0000-0000-00008C440000}"/>
    <cellStyle name="Normal 2 6 4 3 5 2" xfId="17552" xr:uid="{00000000-0005-0000-0000-00008D440000}"/>
    <cellStyle name="Normal 2 6 4 3 5 2 2" xfId="17553" xr:uid="{00000000-0005-0000-0000-00008E440000}"/>
    <cellStyle name="Normal 2 6 4 3 5 2 3" xfId="17554" xr:uid="{00000000-0005-0000-0000-00008F440000}"/>
    <cellStyle name="Normal 2 6 4 3 5 3" xfId="17555" xr:uid="{00000000-0005-0000-0000-000090440000}"/>
    <cellStyle name="Normal 2 6 4 3 5 4" xfId="17556" xr:uid="{00000000-0005-0000-0000-000091440000}"/>
    <cellStyle name="Normal 2 6 4 3 6" xfId="17557" xr:uid="{00000000-0005-0000-0000-000092440000}"/>
    <cellStyle name="Normal 2 6 4 3 6 2" xfId="17558" xr:uid="{00000000-0005-0000-0000-000093440000}"/>
    <cellStyle name="Normal 2 6 4 3 6 2 2" xfId="17559" xr:uid="{00000000-0005-0000-0000-000094440000}"/>
    <cellStyle name="Normal 2 6 4 3 6 2 3" xfId="17560" xr:uid="{00000000-0005-0000-0000-000095440000}"/>
    <cellStyle name="Normal 2 6 4 3 6 3" xfId="17561" xr:uid="{00000000-0005-0000-0000-000096440000}"/>
    <cellStyle name="Normal 2 6 4 3 6 4" xfId="17562" xr:uid="{00000000-0005-0000-0000-000097440000}"/>
    <cellStyle name="Normal 2 6 4 3 7" xfId="17563" xr:uid="{00000000-0005-0000-0000-000098440000}"/>
    <cellStyle name="Normal 2 6 4 3 7 2" xfId="17564" xr:uid="{00000000-0005-0000-0000-000099440000}"/>
    <cellStyle name="Normal 2 6 4 3 7 2 2" xfId="17565" xr:uid="{00000000-0005-0000-0000-00009A440000}"/>
    <cellStyle name="Normal 2 6 4 3 7 2 3" xfId="17566" xr:uid="{00000000-0005-0000-0000-00009B440000}"/>
    <cellStyle name="Normal 2 6 4 3 7 3" xfId="17567" xr:uid="{00000000-0005-0000-0000-00009C440000}"/>
    <cellStyle name="Normal 2 6 4 3 7 4" xfId="17568" xr:uid="{00000000-0005-0000-0000-00009D440000}"/>
    <cellStyle name="Normal 2 6 4 3 8" xfId="17569" xr:uid="{00000000-0005-0000-0000-00009E440000}"/>
    <cellStyle name="Normal 2 6 4 3 8 2" xfId="17570" xr:uid="{00000000-0005-0000-0000-00009F440000}"/>
    <cellStyle name="Normal 2 6 4 3 8 3" xfId="17571" xr:uid="{00000000-0005-0000-0000-0000A0440000}"/>
    <cellStyle name="Normal 2 6 4 3 9" xfId="17572" xr:uid="{00000000-0005-0000-0000-0000A1440000}"/>
    <cellStyle name="Normal 2 6 4 4" xfId="17573" xr:uid="{00000000-0005-0000-0000-0000A2440000}"/>
    <cellStyle name="Normal 2 6 4 4 2" xfId="17574" xr:uid="{00000000-0005-0000-0000-0000A3440000}"/>
    <cellStyle name="Normal 2 6 4 4 2 2" xfId="17575" xr:uid="{00000000-0005-0000-0000-0000A4440000}"/>
    <cellStyle name="Normal 2 6 4 4 2 3" xfId="17576" xr:uid="{00000000-0005-0000-0000-0000A5440000}"/>
    <cellStyle name="Normal 2 6 4 4 3" xfId="17577" xr:uid="{00000000-0005-0000-0000-0000A6440000}"/>
    <cellStyle name="Normal 2 6 4 4 4" xfId="17578" xr:uid="{00000000-0005-0000-0000-0000A7440000}"/>
    <cellStyle name="Normal 2 6 4 5" xfId="17579" xr:uid="{00000000-0005-0000-0000-0000A8440000}"/>
    <cellStyle name="Normal 2 6 4 5 2" xfId="17580" xr:uid="{00000000-0005-0000-0000-0000A9440000}"/>
    <cellStyle name="Normal 2 6 4 5 2 2" xfId="17581" xr:uid="{00000000-0005-0000-0000-0000AA440000}"/>
    <cellStyle name="Normal 2 6 4 5 2 3" xfId="17582" xr:uid="{00000000-0005-0000-0000-0000AB440000}"/>
    <cellStyle name="Normal 2 6 4 5 3" xfId="17583" xr:uid="{00000000-0005-0000-0000-0000AC440000}"/>
    <cellStyle name="Normal 2 6 4 5 4" xfId="17584" xr:uid="{00000000-0005-0000-0000-0000AD440000}"/>
    <cellStyle name="Normal 2 6 4 6" xfId="17585" xr:uid="{00000000-0005-0000-0000-0000AE440000}"/>
    <cellStyle name="Normal 2 6 4 6 2" xfId="17586" xr:uid="{00000000-0005-0000-0000-0000AF440000}"/>
    <cellStyle name="Normal 2 6 4 6 2 2" xfId="17587" xr:uid="{00000000-0005-0000-0000-0000B0440000}"/>
    <cellStyle name="Normal 2 6 4 6 2 3" xfId="17588" xr:uid="{00000000-0005-0000-0000-0000B1440000}"/>
    <cellStyle name="Normal 2 6 4 6 3" xfId="17589" xr:uid="{00000000-0005-0000-0000-0000B2440000}"/>
    <cellStyle name="Normal 2 6 4 6 4" xfId="17590" xr:uid="{00000000-0005-0000-0000-0000B3440000}"/>
    <cellStyle name="Normal 2 6 4 7" xfId="17591" xr:uid="{00000000-0005-0000-0000-0000B4440000}"/>
    <cellStyle name="Normal 2 6 4 7 2" xfId="17592" xr:uid="{00000000-0005-0000-0000-0000B5440000}"/>
    <cellStyle name="Normal 2 6 4 7 2 2" xfId="17593" xr:uid="{00000000-0005-0000-0000-0000B6440000}"/>
    <cellStyle name="Normal 2 6 4 7 2 3" xfId="17594" xr:uid="{00000000-0005-0000-0000-0000B7440000}"/>
    <cellStyle name="Normal 2 6 4 7 3" xfId="17595" xr:uid="{00000000-0005-0000-0000-0000B8440000}"/>
    <cellStyle name="Normal 2 6 4 7 4" xfId="17596" xr:uid="{00000000-0005-0000-0000-0000B9440000}"/>
    <cellStyle name="Normal 2 6 4 8" xfId="17597" xr:uid="{00000000-0005-0000-0000-0000BA440000}"/>
    <cellStyle name="Normal 2 6 4 8 2" xfId="17598" xr:uid="{00000000-0005-0000-0000-0000BB440000}"/>
    <cellStyle name="Normal 2 6 4 8 2 2" xfId="17599" xr:uid="{00000000-0005-0000-0000-0000BC440000}"/>
    <cellStyle name="Normal 2 6 4 8 2 3" xfId="17600" xr:uid="{00000000-0005-0000-0000-0000BD440000}"/>
    <cellStyle name="Normal 2 6 4 8 3" xfId="17601" xr:uid="{00000000-0005-0000-0000-0000BE440000}"/>
    <cellStyle name="Normal 2 6 4 8 4" xfId="17602" xr:uid="{00000000-0005-0000-0000-0000BF440000}"/>
    <cellStyle name="Normal 2 6 4 9" xfId="17603" xr:uid="{00000000-0005-0000-0000-0000C0440000}"/>
    <cellStyle name="Normal 2 6 4 9 2" xfId="17604" xr:uid="{00000000-0005-0000-0000-0000C1440000}"/>
    <cellStyle name="Normal 2 6 4 9 2 2" xfId="17605" xr:uid="{00000000-0005-0000-0000-0000C2440000}"/>
    <cellStyle name="Normal 2 6 4 9 2 3" xfId="17606" xr:uid="{00000000-0005-0000-0000-0000C3440000}"/>
    <cellStyle name="Normal 2 6 4 9 3" xfId="17607" xr:uid="{00000000-0005-0000-0000-0000C4440000}"/>
    <cellStyle name="Normal 2 6 4 9 4" xfId="17608" xr:uid="{00000000-0005-0000-0000-0000C5440000}"/>
    <cellStyle name="Normal 2 6 5" xfId="17609" xr:uid="{00000000-0005-0000-0000-0000C6440000}"/>
    <cellStyle name="Normal 2 6 5 10" xfId="17610" xr:uid="{00000000-0005-0000-0000-0000C7440000}"/>
    <cellStyle name="Normal 2 6 5 10 2" xfId="17611" xr:uid="{00000000-0005-0000-0000-0000C8440000}"/>
    <cellStyle name="Normal 2 6 5 10 3" xfId="17612" xr:uid="{00000000-0005-0000-0000-0000C9440000}"/>
    <cellStyle name="Normal 2 6 5 11" xfId="17613" xr:uid="{00000000-0005-0000-0000-0000CA440000}"/>
    <cellStyle name="Normal 2 6 5 12" xfId="17614" xr:uid="{00000000-0005-0000-0000-0000CB440000}"/>
    <cellStyle name="Normal 2 6 5 2" xfId="17615" xr:uid="{00000000-0005-0000-0000-0000CC440000}"/>
    <cellStyle name="Normal 2 6 5 2 10" xfId="17616" xr:uid="{00000000-0005-0000-0000-0000CD440000}"/>
    <cellStyle name="Normal 2 6 5 2 2" xfId="17617" xr:uid="{00000000-0005-0000-0000-0000CE440000}"/>
    <cellStyle name="Normal 2 6 5 2 2 2" xfId="17618" xr:uid="{00000000-0005-0000-0000-0000CF440000}"/>
    <cellStyle name="Normal 2 6 5 2 2 2 2" xfId="17619" xr:uid="{00000000-0005-0000-0000-0000D0440000}"/>
    <cellStyle name="Normal 2 6 5 2 2 2 3" xfId="17620" xr:uid="{00000000-0005-0000-0000-0000D1440000}"/>
    <cellStyle name="Normal 2 6 5 2 2 3" xfId="17621" xr:uid="{00000000-0005-0000-0000-0000D2440000}"/>
    <cellStyle name="Normal 2 6 5 2 2 4" xfId="17622" xr:uid="{00000000-0005-0000-0000-0000D3440000}"/>
    <cellStyle name="Normal 2 6 5 2 3" xfId="17623" xr:uid="{00000000-0005-0000-0000-0000D4440000}"/>
    <cellStyle name="Normal 2 6 5 2 3 2" xfId="17624" xr:uid="{00000000-0005-0000-0000-0000D5440000}"/>
    <cellStyle name="Normal 2 6 5 2 3 2 2" xfId="17625" xr:uid="{00000000-0005-0000-0000-0000D6440000}"/>
    <cellStyle name="Normal 2 6 5 2 3 2 3" xfId="17626" xr:uid="{00000000-0005-0000-0000-0000D7440000}"/>
    <cellStyle name="Normal 2 6 5 2 3 3" xfId="17627" xr:uid="{00000000-0005-0000-0000-0000D8440000}"/>
    <cellStyle name="Normal 2 6 5 2 3 4" xfId="17628" xr:uid="{00000000-0005-0000-0000-0000D9440000}"/>
    <cellStyle name="Normal 2 6 5 2 4" xfId="17629" xr:uid="{00000000-0005-0000-0000-0000DA440000}"/>
    <cellStyle name="Normal 2 6 5 2 4 2" xfId="17630" xr:uid="{00000000-0005-0000-0000-0000DB440000}"/>
    <cellStyle name="Normal 2 6 5 2 4 2 2" xfId="17631" xr:uid="{00000000-0005-0000-0000-0000DC440000}"/>
    <cellStyle name="Normal 2 6 5 2 4 2 3" xfId="17632" xr:uid="{00000000-0005-0000-0000-0000DD440000}"/>
    <cellStyle name="Normal 2 6 5 2 4 3" xfId="17633" xr:uid="{00000000-0005-0000-0000-0000DE440000}"/>
    <cellStyle name="Normal 2 6 5 2 4 4" xfId="17634" xr:uid="{00000000-0005-0000-0000-0000DF440000}"/>
    <cellStyle name="Normal 2 6 5 2 5" xfId="17635" xr:uid="{00000000-0005-0000-0000-0000E0440000}"/>
    <cellStyle name="Normal 2 6 5 2 5 2" xfId="17636" xr:uid="{00000000-0005-0000-0000-0000E1440000}"/>
    <cellStyle name="Normal 2 6 5 2 5 2 2" xfId="17637" xr:uid="{00000000-0005-0000-0000-0000E2440000}"/>
    <cellStyle name="Normal 2 6 5 2 5 2 3" xfId="17638" xr:uid="{00000000-0005-0000-0000-0000E3440000}"/>
    <cellStyle name="Normal 2 6 5 2 5 3" xfId="17639" xr:uid="{00000000-0005-0000-0000-0000E4440000}"/>
    <cellStyle name="Normal 2 6 5 2 5 4" xfId="17640" xr:uid="{00000000-0005-0000-0000-0000E5440000}"/>
    <cellStyle name="Normal 2 6 5 2 6" xfId="17641" xr:uid="{00000000-0005-0000-0000-0000E6440000}"/>
    <cellStyle name="Normal 2 6 5 2 6 2" xfId="17642" xr:uid="{00000000-0005-0000-0000-0000E7440000}"/>
    <cellStyle name="Normal 2 6 5 2 6 2 2" xfId="17643" xr:uid="{00000000-0005-0000-0000-0000E8440000}"/>
    <cellStyle name="Normal 2 6 5 2 6 2 3" xfId="17644" xr:uid="{00000000-0005-0000-0000-0000E9440000}"/>
    <cellStyle name="Normal 2 6 5 2 6 3" xfId="17645" xr:uid="{00000000-0005-0000-0000-0000EA440000}"/>
    <cellStyle name="Normal 2 6 5 2 6 4" xfId="17646" xr:uid="{00000000-0005-0000-0000-0000EB440000}"/>
    <cellStyle name="Normal 2 6 5 2 7" xfId="17647" xr:uid="{00000000-0005-0000-0000-0000EC440000}"/>
    <cellStyle name="Normal 2 6 5 2 7 2" xfId="17648" xr:uid="{00000000-0005-0000-0000-0000ED440000}"/>
    <cellStyle name="Normal 2 6 5 2 7 2 2" xfId="17649" xr:uid="{00000000-0005-0000-0000-0000EE440000}"/>
    <cellStyle name="Normal 2 6 5 2 7 2 3" xfId="17650" xr:uid="{00000000-0005-0000-0000-0000EF440000}"/>
    <cellStyle name="Normal 2 6 5 2 7 3" xfId="17651" xr:uid="{00000000-0005-0000-0000-0000F0440000}"/>
    <cellStyle name="Normal 2 6 5 2 7 4" xfId="17652" xr:uid="{00000000-0005-0000-0000-0000F1440000}"/>
    <cellStyle name="Normal 2 6 5 2 8" xfId="17653" xr:uid="{00000000-0005-0000-0000-0000F2440000}"/>
    <cellStyle name="Normal 2 6 5 2 8 2" xfId="17654" xr:uid="{00000000-0005-0000-0000-0000F3440000}"/>
    <cellStyle name="Normal 2 6 5 2 8 3" xfId="17655" xr:uid="{00000000-0005-0000-0000-0000F4440000}"/>
    <cellStyle name="Normal 2 6 5 2 9" xfId="17656" xr:uid="{00000000-0005-0000-0000-0000F5440000}"/>
    <cellStyle name="Normal 2 6 5 3" xfId="17657" xr:uid="{00000000-0005-0000-0000-0000F6440000}"/>
    <cellStyle name="Normal 2 6 5 3 10" xfId="17658" xr:uid="{00000000-0005-0000-0000-0000F7440000}"/>
    <cellStyle name="Normal 2 6 5 3 2" xfId="17659" xr:uid="{00000000-0005-0000-0000-0000F8440000}"/>
    <cellStyle name="Normal 2 6 5 3 2 2" xfId="17660" xr:uid="{00000000-0005-0000-0000-0000F9440000}"/>
    <cellStyle name="Normal 2 6 5 3 2 2 2" xfId="17661" xr:uid="{00000000-0005-0000-0000-0000FA440000}"/>
    <cellStyle name="Normal 2 6 5 3 2 2 3" xfId="17662" xr:uid="{00000000-0005-0000-0000-0000FB440000}"/>
    <cellStyle name="Normal 2 6 5 3 2 3" xfId="17663" xr:uid="{00000000-0005-0000-0000-0000FC440000}"/>
    <cellStyle name="Normal 2 6 5 3 2 4" xfId="17664" xr:uid="{00000000-0005-0000-0000-0000FD440000}"/>
    <cellStyle name="Normal 2 6 5 3 3" xfId="17665" xr:uid="{00000000-0005-0000-0000-0000FE440000}"/>
    <cellStyle name="Normal 2 6 5 3 3 2" xfId="17666" xr:uid="{00000000-0005-0000-0000-0000FF440000}"/>
    <cellStyle name="Normal 2 6 5 3 3 2 2" xfId="17667" xr:uid="{00000000-0005-0000-0000-000000450000}"/>
    <cellStyle name="Normal 2 6 5 3 3 2 3" xfId="17668" xr:uid="{00000000-0005-0000-0000-000001450000}"/>
    <cellStyle name="Normal 2 6 5 3 3 3" xfId="17669" xr:uid="{00000000-0005-0000-0000-000002450000}"/>
    <cellStyle name="Normal 2 6 5 3 3 4" xfId="17670" xr:uid="{00000000-0005-0000-0000-000003450000}"/>
    <cellStyle name="Normal 2 6 5 3 4" xfId="17671" xr:uid="{00000000-0005-0000-0000-000004450000}"/>
    <cellStyle name="Normal 2 6 5 3 4 2" xfId="17672" xr:uid="{00000000-0005-0000-0000-000005450000}"/>
    <cellStyle name="Normal 2 6 5 3 4 2 2" xfId="17673" xr:uid="{00000000-0005-0000-0000-000006450000}"/>
    <cellStyle name="Normal 2 6 5 3 4 2 3" xfId="17674" xr:uid="{00000000-0005-0000-0000-000007450000}"/>
    <cellStyle name="Normal 2 6 5 3 4 3" xfId="17675" xr:uid="{00000000-0005-0000-0000-000008450000}"/>
    <cellStyle name="Normal 2 6 5 3 4 4" xfId="17676" xr:uid="{00000000-0005-0000-0000-000009450000}"/>
    <cellStyle name="Normal 2 6 5 3 5" xfId="17677" xr:uid="{00000000-0005-0000-0000-00000A450000}"/>
    <cellStyle name="Normal 2 6 5 3 5 2" xfId="17678" xr:uid="{00000000-0005-0000-0000-00000B450000}"/>
    <cellStyle name="Normal 2 6 5 3 5 2 2" xfId="17679" xr:uid="{00000000-0005-0000-0000-00000C450000}"/>
    <cellStyle name="Normal 2 6 5 3 5 2 3" xfId="17680" xr:uid="{00000000-0005-0000-0000-00000D450000}"/>
    <cellStyle name="Normal 2 6 5 3 5 3" xfId="17681" xr:uid="{00000000-0005-0000-0000-00000E450000}"/>
    <cellStyle name="Normal 2 6 5 3 5 4" xfId="17682" xr:uid="{00000000-0005-0000-0000-00000F450000}"/>
    <cellStyle name="Normal 2 6 5 3 6" xfId="17683" xr:uid="{00000000-0005-0000-0000-000010450000}"/>
    <cellStyle name="Normal 2 6 5 3 6 2" xfId="17684" xr:uid="{00000000-0005-0000-0000-000011450000}"/>
    <cellStyle name="Normal 2 6 5 3 6 2 2" xfId="17685" xr:uid="{00000000-0005-0000-0000-000012450000}"/>
    <cellStyle name="Normal 2 6 5 3 6 2 3" xfId="17686" xr:uid="{00000000-0005-0000-0000-000013450000}"/>
    <cellStyle name="Normal 2 6 5 3 6 3" xfId="17687" xr:uid="{00000000-0005-0000-0000-000014450000}"/>
    <cellStyle name="Normal 2 6 5 3 6 4" xfId="17688" xr:uid="{00000000-0005-0000-0000-000015450000}"/>
    <cellStyle name="Normal 2 6 5 3 7" xfId="17689" xr:uid="{00000000-0005-0000-0000-000016450000}"/>
    <cellStyle name="Normal 2 6 5 3 7 2" xfId="17690" xr:uid="{00000000-0005-0000-0000-000017450000}"/>
    <cellStyle name="Normal 2 6 5 3 7 2 2" xfId="17691" xr:uid="{00000000-0005-0000-0000-000018450000}"/>
    <cellStyle name="Normal 2 6 5 3 7 2 3" xfId="17692" xr:uid="{00000000-0005-0000-0000-000019450000}"/>
    <cellStyle name="Normal 2 6 5 3 7 3" xfId="17693" xr:uid="{00000000-0005-0000-0000-00001A450000}"/>
    <cellStyle name="Normal 2 6 5 3 7 4" xfId="17694" xr:uid="{00000000-0005-0000-0000-00001B450000}"/>
    <cellStyle name="Normal 2 6 5 3 8" xfId="17695" xr:uid="{00000000-0005-0000-0000-00001C450000}"/>
    <cellStyle name="Normal 2 6 5 3 8 2" xfId="17696" xr:uid="{00000000-0005-0000-0000-00001D450000}"/>
    <cellStyle name="Normal 2 6 5 3 8 3" xfId="17697" xr:uid="{00000000-0005-0000-0000-00001E450000}"/>
    <cellStyle name="Normal 2 6 5 3 9" xfId="17698" xr:uid="{00000000-0005-0000-0000-00001F450000}"/>
    <cellStyle name="Normal 2 6 5 4" xfId="17699" xr:uid="{00000000-0005-0000-0000-000020450000}"/>
    <cellStyle name="Normal 2 6 5 4 2" xfId="17700" xr:uid="{00000000-0005-0000-0000-000021450000}"/>
    <cellStyle name="Normal 2 6 5 4 2 2" xfId="17701" xr:uid="{00000000-0005-0000-0000-000022450000}"/>
    <cellStyle name="Normal 2 6 5 4 2 3" xfId="17702" xr:uid="{00000000-0005-0000-0000-000023450000}"/>
    <cellStyle name="Normal 2 6 5 4 3" xfId="17703" xr:uid="{00000000-0005-0000-0000-000024450000}"/>
    <cellStyle name="Normal 2 6 5 4 4" xfId="17704" xr:uid="{00000000-0005-0000-0000-000025450000}"/>
    <cellStyle name="Normal 2 6 5 5" xfId="17705" xr:uid="{00000000-0005-0000-0000-000026450000}"/>
    <cellStyle name="Normal 2 6 5 5 2" xfId="17706" xr:uid="{00000000-0005-0000-0000-000027450000}"/>
    <cellStyle name="Normal 2 6 5 5 2 2" xfId="17707" xr:uid="{00000000-0005-0000-0000-000028450000}"/>
    <cellStyle name="Normal 2 6 5 5 2 3" xfId="17708" xr:uid="{00000000-0005-0000-0000-000029450000}"/>
    <cellStyle name="Normal 2 6 5 5 3" xfId="17709" xr:uid="{00000000-0005-0000-0000-00002A450000}"/>
    <cellStyle name="Normal 2 6 5 5 4" xfId="17710" xr:uid="{00000000-0005-0000-0000-00002B450000}"/>
    <cellStyle name="Normal 2 6 5 6" xfId="17711" xr:uid="{00000000-0005-0000-0000-00002C450000}"/>
    <cellStyle name="Normal 2 6 5 6 2" xfId="17712" xr:uid="{00000000-0005-0000-0000-00002D450000}"/>
    <cellStyle name="Normal 2 6 5 6 2 2" xfId="17713" xr:uid="{00000000-0005-0000-0000-00002E450000}"/>
    <cellStyle name="Normal 2 6 5 6 2 3" xfId="17714" xr:uid="{00000000-0005-0000-0000-00002F450000}"/>
    <cellStyle name="Normal 2 6 5 6 3" xfId="17715" xr:uid="{00000000-0005-0000-0000-000030450000}"/>
    <cellStyle name="Normal 2 6 5 6 4" xfId="17716" xr:uid="{00000000-0005-0000-0000-000031450000}"/>
    <cellStyle name="Normal 2 6 5 7" xfId="17717" xr:uid="{00000000-0005-0000-0000-000032450000}"/>
    <cellStyle name="Normal 2 6 5 7 2" xfId="17718" xr:uid="{00000000-0005-0000-0000-000033450000}"/>
    <cellStyle name="Normal 2 6 5 7 2 2" xfId="17719" xr:uid="{00000000-0005-0000-0000-000034450000}"/>
    <cellStyle name="Normal 2 6 5 7 2 3" xfId="17720" xr:uid="{00000000-0005-0000-0000-000035450000}"/>
    <cellStyle name="Normal 2 6 5 7 3" xfId="17721" xr:uid="{00000000-0005-0000-0000-000036450000}"/>
    <cellStyle name="Normal 2 6 5 7 4" xfId="17722" xr:uid="{00000000-0005-0000-0000-000037450000}"/>
    <cellStyle name="Normal 2 6 5 8" xfId="17723" xr:uid="{00000000-0005-0000-0000-000038450000}"/>
    <cellStyle name="Normal 2 6 5 8 2" xfId="17724" xr:uid="{00000000-0005-0000-0000-000039450000}"/>
    <cellStyle name="Normal 2 6 5 8 2 2" xfId="17725" xr:uid="{00000000-0005-0000-0000-00003A450000}"/>
    <cellStyle name="Normal 2 6 5 8 2 3" xfId="17726" xr:uid="{00000000-0005-0000-0000-00003B450000}"/>
    <cellStyle name="Normal 2 6 5 8 3" xfId="17727" xr:uid="{00000000-0005-0000-0000-00003C450000}"/>
    <cellStyle name="Normal 2 6 5 8 4" xfId="17728" xr:uid="{00000000-0005-0000-0000-00003D450000}"/>
    <cellStyle name="Normal 2 6 5 9" xfId="17729" xr:uid="{00000000-0005-0000-0000-00003E450000}"/>
    <cellStyle name="Normal 2 6 5 9 2" xfId="17730" xr:uid="{00000000-0005-0000-0000-00003F450000}"/>
    <cellStyle name="Normal 2 6 5 9 2 2" xfId="17731" xr:uid="{00000000-0005-0000-0000-000040450000}"/>
    <cellStyle name="Normal 2 6 5 9 2 3" xfId="17732" xr:uid="{00000000-0005-0000-0000-000041450000}"/>
    <cellStyle name="Normal 2 6 5 9 3" xfId="17733" xr:uid="{00000000-0005-0000-0000-000042450000}"/>
    <cellStyle name="Normal 2 6 5 9 4" xfId="17734" xr:uid="{00000000-0005-0000-0000-000043450000}"/>
    <cellStyle name="Normal 2 6 6" xfId="17735" xr:uid="{00000000-0005-0000-0000-000044450000}"/>
    <cellStyle name="Normal 2 6 6 10" xfId="17736" xr:uid="{00000000-0005-0000-0000-000045450000}"/>
    <cellStyle name="Normal 2 6 6 2" xfId="17737" xr:uid="{00000000-0005-0000-0000-000046450000}"/>
    <cellStyle name="Normal 2 6 6 2 2" xfId="17738" xr:uid="{00000000-0005-0000-0000-000047450000}"/>
    <cellStyle name="Normal 2 6 6 2 2 2" xfId="17739" xr:uid="{00000000-0005-0000-0000-000048450000}"/>
    <cellStyle name="Normal 2 6 6 2 2 3" xfId="17740" xr:uid="{00000000-0005-0000-0000-000049450000}"/>
    <cellStyle name="Normal 2 6 6 2 3" xfId="17741" xr:uid="{00000000-0005-0000-0000-00004A450000}"/>
    <cellStyle name="Normal 2 6 6 2 4" xfId="17742" xr:uid="{00000000-0005-0000-0000-00004B450000}"/>
    <cellStyle name="Normal 2 6 6 3" xfId="17743" xr:uid="{00000000-0005-0000-0000-00004C450000}"/>
    <cellStyle name="Normal 2 6 6 3 2" xfId="17744" xr:uid="{00000000-0005-0000-0000-00004D450000}"/>
    <cellStyle name="Normal 2 6 6 3 2 2" xfId="17745" xr:uid="{00000000-0005-0000-0000-00004E450000}"/>
    <cellStyle name="Normal 2 6 6 3 2 3" xfId="17746" xr:uid="{00000000-0005-0000-0000-00004F450000}"/>
    <cellStyle name="Normal 2 6 6 3 3" xfId="17747" xr:uid="{00000000-0005-0000-0000-000050450000}"/>
    <cellStyle name="Normal 2 6 6 3 4" xfId="17748" xr:uid="{00000000-0005-0000-0000-000051450000}"/>
    <cellStyle name="Normal 2 6 6 4" xfId="17749" xr:uid="{00000000-0005-0000-0000-000052450000}"/>
    <cellStyle name="Normal 2 6 6 4 2" xfId="17750" xr:uid="{00000000-0005-0000-0000-000053450000}"/>
    <cellStyle name="Normal 2 6 6 4 2 2" xfId="17751" xr:uid="{00000000-0005-0000-0000-000054450000}"/>
    <cellStyle name="Normal 2 6 6 4 2 3" xfId="17752" xr:uid="{00000000-0005-0000-0000-000055450000}"/>
    <cellStyle name="Normal 2 6 6 4 3" xfId="17753" xr:uid="{00000000-0005-0000-0000-000056450000}"/>
    <cellStyle name="Normal 2 6 6 4 4" xfId="17754" xr:uid="{00000000-0005-0000-0000-000057450000}"/>
    <cellStyle name="Normal 2 6 6 5" xfId="17755" xr:uid="{00000000-0005-0000-0000-000058450000}"/>
    <cellStyle name="Normal 2 6 6 5 2" xfId="17756" xr:uid="{00000000-0005-0000-0000-000059450000}"/>
    <cellStyle name="Normal 2 6 6 5 2 2" xfId="17757" xr:uid="{00000000-0005-0000-0000-00005A450000}"/>
    <cellStyle name="Normal 2 6 6 5 2 3" xfId="17758" xr:uid="{00000000-0005-0000-0000-00005B450000}"/>
    <cellStyle name="Normal 2 6 6 5 3" xfId="17759" xr:uid="{00000000-0005-0000-0000-00005C450000}"/>
    <cellStyle name="Normal 2 6 6 5 4" xfId="17760" xr:uid="{00000000-0005-0000-0000-00005D450000}"/>
    <cellStyle name="Normal 2 6 6 6" xfId="17761" xr:uid="{00000000-0005-0000-0000-00005E450000}"/>
    <cellStyle name="Normal 2 6 6 6 2" xfId="17762" xr:uid="{00000000-0005-0000-0000-00005F450000}"/>
    <cellStyle name="Normal 2 6 6 6 2 2" xfId="17763" xr:uid="{00000000-0005-0000-0000-000060450000}"/>
    <cellStyle name="Normal 2 6 6 6 2 3" xfId="17764" xr:uid="{00000000-0005-0000-0000-000061450000}"/>
    <cellStyle name="Normal 2 6 6 6 3" xfId="17765" xr:uid="{00000000-0005-0000-0000-000062450000}"/>
    <cellStyle name="Normal 2 6 6 6 4" xfId="17766" xr:uid="{00000000-0005-0000-0000-000063450000}"/>
    <cellStyle name="Normal 2 6 6 7" xfId="17767" xr:uid="{00000000-0005-0000-0000-000064450000}"/>
    <cellStyle name="Normal 2 6 6 7 2" xfId="17768" xr:uid="{00000000-0005-0000-0000-000065450000}"/>
    <cellStyle name="Normal 2 6 6 7 2 2" xfId="17769" xr:uid="{00000000-0005-0000-0000-000066450000}"/>
    <cellStyle name="Normal 2 6 6 7 2 3" xfId="17770" xr:uid="{00000000-0005-0000-0000-000067450000}"/>
    <cellStyle name="Normal 2 6 6 7 3" xfId="17771" xr:uid="{00000000-0005-0000-0000-000068450000}"/>
    <cellStyle name="Normal 2 6 6 7 4" xfId="17772" xr:uid="{00000000-0005-0000-0000-000069450000}"/>
    <cellStyle name="Normal 2 6 6 8" xfId="17773" xr:uid="{00000000-0005-0000-0000-00006A450000}"/>
    <cellStyle name="Normal 2 6 6 8 2" xfId="17774" xr:uid="{00000000-0005-0000-0000-00006B450000}"/>
    <cellStyle name="Normal 2 6 6 8 3" xfId="17775" xr:uid="{00000000-0005-0000-0000-00006C450000}"/>
    <cellStyle name="Normal 2 6 6 9" xfId="17776" xr:uid="{00000000-0005-0000-0000-00006D450000}"/>
    <cellStyle name="Normal 2 6 7" xfId="17777" xr:uid="{00000000-0005-0000-0000-00006E450000}"/>
    <cellStyle name="Normal 2 6 7 10" xfId="17778" xr:uid="{00000000-0005-0000-0000-00006F450000}"/>
    <cellStyle name="Normal 2 6 7 2" xfId="17779" xr:uid="{00000000-0005-0000-0000-000070450000}"/>
    <cellStyle name="Normal 2 6 7 2 2" xfId="17780" xr:uid="{00000000-0005-0000-0000-000071450000}"/>
    <cellStyle name="Normal 2 6 7 2 2 2" xfId="17781" xr:uid="{00000000-0005-0000-0000-000072450000}"/>
    <cellStyle name="Normal 2 6 7 2 2 3" xfId="17782" xr:uid="{00000000-0005-0000-0000-000073450000}"/>
    <cellStyle name="Normal 2 6 7 2 3" xfId="17783" xr:uid="{00000000-0005-0000-0000-000074450000}"/>
    <cellStyle name="Normal 2 6 7 2 4" xfId="17784" xr:uid="{00000000-0005-0000-0000-000075450000}"/>
    <cellStyle name="Normal 2 6 7 3" xfId="17785" xr:uid="{00000000-0005-0000-0000-000076450000}"/>
    <cellStyle name="Normal 2 6 7 3 2" xfId="17786" xr:uid="{00000000-0005-0000-0000-000077450000}"/>
    <cellStyle name="Normal 2 6 7 3 2 2" xfId="17787" xr:uid="{00000000-0005-0000-0000-000078450000}"/>
    <cellStyle name="Normal 2 6 7 3 2 3" xfId="17788" xr:uid="{00000000-0005-0000-0000-000079450000}"/>
    <cellStyle name="Normal 2 6 7 3 3" xfId="17789" xr:uid="{00000000-0005-0000-0000-00007A450000}"/>
    <cellStyle name="Normal 2 6 7 3 4" xfId="17790" xr:uid="{00000000-0005-0000-0000-00007B450000}"/>
    <cellStyle name="Normal 2 6 7 4" xfId="17791" xr:uid="{00000000-0005-0000-0000-00007C450000}"/>
    <cellStyle name="Normal 2 6 7 4 2" xfId="17792" xr:uid="{00000000-0005-0000-0000-00007D450000}"/>
    <cellStyle name="Normal 2 6 7 4 2 2" xfId="17793" xr:uid="{00000000-0005-0000-0000-00007E450000}"/>
    <cellStyle name="Normal 2 6 7 4 2 3" xfId="17794" xr:uid="{00000000-0005-0000-0000-00007F450000}"/>
    <cellStyle name="Normal 2 6 7 4 3" xfId="17795" xr:uid="{00000000-0005-0000-0000-000080450000}"/>
    <cellStyle name="Normal 2 6 7 4 4" xfId="17796" xr:uid="{00000000-0005-0000-0000-000081450000}"/>
    <cellStyle name="Normal 2 6 7 5" xfId="17797" xr:uid="{00000000-0005-0000-0000-000082450000}"/>
    <cellStyle name="Normal 2 6 7 5 2" xfId="17798" xr:uid="{00000000-0005-0000-0000-000083450000}"/>
    <cellStyle name="Normal 2 6 7 5 2 2" xfId="17799" xr:uid="{00000000-0005-0000-0000-000084450000}"/>
    <cellStyle name="Normal 2 6 7 5 2 3" xfId="17800" xr:uid="{00000000-0005-0000-0000-000085450000}"/>
    <cellStyle name="Normal 2 6 7 5 3" xfId="17801" xr:uid="{00000000-0005-0000-0000-000086450000}"/>
    <cellStyle name="Normal 2 6 7 5 4" xfId="17802" xr:uid="{00000000-0005-0000-0000-000087450000}"/>
    <cellStyle name="Normal 2 6 7 6" xfId="17803" xr:uid="{00000000-0005-0000-0000-000088450000}"/>
    <cellStyle name="Normal 2 6 7 6 2" xfId="17804" xr:uid="{00000000-0005-0000-0000-000089450000}"/>
    <cellStyle name="Normal 2 6 7 6 2 2" xfId="17805" xr:uid="{00000000-0005-0000-0000-00008A450000}"/>
    <cellStyle name="Normal 2 6 7 6 2 3" xfId="17806" xr:uid="{00000000-0005-0000-0000-00008B450000}"/>
    <cellStyle name="Normal 2 6 7 6 3" xfId="17807" xr:uid="{00000000-0005-0000-0000-00008C450000}"/>
    <cellStyle name="Normal 2 6 7 6 4" xfId="17808" xr:uid="{00000000-0005-0000-0000-00008D450000}"/>
    <cellStyle name="Normal 2 6 7 7" xfId="17809" xr:uid="{00000000-0005-0000-0000-00008E450000}"/>
    <cellStyle name="Normal 2 6 7 7 2" xfId="17810" xr:uid="{00000000-0005-0000-0000-00008F450000}"/>
    <cellStyle name="Normal 2 6 7 7 2 2" xfId="17811" xr:uid="{00000000-0005-0000-0000-000090450000}"/>
    <cellStyle name="Normal 2 6 7 7 2 3" xfId="17812" xr:uid="{00000000-0005-0000-0000-000091450000}"/>
    <cellStyle name="Normal 2 6 7 7 3" xfId="17813" xr:uid="{00000000-0005-0000-0000-000092450000}"/>
    <cellStyle name="Normal 2 6 7 7 4" xfId="17814" xr:uid="{00000000-0005-0000-0000-000093450000}"/>
    <cellStyle name="Normal 2 6 7 8" xfId="17815" xr:uid="{00000000-0005-0000-0000-000094450000}"/>
    <cellStyle name="Normal 2 6 7 8 2" xfId="17816" xr:uid="{00000000-0005-0000-0000-000095450000}"/>
    <cellStyle name="Normal 2 6 7 8 3" xfId="17817" xr:uid="{00000000-0005-0000-0000-000096450000}"/>
    <cellStyle name="Normal 2 6 7 9" xfId="17818" xr:uid="{00000000-0005-0000-0000-000097450000}"/>
    <cellStyle name="Normal 2 6 8" xfId="17819" xr:uid="{00000000-0005-0000-0000-000098450000}"/>
    <cellStyle name="Normal 2 6 8 2" xfId="17820" xr:uid="{00000000-0005-0000-0000-000099450000}"/>
    <cellStyle name="Normal 2 6 8 2 2" xfId="17821" xr:uid="{00000000-0005-0000-0000-00009A450000}"/>
    <cellStyle name="Normal 2 6 8 2 3" xfId="17822" xr:uid="{00000000-0005-0000-0000-00009B450000}"/>
    <cellStyle name="Normal 2 6 8 3" xfId="17823" xr:uid="{00000000-0005-0000-0000-00009C450000}"/>
    <cellStyle name="Normal 2 6 8 4" xfId="17824" xr:uid="{00000000-0005-0000-0000-00009D450000}"/>
    <cellStyle name="Normal 2 6 9" xfId="17825" xr:uid="{00000000-0005-0000-0000-00009E450000}"/>
    <cellStyle name="Normal 2 6 9 2" xfId="17826" xr:uid="{00000000-0005-0000-0000-00009F450000}"/>
    <cellStyle name="Normal 2 6 9 2 2" xfId="17827" xr:uid="{00000000-0005-0000-0000-0000A0450000}"/>
    <cellStyle name="Normal 2 6 9 2 3" xfId="17828" xr:uid="{00000000-0005-0000-0000-0000A1450000}"/>
    <cellStyle name="Normal 2 6 9 3" xfId="17829" xr:uid="{00000000-0005-0000-0000-0000A2450000}"/>
    <cellStyle name="Normal 2 6 9 4" xfId="17830" xr:uid="{00000000-0005-0000-0000-0000A3450000}"/>
    <cellStyle name="Normal 2 7" xfId="17831" xr:uid="{00000000-0005-0000-0000-0000A4450000}"/>
    <cellStyle name="Normal 2 7 10" xfId="17832" xr:uid="{00000000-0005-0000-0000-0000A5450000}"/>
    <cellStyle name="Normal 2 7 10 2" xfId="17833" xr:uid="{00000000-0005-0000-0000-0000A6450000}"/>
    <cellStyle name="Normal 2 7 10 2 2" xfId="17834" xr:uid="{00000000-0005-0000-0000-0000A7450000}"/>
    <cellStyle name="Normal 2 7 10 2 3" xfId="17835" xr:uid="{00000000-0005-0000-0000-0000A8450000}"/>
    <cellStyle name="Normal 2 7 10 3" xfId="17836" xr:uid="{00000000-0005-0000-0000-0000A9450000}"/>
    <cellStyle name="Normal 2 7 10 4" xfId="17837" xr:uid="{00000000-0005-0000-0000-0000AA450000}"/>
    <cellStyle name="Normal 2 7 11" xfId="17838" xr:uid="{00000000-0005-0000-0000-0000AB450000}"/>
    <cellStyle name="Normal 2 7 11 2" xfId="17839" xr:uid="{00000000-0005-0000-0000-0000AC450000}"/>
    <cellStyle name="Normal 2 7 11 2 2" xfId="17840" xr:uid="{00000000-0005-0000-0000-0000AD450000}"/>
    <cellStyle name="Normal 2 7 11 2 3" xfId="17841" xr:uid="{00000000-0005-0000-0000-0000AE450000}"/>
    <cellStyle name="Normal 2 7 11 3" xfId="17842" xr:uid="{00000000-0005-0000-0000-0000AF450000}"/>
    <cellStyle name="Normal 2 7 11 4" xfId="17843" xr:uid="{00000000-0005-0000-0000-0000B0450000}"/>
    <cellStyle name="Normal 2 7 12" xfId="17844" xr:uid="{00000000-0005-0000-0000-0000B1450000}"/>
    <cellStyle name="Normal 2 7 12 2" xfId="17845" xr:uid="{00000000-0005-0000-0000-0000B2450000}"/>
    <cellStyle name="Normal 2 7 12 2 2" xfId="17846" xr:uid="{00000000-0005-0000-0000-0000B3450000}"/>
    <cellStyle name="Normal 2 7 12 2 3" xfId="17847" xr:uid="{00000000-0005-0000-0000-0000B4450000}"/>
    <cellStyle name="Normal 2 7 12 3" xfId="17848" xr:uid="{00000000-0005-0000-0000-0000B5450000}"/>
    <cellStyle name="Normal 2 7 12 4" xfId="17849" xr:uid="{00000000-0005-0000-0000-0000B6450000}"/>
    <cellStyle name="Normal 2 7 13" xfId="17850" xr:uid="{00000000-0005-0000-0000-0000B7450000}"/>
    <cellStyle name="Normal 2 7 13 2" xfId="17851" xr:uid="{00000000-0005-0000-0000-0000B8450000}"/>
    <cellStyle name="Normal 2 7 13 2 2" xfId="17852" xr:uid="{00000000-0005-0000-0000-0000B9450000}"/>
    <cellStyle name="Normal 2 7 13 2 3" xfId="17853" xr:uid="{00000000-0005-0000-0000-0000BA450000}"/>
    <cellStyle name="Normal 2 7 13 3" xfId="17854" xr:uid="{00000000-0005-0000-0000-0000BB450000}"/>
    <cellStyle name="Normal 2 7 13 4" xfId="17855" xr:uid="{00000000-0005-0000-0000-0000BC450000}"/>
    <cellStyle name="Normal 2 7 14" xfId="17856" xr:uid="{00000000-0005-0000-0000-0000BD450000}"/>
    <cellStyle name="Normal 2 7 14 2" xfId="17857" xr:uid="{00000000-0005-0000-0000-0000BE450000}"/>
    <cellStyle name="Normal 2 7 14 3" xfId="17858" xr:uid="{00000000-0005-0000-0000-0000BF450000}"/>
    <cellStyle name="Normal 2 7 15" xfId="17859" xr:uid="{00000000-0005-0000-0000-0000C0450000}"/>
    <cellStyle name="Normal 2 7 16" xfId="17860" xr:uid="{00000000-0005-0000-0000-0000C1450000}"/>
    <cellStyle name="Normal 2 7 17" xfId="17861" xr:uid="{00000000-0005-0000-0000-0000C2450000}"/>
    <cellStyle name="Normal 2 7 2" xfId="17862" xr:uid="{00000000-0005-0000-0000-0000C3450000}"/>
    <cellStyle name="Normal 2 7 2 10" xfId="17863" xr:uid="{00000000-0005-0000-0000-0000C4450000}"/>
    <cellStyle name="Normal 2 7 2 10 2" xfId="17864" xr:uid="{00000000-0005-0000-0000-0000C5450000}"/>
    <cellStyle name="Normal 2 7 2 10 3" xfId="17865" xr:uid="{00000000-0005-0000-0000-0000C6450000}"/>
    <cellStyle name="Normal 2 7 2 11" xfId="17866" xr:uid="{00000000-0005-0000-0000-0000C7450000}"/>
    <cellStyle name="Normal 2 7 2 12" xfId="17867" xr:uid="{00000000-0005-0000-0000-0000C8450000}"/>
    <cellStyle name="Normal 2 7 2 2" xfId="17868" xr:uid="{00000000-0005-0000-0000-0000C9450000}"/>
    <cellStyle name="Normal 2 7 2 2 10" xfId="17869" xr:uid="{00000000-0005-0000-0000-0000CA450000}"/>
    <cellStyle name="Normal 2 7 2 2 2" xfId="17870" xr:uid="{00000000-0005-0000-0000-0000CB450000}"/>
    <cellStyle name="Normal 2 7 2 2 2 2" xfId="17871" xr:uid="{00000000-0005-0000-0000-0000CC450000}"/>
    <cellStyle name="Normal 2 7 2 2 2 2 2" xfId="17872" xr:uid="{00000000-0005-0000-0000-0000CD450000}"/>
    <cellStyle name="Normal 2 7 2 2 2 2 3" xfId="17873" xr:uid="{00000000-0005-0000-0000-0000CE450000}"/>
    <cellStyle name="Normal 2 7 2 2 2 3" xfId="17874" xr:uid="{00000000-0005-0000-0000-0000CF450000}"/>
    <cellStyle name="Normal 2 7 2 2 2 4" xfId="17875" xr:uid="{00000000-0005-0000-0000-0000D0450000}"/>
    <cellStyle name="Normal 2 7 2 2 3" xfId="17876" xr:uid="{00000000-0005-0000-0000-0000D1450000}"/>
    <cellStyle name="Normal 2 7 2 2 3 2" xfId="17877" xr:uid="{00000000-0005-0000-0000-0000D2450000}"/>
    <cellStyle name="Normal 2 7 2 2 3 2 2" xfId="17878" xr:uid="{00000000-0005-0000-0000-0000D3450000}"/>
    <cellStyle name="Normal 2 7 2 2 3 2 3" xfId="17879" xr:uid="{00000000-0005-0000-0000-0000D4450000}"/>
    <cellStyle name="Normal 2 7 2 2 3 3" xfId="17880" xr:uid="{00000000-0005-0000-0000-0000D5450000}"/>
    <cellStyle name="Normal 2 7 2 2 3 4" xfId="17881" xr:uid="{00000000-0005-0000-0000-0000D6450000}"/>
    <cellStyle name="Normal 2 7 2 2 4" xfId="17882" xr:uid="{00000000-0005-0000-0000-0000D7450000}"/>
    <cellStyle name="Normal 2 7 2 2 4 2" xfId="17883" xr:uid="{00000000-0005-0000-0000-0000D8450000}"/>
    <cellStyle name="Normal 2 7 2 2 4 2 2" xfId="17884" xr:uid="{00000000-0005-0000-0000-0000D9450000}"/>
    <cellStyle name="Normal 2 7 2 2 4 2 3" xfId="17885" xr:uid="{00000000-0005-0000-0000-0000DA450000}"/>
    <cellStyle name="Normal 2 7 2 2 4 3" xfId="17886" xr:uid="{00000000-0005-0000-0000-0000DB450000}"/>
    <cellStyle name="Normal 2 7 2 2 4 4" xfId="17887" xr:uid="{00000000-0005-0000-0000-0000DC450000}"/>
    <cellStyle name="Normal 2 7 2 2 5" xfId="17888" xr:uid="{00000000-0005-0000-0000-0000DD450000}"/>
    <cellStyle name="Normal 2 7 2 2 5 2" xfId="17889" xr:uid="{00000000-0005-0000-0000-0000DE450000}"/>
    <cellStyle name="Normal 2 7 2 2 5 2 2" xfId="17890" xr:uid="{00000000-0005-0000-0000-0000DF450000}"/>
    <cellStyle name="Normal 2 7 2 2 5 2 3" xfId="17891" xr:uid="{00000000-0005-0000-0000-0000E0450000}"/>
    <cellStyle name="Normal 2 7 2 2 5 3" xfId="17892" xr:uid="{00000000-0005-0000-0000-0000E1450000}"/>
    <cellStyle name="Normal 2 7 2 2 5 4" xfId="17893" xr:uid="{00000000-0005-0000-0000-0000E2450000}"/>
    <cellStyle name="Normal 2 7 2 2 6" xfId="17894" xr:uid="{00000000-0005-0000-0000-0000E3450000}"/>
    <cellStyle name="Normal 2 7 2 2 6 2" xfId="17895" xr:uid="{00000000-0005-0000-0000-0000E4450000}"/>
    <cellStyle name="Normal 2 7 2 2 6 2 2" xfId="17896" xr:uid="{00000000-0005-0000-0000-0000E5450000}"/>
    <cellStyle name="Normal 2 7 2 2 6 2 3" xfId="17897" xr:uid="{00000000-0005-0000-0000-0000E6450000}"/>
    <cellStyle name="Normal 2 7 2 2 6 3" xfId="17898" xr:uid="{00000000-0005-0000-0000-0000E7450000}"/>
    <cellStyle name="Normal 2 7 2 2 6 4" xfId="17899" xr:uid="{00000000-0005-0000-0000-0000E8450000}"/>
    <cellStyle name="Normal 2 7 2 2 7" xfId="17900" xr:uid="{00000000-0005-0000-0000-0000E9450000}"/>
    <cellStyle name="Normal 2 7 2 2 7 2" xfId="17901" xr:uid="{00000000-0005-0000-0000-0000EA450000}"/>
    <cellStyle name="Normal 2 7 2 2 7 2 2" xfId="17902" xr:uid="{00000000-0005-0000-0000-0000EB450000}"/>
    <cellStyle name="Normal 2 7 2 2 7 2 3" xfId="17903" xr:uid="{00000000-0005-0000-0000-0000EC450000}"/>
    <cellStyle name="Normal 2 7 2 2 7 3" xfId="17904" xr:uid="{00000000-0005-0000-0000-0000ED450000}"/>
    <cellStyle name="Normal 2 7 2 2 7 4" xfId="17905" xr:uid="{00000000-0005-0000-0000-0000EE450000}"/>
    <cellStyle name="Normal 2 7 2 2 8" xfId="17906" xr:uid="{00000000-0005-0000-0000-0000EF450000}"/>
    <cellStyle name="Normal 2 7 2 2 8 2" xfId="17907" xr:uid="{00000000-0005-0000-0000-0000F0450000}"/>
    <cellStyle name="Normal 2 7 2 2 8 3" xfId="17908" xr:uid="{00000000-0005-0000-0000-0000F1450000}"/>
    <cellStyle name="Normal 2 7 2 2 9" xfId="17909" xr:uid="{00000000-0005-0000-0000-0000F2450000}"/>
    <cellStyle name="Normal 2 7 2 3" xfId="17910" xr:uid="{00000000-0005-0000-0000-0000F3450000}"/>
    <cellStyle name="Normal 2 7 2 3 10" xfId="17911" xr:uid="{00000000-0005-0000-0000-0000F4450000}"/>
    <cellStyle name="Normal 2 7 2 3 2" xfId="17912" xr:uid="{00000000-0005-0000-0000-0000F5450000}"/>
    <cellStyle name="Normal 2 7 2 3 2 2" xfId="17913" xr:uid="{00000000-0005-0000-0000-0000F6450000}"/>
    <cellStyle name="Normal 2 7 2 3 2 2 2" xfId="17914" xr:uid="{00000000-0005-0000-0000-0000F7450000}"/>
    <cellStyle name="Normal 2 7 2 3 2 2 3" xfId="17915" xr:uid="{00000000-0005-0000-0000-0000F8450000}"/>
    <cellStyle name="Normal 2 7 2 3 2 3" xfId="17916" xr:uid="{00000000-0005-0000-0000-0000F9450000}"/>
    <cellStyle name="Normal 2 7 2 3 2 4" xfId="17917" xr:uid="{00000000-0005-0000-0000-0000FA450000}"/>
    <cellStyle name="Normal 2 7 2 3 3" xfId="17918" xr:uid="{00000000-0005-0000-0000-0000FB450000}"/>
    <cellStyle name="Normal 2 7 2 3 3 2" xfId="17919" xr:uid="{00000000-0005-0000-0000-0000FC450000}"/>
    <cellStyle name="Normal 2 7 2 3 3 2 2" xfId="17920" xr:uid="{00000000-0005-0000-0000-0000FD450000}"/>
    <cellStyle name="Normal 2 7 2 3 3 2 3" xfId="17921" xr:uid="{00000000-0005-0000-0000-0000FE450000}"/>
    <cellStyle name="Normal 2 7 2 3 3 3" xfId="17922" xr:uid="{00000000-0005-0000-0000-0000FF450000}"/>
    <cellStyle name="Normal 2 7 2 3 3 4" xfId="17923" xr:uid="{00000000-0005-0000-0000-000000460000}"/>
    <cellStyle name="Normal 2 7 2 3 4" xfId="17924" xr:uid="{00000000-0005-0000-0000-000001460000}"/>
    <cellStyle name="Normal 2 7 2 3 4 2" xfId="17925" xr:uid="{00000000-0005-0000-0000-000002460000}"/>
    <cellStyle name="Normal 2 7 2 3 4 2 2" xfId="17926" xr:uid="{00000000-0005-0000-0000-000003460000}"/>
    <cellStyle name="Normal 2 7 2 3 4 2 3" xfId="17927" xr:uid="{00000000-0005-0000-0000-000004460000}"/>
    <cellStyle name="Normal 2 7 2 3 4 3" xfId="17928" xr:uid="{00000000-0005-0000-0000-000005460000}"/>
    <cellStyle name="Normal 2 7 2 3 4 4" xfId="17929" xr:uid="{00000000-0005-0000-0000-000006460000}"/>
    <cellStyle name="Normal 2 7 2 3 5" xfId="17930" xr:uid="{00000000-0005-0000-0000-000007460000}"/>
    <cellStyle name="Normal 2 7 2 3 5 2" xfId="17931" xr:uid="{00000000-0005-0000-0000-000008460000}"/>
    <cellStyle name="Normal 2 7 2 3 5 2 2" xfId="17932" xr:uid="{00000000-0005-0000-0000-000009460000}"/>
    <cellStyle name="Normal 2 7 2 3 5 2 3" xfId="17933" xr:uid="{00000000-0005-0000-0000-00000A460000}"/>
    <cellStyle name="Normal 2 7 2 3 5 3" xfId="17934" xr:uid="{00000000-0005-0000-0000-00000B460000}"/>
    <cellStyle name="Normal 2 7 2 3 5 4" xfId="17935" xr:uid="{00000000-0005-0000-0000-00000C460000}"/>
    <cellStyle name="Normal 2 7 2 3 6" xfId="17936" xr:uid="{00000000-0005-0000-0000-00000D460000}"/>
    <cellStyle name="Normal 2 7 2 3 6 2" xfId="17937" xr:uid="{00000000-0005-0000-0000-00000E460000}"/>
    <cellStyle name="Normal 2 7 2 3 6 2 2" xfId="17938" xr:uid="{00000000-0005-0000-0000-00000F460000}"/>
    <cellStyle name="Normal 2 7 2 3 6 2 3" xfId="17939" xr:uid="{00000000-0005-0000-0000-000010460000}"/>
    <cellStyle name="Normal 2 7 2 3 6 3" xfId="17940" xr:uid="{00000000-0005-0000-0000-000011460000}"/>
    <cellStyle name="Normal 2 7 2 3 6 4" xfId="17941" xr:uid="{00000000-0005-0000-0000-000012460000}"/>
    <cellStyle name="Normal 2 7 2 3 7" xfId="17942" xr:uid="{00000000-0005-0000-0000-000013460000}"/>
    <cellStyle name="Normal 2 7 2 3 7 2" xfId="17943" xr:uid="{00000000-0005-0000-0000-000014460000}"/>
    <cellStyle name="Normal 2 7 2 3 7 2 2" xfId="17944" xr:uid="{00000000-0005-0000-0000-000015460000}"/>
    <cellStyle name="Normal 2 7 2 3 7 2 3" xfId="17945" xr:uid="{00000000-0005-0000-0000-000016460000}"/>
    <cellStyle name="Normal 2 7 2 3 7 3" xfId="17946" xr:uid="{00000000-0005-0000-0000-000017460000}"/>
    <cellStyle name="Normal 2 7 2 3 7 4" xfId="17947" xr:uid="{00000000-0005-0000-0000-000018460000}"/>
    <cellStyle name="Normal 2 7 2 3 8" xfId="17948" xr:uid="{00000000-0005-0000-0000-000019460000}"/>
    <cellStyle name="Normal 2 7 2 3 8 2" xfId="17949" xr:uid="{00000000-0005-0000-0000-00001A460000}"/>
    <cellStyle name="Normal 2 7 2 3 8 3" xfId="17950" xr:uid="{00000000-0005-0000-0000-00001B460000}"/>
    <cellStyle name="Normal 2 7 2 3 9" xfId="17951" xr:uid="{00000000-0005-0000-0000-00001C460000}"/>
    <cellStyle name="Normal 2 7 2 4" xfId="17952" xr:uid="{00000000-0005-0000-0000-00001D460000}"/>
    <cellStyle name="Normal 2 7 2 4 2" xfId="17953" xr:uid="{00000000-0005-0000-0000-00001E460000}"/>
    <cellStyle name="Normal 2 7 2 4 2 2" xfId="17954" xr:uid="{00000000-0005-0000-0000-00001F460000}"/>
    <cellStyle name="Normal 2 7 2 4 2 3" xfId="17955" xr:uid="{00000000-0005-0000-0000-000020460000}"/>
    <cellStyle name="Normal 2 7 2 4 3" xfId="17956" xr:uid="{00000000-0005-0000-0000-000021460000}"/>
    <cellStyle name="Normal 2 7 2 4 4" xfId="17957" xr:uid="{00000000-0005-0000-0000-000022460000}"/>
    <cellStyle name="Normal 2 7 2 5" xfId="17958" xr:uid="{00000000-0005-0000-0000-000023460000}"/>
    <cellStyle name="Normal 2 7 2 5 2" xfId="17959" xr:uid="{00000000-0005-0000-0000-000024460000}"/>
    <cellStyle name="Normal 2 7 2 5 2 2" xfId="17960" xr:uid="{00000000-0005-0000-0000-000025460000}"/>
    <cellStyle name="Normal 2 7 2 5 2 3" xfId="17961" xr:uid="{00000000-0005-0000-0000-000026460000}"/>
    <cellStyle name="Normal 2 7 2 5 3" xfId="17962" xr:uid="{00000000-0005-0000-0000-000027460000}"/>
    <cellStyle name="Normal 2 7 2 5 4" xfId="17963" xr:uid="{00000000-0005-0000-0000-000028460000}"/>
    <cellStyle name="Normal 2 7 2 6" xfId="17964" xr:uid="{00000000-0005-0000-0000-000029460000}"/>
    <cellStyle name="Normal 2 7 2 6 2" xfId="17965" xr:uid="{00000000-0005-0000-0000-00002A460000}"/>
    <cellStyle name="Normal 2 7 2 6 2 2" xfId="17966" xr:uid="{00000000-0005-0000-0000-00002B460000}"/>
    <cellStyle name="Normal 2 7 2 6 2 3" xfId="17967" xr:uid="{00000000-0005-0000-0000-00002C460000}"/>
    <cellStyle name="Normal 2 7 2 6 3" xfId="17968" xr:uid="{00000000-0005-0000-0000-00002D460000}"/>
    <cellStyle name="Normal 2 7 2 6 4" xfId="17969" xr:uid="{00000000-0005-0000-0000-00002E460000}"/>
    <cellStyle name="Normal 2 7 2 7" xfId="17970" xr:uid="{00000000-0005-0000-0000-00002F460000}"/>
    <cellStyle name="Normal 2 7 2 7 2" xfId="17971" xr:uid="{00000000-0005-0000-0000-000030460000}"/>
    <cellStyle name="Normal 2 7 2 7 2 2" xfId="17972" xr:uid="{00000000-0005-0000-0000-000031460000}"/>
    <cellStyle name="Normal 2 7 2 7 2 3" xfId="17973" xr:uid="{00000000-0005-0000-0000-000032460000}"/>
    <cellStyle name="Normal 2 7 2 7 3" xfId="17974" xr:uid="{00000000-0005-0000-0000-000033460000}"/>
    <cellStyle name="Normal 2 7 2 7 4" xfId="17975" xr:uid="{00000000-0005-0000-0000-000034460000}"/>
    <cellStyle name="Normal 2 7 2 8" xfId="17976" xr:uid="{00000000-0005-0000-0000-000035460000}"/>
    <cellStyle name="Normal 2 7 2 8 2" xfId="17977" xr:uid="{00000000-0005-0000-0000-000036460000}"/>
    <cellStyle name="Normal 2 7 2 8 2 2" xfId="17978" xr:uid="{00000000-0005-0000-0000-000037460000}"/>
    <cellStyle name="Normal 2 7 2 8 2 3" xfId="17979" xr:uid="{00000000-0005-0000-0000-000038460000}"/>
    <cellStyle name="Normal 2 7 2 8 3" xfId="17980" xr:uid="{00000000-0005-0000-0000-000039460000}"/>
    <cellStyle name="Normal 2 7 2 8 4" xfId="17981" xr:uid="{00000000-0005-0000-0000-00003A460000}"/>
    <cellStyle name="Normal 2 7 2 9" xfId="17982" xr:uid="{00000000-0005-0000-0000-00003B460000}"/>
    <cellStyle name="Normal 2 7 2 9 2" xfId="17983" xr:uid="{00000000-0005-0000-0000-00003C460000}"/>
    <cellStyle name="Normal 2 7 2 9 2 2" xfId="17984" xr:uid="{00000000-0005-0000-0000-00003D460000}"/>
    <cellStyle name="Normal 2 7 2 9 2 3" xfId="17985" xr:uid="{00000000-0005-0000-0000-00003E460000}"/>
    <cellStyle name="Normal 2 7 2 9 3" xfId="17986" xr:uid="{00000000-0005-0000-0000-00003F460000}"/>
    <cellStyle name="Normal 2 7 2 9 4" xfId="17987" xr:uid="{00000000-0005-0000-0000-000040460000}"/>
    <cellStyle name="Normal 2 7 3" xfId="17988" xr:uid="{00000000-0005-0000-0000-000041460000}"/>
    <cellStyle name="Normal 2 7 3 10" xfId="17989" xr:uid="{00000000-0005-0000-0000-000042460000}"/>
    <cellStyle name="Normal 2 7 3 10 2" xfId="17990" xr:uid="{00000000-0005-0000-0000-000043460000}"/>
    <cellStyle name="Normal 2 7 3 10 3" xfId="17991" xr:uid="{00000000-0005-0000-0000-000044460000}"/>
    <cellStyle name="Normal 2 7 3 11" xfId="17992" xr:uid="{00000000-0005-0000-0000-000045460000}"/>
    <cellStyle name="Normal 2 7 3 12" xfId="17993" xr:uid="{00000000-0005-0000-0000-000046460000}"/>
    <cellStyle name="Normal 2 7 3 2" xfId="17994" xr:uid="{00000000-0005-0000-0000-000047460000}"/>
    <cellStyle name="Normal 2 7 3 2 10" xfId="17995" xr:uid="{00000000-0005-0000-0000-000048460000}"/>
    <cellStyle name="Normal 2 7 3 2 2" xfId="17996" xr:uid="{00000000-0005-0000-0000-000049460000}"/>
    <cellStyle name="Normal 2 7 3 2 2 2" xfId="17997" xr:uid="{00000000-0005-0000-0000-00004A460000}"/>
    <cellStyle name="Normal 2 7 3 2 2 2 2" xfId="17998" xr:uid="{00000000-0005-0000-0000-00004B460000}"/>
    <cellStyle name="Normal 2 7 3 2 2 2 3" xfId="17999" xr:uid="{00000000-0005-0000-0000-00004C460000}"/>
    <cellStyle name="Normal 2 7 3 2 2 3" xfId="18000" xr:uid="{00000000-0005-0000-0000-00004D460000}"/>
    <cellStyle name="Normal 2 7 3 2 2 4" xfId="18001" xr:uid="{00000000-0005-0000-0000-00004E460000}"/>
    <cellStyle name="Normal 2 7 3 2 3" xfId="18002" xr:uid="{00000000-0005-0000-0000-00004F460000}"/>
    <cellStyle name="Normal 2 7 3 2 3 2" xfId="18003" xr:uid="{00000000-0005-0000-0000-000050460000}"/>
    <cellStyle name="Normal 2 7 3 2 3 2 2" xfId="18004" xr:uid="{00000000-0005-0000-0000-000051460000}"/>
    <cellStyle name="Normal 2 7 3 2 3 2 3" xfId="18005" xr:uid="{00000000-0005-0000-0000-000052460000}"/>
    <cellStyle name="Normal 2 7 3 2 3 3" xfId="18006" xr:uid="{00000000-0005-0000-0000-000053460000}"/>
    <cellStyle name="Normal 2 7 3 2 3 4" xfId="18007" xr:uid="{00000000-0005-0000-0000-000054460000}"/>
    <cellStyle name="Normal 2 7 3 2 4" xfId="18008" xr:uid="{00000000-0005-0000-0000-000055460000}"/>
    <cellStyle name="Normal 2 7 3 2 4 2" xfId="18009" xr:uid="{00000000-0005-0000-0000-000056460000}"/>
    <cellStyle name="Normal 2 7 3 2 4 2 2" xfId="18010" xr:uid="{00000000-0005-0000-0000-000057460000}"/>
    <cellStyle name="Normal 2 7 3 2 4 2 3" xfId="18011" xr:uid="{00000000-0005-0000-0000-000058460000}"/>
    <cellStyle name="Normal 2 7 3 2 4 3" xfId="18012" xr:uid="{00000000-0005-0000-0000-000059460000}"/>
    <cellStyle name="Normal 2 7 3 2 4 4" xfId="18013" xr:uid="{00000000-0005-0000-0000-00005A460000}"/>
    <cellStyle name="Normal 2 7 3 2 5" xfId="18014" xr:uid="{00000000-0005-0000-0000-00005B460000}"/>
    <cellStyle name="Normal 2 7 3 2 5 2" xfId="18015" xr:uid="{00000000-0005-0000-0000-00005C460000}"/>
    <cellStyle name="Normal 2 7 3 2 5 2 2" xfId="18016" xr:uid="{00000000-0005-0000-0000-00005D460000}"/>
    <cellStyle name="Normal 2 7 3 2 5 2 3" xfId="18017" xr:uid="{00000000-0005-0000-0000-00005E460000}"/>
    <cellStyle name="Normal 2 7 3 2 5 3" xfId="18018" xr:uid="{00000000-0005-0000-0000-00005F460000}"/>
    <cellStyle name="Normal 2 7 3 2 5 4" xfId="18019" xr:uid="{00000000-0005-0000-0000-000060460000}"/>
    <cellStyle name="Normal 2 7 3 2 6" xfId="18020" xr:uid="{00000000-0005-0000-0000-000061460000}"/>
    <cellStyle name="Normal 2 7 3 2 6 2" xfId="18021" xr:uid="{00000000-0005-0000-0000-000062460000}"/>
    <cellStyle name="Normal 2 7 3 2 6 2 2" xfId="18022" xr:uid="{00000000-0005-0000-0000-000063460000}"/>
    <cellStyle name="Normal 2 7 3 2 6 2 3" xfId="18023" xr:uid="{00000000-0005-0000-0000-000064460000}"/>
    <cellStyle name="Normal 2 7 3 2 6 3" xfId="18024" xr:uid="{00000000-0005-0000-0000-000065460000}"/>
    <cellStyle name="Normal 2 7 3 2 6 4" xfId="18025" xr:uid="{00000000-0005-0000-0000-000066460000}"/>
    <cellStyle name="Normal 2 7 3 2 7" xfId="18026" xr:uid="{00000000-0005-0000-0000-000067460000}"/>
    <cellStyle name="Normal 2 7 3 2 7 2" xfId="18027" xr:uid="{00000000-0005-0000-0000-000068460000}"/>
    <cellStyle name="Normal 2 7 3 2 7 2 2" xfId="18028" xr:uid="{00000000-0005-0000-0000-000069460000}"/>
    <cellStyle name="Normal 2 7 3 2 7 2 3" xfId="18029" xr:uid="{00000000-0005-0000-0000-00006A460000}"/>
    <cellStyle name="Normal 2 7 3 2 7 3" xfId="18030" xr:uid="{00000000-0005-0000-0000-00006B460000}"/>
    <cellStyle name="Normal 2 7 3 2 7 4" xfId="18031" xr:uid="{00000000-0005-0000-0000-00006C460000}"/>
    <cellStyle name="Normal 2 7 3 2 8" xfId="18032" xr:uid="{00000000-0005-0000-0000-00006D460000}"/>
    <cellStyle name="Normal 2 7 3 2 8 2" xfId="18033" xr:uid="{00000000-0005-0000-0000-00006E460000}"/>
    <cellStyle name="Normal 2 7 3 2 8 3" xfId="18034" xr:uid="{00000000-0005-0000-0000-00006F460000}"/>
    <cellStyle name="Normal 2 7 3 2 9" xfId="18035" xr:uid="{00000000-0005-0000-0000-000070460000}"/>
    <cellStyle name="Normal 2 7 3 3" xfId="18036" xr:uid="{00000000-0005-0000-0000-000071460000}"/>
    <cellStyle name="Normal 2 7 3 3 10" xfId="18037" xr:uid="{00000000-0005-0000-0000-000072460000}"/>
    <cellStyle name="Normal 2 7 3 3 2" xfId="18038" xr:uid="{00000000-0005-0000-0000-000073460000}"/>
    <cellStyle name="Normal 2 7 3 3 2 2" xfId="18039" xr:uid="{00000000-0005-0000-0000-000074460000}"/>
    <cellStyle name="Normal 2 7 3 3 2 2 2" xfId="18040" xr:uid="{00000000-0005-0000-0000-000075460000}"/>
    <cellStyle name="Normal 2 7 3 3 2 2 3" xfId="18041" xr:uid="{00000000-0005-0000-0000-000076460000}"/>
    <cellStyle name="Normal 2 7 3 3 2 3" xfId="18042" xr:uid="{00000000-0005-0000-0000-000077460000}"/>
    <cellStyle name="Normal 2 7 3 3 2 4" xfId="18043" xr:uid="{00000000-0005-0000-0000-000078460000}"/>
    <cellStyle name="Normal 2 7 3 3 3" xfId="18044" xr:uid="{00000000-0005-0000-0000-000079460000}"/>
    <cellStyle name="Normal 2 7 3 3 3 2" xfId="18045" xr:uid="{00000000-0005-0000-0000-00007A460000}"/>
    <cellStyle name="Normal 2 7 3 3 3 2 2" xfId="18046" xr:uid="{00000000-0005-0000-0000-00007B460000}"/>
    <cellStyle name="Normal 2 7 3 3 3 2 3" xfId="18047" xr:uid="{00000000-0005-0000-0000-00007C460000}"/>
    <cellStyle name="Normal 2 7 3 3 3 3" xfId="18048" xr:uid="{00000000-0005-0000-0000-00007D460000}"/>
    <cellStyle name="Normal 2 7 3 3 3 4" xfId="18049" xr:uid="{00000000-0005-0000-0000-00007E460000}"/>
    <cellStyle name="Normal 2 7 3 3 4" xfId="18050" xr:uid="{00000000-0005-0000-0000-00007F460000}"/>
    <cellStyle name="Normal 2 7 3 3 4 2" xfId="18051" xr:uid="{00000000-0005-0000-0000-000080460000}"/>
    <cellStyle name="Normal 2 7 3 3 4 2 2" xfId="18052" xr:uid="{00000000-0005-0000-0000-000081460000}"/>
    <cellStyle name="Normal 2 7 3 3 4 2 3" xfId="18053" xr:uid="{00000000-0005-0000-0000-000082460000}"/>
    <cellStyle name="Normal 2 7 3 3 4 3" xfId="18054" xr:uid="{00000000-0005-0000-0000-000083460000}"/>
    <cellStyle name="Normal 2 7 3 3 4 4" xfId="18055" xr:uid="{00000000-0005-0000-0000-000084460000}"/>
    <cellStyle name="Normal 2 7 3 3 5" xfId="18056" xr:uid="{00000000-0005-0000-0000-000085460000}"/>
    <cellStyle name="Normal 2 7 3 3 5 2" xfId="18057" xr:uid="{00000000-0005-0000-0000-000086460000}"/>
    <cellStyle name="Normal 2 7 3 3 5 2 2" xfId="18058" xr:uid="{00000000-0005-0000-0000-000087460000}"/>
    <cellStyle name="Normal 2 7 3 3 5 2 3" xfId="18059" xr:uid="{00000000-0005-0000-0000-000088460000}"/>
    <cellStyle name="Normal 2 7 3 3 5 3" xfId="18060" xr:uid="{00000000-0005-0000-0000-000089460000}"/>
    <cellStyle name="Normal 2 7 3 3 5 4" xfId="18061" xr:uid="{00000000-0005-0000-0000-00008A460000}"/>
    <cellStyle name="Normal 2 7 3 3 6" xfId="18062" xr:uid="{00000000-0005-0000-0000-00008B460000}"/>
    <cellStyle name="Normal 2 7 3 3 6 2" xfId="18063" xr:uid="{00000000-0005-0000-0000-00008C460000}"/>
    <cellStyle name="Normal 2 7 3 3 6 2 2" xfId="18064" xr:uid="{00000000-0005-0000-0000-00008D460000}"/>
    <cellStyle name="Normal 2 7 3 3 6 2 3" xfId="18065" xr:uid="{00000000-0005-0000-0000-00008E460000}"/>
    <cellStyle name="Normal 2 7 3 3 6 3" xfId="18066" xr:uid="{00000000-0005-0000-0000-00008F460000}"/>
    <cellStyle name="Normal 2 7 3 3 6 4" xfId="18067" xr:uid="{00000000-0005-0000-0000-000090460000}"/>
    <cellStyle name="Normal 2 7 3 3 7" xfId="18068" xr:uid="{00000000-0005-0000-0000-000091460000}"/>
    <cellStyle name="Normal 2 7 3 3 7 2" xfId="18069" xr:uid="{00000000-0005-0000-0000-000092460000}"/>
    <cellStyle name="Normal 2 7 3 3 7 2 2" xfId="18070" xr:uid="{00000000-0005-0000-0000-000093460000}"/>
    <cellStyle name="Normal 2 7 3 3 7 2 3" xfId="18071" xr:uid="{00000000-0005-0000-0000-000094460000}"/>
    <cellStyle name="Normal 2 7 3 3 7 3" xfId="18072" xr:uid="{00000000-0005-0000-0000-000095460000}"/>
    <cellStyle name="Normal 2 7 3 3 7 4" xfId="18073" xr:uid="{00000000-0005-0000-0000-000096460000}"/>
    <cellStyle name="Normal 2 7 3 3 8" xfId="18074" xr:uid="{00000000-0005-0000-0000-000097460000}"/>
    <cellStyle name="Normal 2 7 3 3 8 2" xfId="18075" xr:uid="{00000000-0005-0000-0000-000098460000}"/>
    <cellStyle name="Normal 2 7 3 3 8 3" xfId="18076" xr:uid="{00000000-0005-0000-0000-000099460000}"/>
    <cellStyle name="Normal 2 7 3 3 9" xfId="18077" xr:uid="{00000000-0005-0000-0000-00009A460000}"/>
    <cellStyle name="Normal 2 7 3 4" xfId="18078" xr:uid="{00000000-0005-0000-0000-00009B460000}"/>
    <cellStyle name="Normal 2 7 3 4 2" xfId="18079" xr:uid="{00000000-0005-0000-0000-00009C460000}"/>
    <cellStyle name="Normal 2 7 3 4 2 2" xfId="18080" xr:uid="{00000000-0005-0000-0000-00009D460000}"/>
    <cellStyle name="Normal 2 7 3 4 2 3" xfId="18081" xr:uid="{00000000-0005-0000-0000-00009E460000}"/>
    <cellStyle name="Normal 2 7 3 4 3" xfId="18082" xr:uid="{00000000-0005-0000-0000-00009F460000}"/>
    <cellStyle name="Normal 2 7 3 4 4" xfId="18083" xr:uid="{00000000-0005-0000-0000-0000A0460000}"/>
    <cellStyle name="Normal 2 7 3 5" xfId="18084" xr:uid="{00000000-0005-0000-0000-0000A1460000}"/>
    <cellStyle name="Normal 2 7 3 5 2" xfId="18085" xr:uid="{00000000-0005-0000-0000-0000A2460000}"/>
    <cellStyle name="Normal 2 7 3 5 2 2" xfId="18086" xr:uid="{00000000-0005-0000-0000-0000A3460000}"/>
    <cellStyle name="Normal 2 7 3 5 2 3" xfId="18087" xr:uid="{00000000-0005-0000-0000-0000A4460000}"/>
    <cellStyle name="Normal 2 7 3 5 3" xfId="18088" xr:uid="{00000000-0005-0000-0000-0000A5460000}"/>
    <cellStyle name="Normal 2 7 3 5 4" xfId="18089" xr:uid="{00000000-0005-0000-0000-0000A6460000}"/>
    <cellStyle name="Normal 2 7 3 6" xfId="18090" xr:uid="{00000000-0005-0000-0000-0000A7460000}"/>
    <cellStyle name="Normal 2 7 3 6 2" xfId="18091" xr:uid="{00000000-0005-0000-0000-0000A8460000}"/>
    <cellStyle name="Normal 2 7 3 6 2 2" xfId="18092" xr:uid="{00000000-0005-0000-0000-0000A9460000}"/>
    <cellStyle name="Normal 2 7 3 6 2 3" xfId="18093" xr:uid="{00000000-0005-0000-0000-0000AA460000}"/>
    <cellStyle name="Normal 2 7 3 6 3" xfId="18094" xr:uid="{00000000-0005-0000-0000-0000AB460000}"/>
    <cellStyle name="Normal 2 7 3 6 4" xfId="18095" xr:uid="{00000000-0005-0000-0000-0000AC460000}"/>
    <cellStyle name="Normal 2 7 3 7" xfId="18096" xr:uid="{00000000-0005-0000-0000-0000AD460000}"/>
    <cellStyle name="Normal 2 7 3 7 2" xfId="18097" xr:uid="{00000000-0005-0000-0000-0000AE460000}"/>
    <cellStyle name="Normal 2 7 3 7 2 2" xfId="18098" xr:uid="{00000000-0005-0000-0000-0000AF460000}"/>
    <cellStyle name="Normal 2 7 3 7 2 3" xfId="18099" xr:uid="{00000000-0005-0000-0000-0000B0460000}"/>
    <cellStyle name="Normal 2 7 3 7 3" xfId="18100" xr:uid="{00000000-0005-0000-0000-0000B1460000}"/>
    <cellStyle name="Normal 2 7 3 7 4" xfId="18101" xr:uid="{00000000-0005-0000-0000-0000B2460000}"/>
    <cellStyle name="Normal 2 7 3 8" xfId="18102" xr:uid="{00000000-0005-0000-0000-0000B3460000}"/>
    <cellStyle name="Normal 2 7 3 8 2" xfId="18103" xr:uid="{00000000-0005-0000-0000-0000B4460000}"/>
    <cellStyle name="Normal 2 7 3 8 2 2" xfId="18104" xr:uid="{00000000-0005-0000-0000-0000B5460000}"/>
    <cellStyle name="Normal 2 7 3 8 2 3" xfId="18105" xr:uid="{00000000-0005-0000-0000-0000B6460000}"/>
    <cellStyle name="Normal 2 7 3 8 3" xfId="18106" xr:uid="{00000000-0005-0000-0000-0000B7460000}"/>
    <cellStyle name="Normal 2 7 3 8 4" xfId="18107" xr:uid="{00000000-0005-0000-0000-0000B8460000}"/>
    <cellStyle name="Normal 2 7 3 9" xfId="18108" xr:uid="{00000000-0005-0000-0000-0000B9460000}"/>
    <cellStyle name="Normal 2 7 3 9 2" xfId="18109" xr:uid="{00000000-0005-0000-0000-0000BA460000}"/>
    <cellStyle name="Normal 2 7 3 9 2 2" xfId="18110" xr:uid="{00000000-0005-0000-0000-0000BB460000}"/>
    <cellStyle name="Normal 2 7 3 9 2 3" xfId="18111" xr:uid="{00000000-0005-0000-0000-0000BC460000}"/>
    <cellStyle name="Normal 2 7 3 9 3" xfId="18112" xr:uid="{00000000-0005-0000-0000-0000BD460000}"/>
    <cellStyle name="Normal 2 7 3 9 4" xfId="18113" xr:uid="{00000000-0005-0000-0000-0000BE460000}"/>
    <cellStyle name="Normal 2 7 4" xfId="18114" xr:uid="{00000000-0005-0000-0000-0000BF460000}"/>
    <cellStyle name="Normal 2 7 4 10" xfId="18115" xr:uid="{00000000-0005-0000-0000-0000C0460000}"/>
    <cellStyle name="Normal 2 7 4 10 2" xfId="18116" xr:uid="{00000000-0005-0000-0000-0000C1460000}"/>
    <cellStyle name="Normal 2 7 4 10 3" xfId="18117" xr:uid="{00000000-0005-0000-0000-0000C2460000}"/>
    <cellStyle name="Normal 2 7 4 11" xfId="18118" xr:uid="{00000000-0005-0000-0000-0000C3460000}"/>
    <cellStyle name="Normal 2 7 4 12" xfId="18119" xr:uid="{00000000-0005-0000-0000-0000C4460000}"/>
    <cellStyle name="Normal 2 7 4 2" xfId="18120" xr:uid="{00000000-0005-0000-0000-0000C5460000}"/>
    <cellStyle name="Normal 2 7 4 2 10" xfId="18121" xr:uid="{00000000-0005-0000-0000-0000C6460000}"/>
    <cellStyle name="Normal 2 7 4 2 2" xfId="18122" xr:uid="{00000000-0005-0000-0000-0000C7460000}"/>
    <cellStyle name="Normal 2 7 4 2 2 2" xfId="18123" xr:uid="{00000000-0005-0000-0000-0000C8460000}"/>
    <cellStyle name="Normal 2 7 4 2 2 2 2" xfId="18124" xr:uid="{00000000-0005-0000-0000-0000C9460000}"/>
    <cellStyle name="Normal 2 7 4 2 2 2 3" xfId="18125" xr:uid="{00000000-0005-0000-0000-0000CA460000}"/>
    <cellStyle name="Normal 2 7 4 2 2 3" xfId="18126" xr:uid="{00000000-0005-0000-0000-0000CB460000}"/>
    <cellStyle name="Normal 2 7 4 2 2 4" xfId="18127" xr:uid="{00000000-0005-0000-0000-0000CC460000}"/>
    <cellStyle name="Normal 2 7 4 2 3" xfId="18128" xr:uid="{00000000-0005-0000-0000-0000CD460000}"/>
    <cellStyle name="Normal 2 7 4 2 3 2" xfId="18129" xr:uid="{00000000-0005-0000-0000-0000CE460000}"/>
    <cellStyle name="Normal 2 7 4 2 3 2 2" xfId="18130" xr:uid="{00000000-0005-0000-0000-0000CF460000}"/>
    <cellStyle name="Normal 2 7 4 2 3 2 3" xfId="18131" xr:uid="{00000000-0005-0000-0000-0000D0460000}"/>
    <cellStyle name="Normal 2 7 4 2 3 3" xfId="18132" xr:uid="{00000000-0005-0000-0000-0000D1460000}"/>
    <cellStyle name="Normal 2 7 4 2 3 4" xfId="18133" xr:uid="{00000000-0005-0000-0000-0000D2460000}"/>
    <cellStyle name="Normal 2 7 4 2 4" xfId="18134" xr:uid="{00000000-0005-0000-0000-0000D3460000}"/>
    <cellStyle name="Normal 2 7 4 2 4 2" xfId="18135" xr:uid="{00000000-0005-0000-0000-0000D4460000}"/>
    <cellStyle name="Normal 2 7 4 2 4 2 2" xfId="18136" xr:uid="{00000000-0005-0000-0000-0000D5460000}"/>
    <cellStyle name="Normal 2 7 4 2 4 2 3" xfId="18137" xr:uid="{00000000-0005-0000-0000-0000D6460000}"/>
    <cellStyle name="Normal 2 7 4 2 4 3" xfId="18138" xr:uid="{00000000-0005-0000-0000-0000D7460000}"/>
    <cellStyle name="Normal 2 7 4 2 4 4" xfId="18139" xr:uid="{00000000-0005-0000-0000-0000D8460000}"/>
    <cellStyle name="Normal 2 7 4 2 5" xfId="18140" xr:uid="{00000000-0005-0000-0000-0000D9460000}"/>
    <cellStyle name="Normal 2 7 4 2 5 2" xfId="18141" xr:uid="{00000000-0005-0000-0000-0000DA460000}"/>
    <cellStyle name="Normal 2 7 4 2 5 2 2" xfId="18142" xr:uid="{00000000-0005-0000-0000-0000DB460000}"/>
    <cellStyle name="Normal 2 7 4 2 5 2 3" xfId="18143" xr:uid="{00000000-0005-0000-0000-0000DC460000}"/>
    <cellStyle name="Normal 2 7 4 2 5 3" xfId="18144" xr:uid="{00000000-0005-0000-0000-0000DD460000}"/>
    <cellStyle name="Normal 2 7 4 2 5 4" xfId="18145" xr:uid="{00000000-0005-0000-0000-0000DE460000}"/>
    <cellStyle name="Normal 2 7 4 2 6" xfId="18146" xr:uid="{00000000-0005-0000-0000-0000DF460000}"/>
    <cellStyle name="Normal 2 7 4 2 6 2" xfId="18147" xr:uid="{00000000-0005-0000-0000-0000E0460000}"/>
    <cellStyle name="Normal 2 7 4 2 6 2 2" xfId="18148" xr:uid="{00000000-0005-0000-0000-0000E1460000}"/>
    <cellStyle name="Normal 2 7 4 2 6 2 3" xfId="18149" xr:uid="{00000000-0005-0000-0000-0000E2460000}"/>
    <cellStyle name="Normal 2 7 4 2 6 3" xfId="18150" xr:uid="{00000000-0005-0000-0000-0000E3460000}"/>
    <cellStyle name="Normal 2 7 4 2 6 4" xfId="18151" xr:uid="{00000000-0005-0000-0000-0000E4460000}"/>
    <cellStyle name="Normal 2 7 4 2 7" xfId="18152" xr:uid="{00000000-0005-0000-0000-0000E5460000}"/>
    <cellStyle name="Normal 2 7 4 2 7 2" xfId="18153" xr:uid="{00000000-0005-0000-0000-0000E6460000}"/>
    <cellStyle name="Normal 2 7 4 2 7 2 2" xfId="18154" xr:uid="{00000000-0005-0000-0000-0000E7460000}"/>
    <cellStyle name="Normal 2 7 4 2 7 2 3" xfId="18155" xr:uid="{00000000-0005-0000-0000-0000E8460000}"/>
    <cellStyle name="Normal 2 7 4 2 7 3" xfId="18156" xr:uid="{00000000-0005-0000-0000-0000E9460000}"/>
    <cellStyle name="Normal 2 7 4 2 7 4" xfId="18157" xr:uid="{00000000-0005-0000-0000-0000EA460000}"/>
    <cellStyle name="Normal 2 7 4 2 8" xfId="18158" xr:uid="{00000000-0005-0000-0000-0000EB460000}"/>
    <cellStyle name="Normal 2 7 4 2 8 2" xfId="18159" xr:uid="{00000000-0005-0000-0000-0000EC460000}"/>
    <cellStyle name="Normal 2 7 4 2 8 3" xfId="18160" xr:uid="{00000000-0005-0000-0000-0000ED460000}"/>
    <cellStyle name="Normal 2 7 4 2 9" xfId="18161" xr:uid="{00000000-0005-0000-0000-0000EE460000}"/>
    <cellStyle name="Normal 2 7 4 3" xfId="18162" xr:uid="{00000000-0005-0000-0000-0000EF460000}"/>
    <cellStyle name="Normal 2 7 4 3 10" xfId="18163" xr:uid="{00000000-0005-0000-0000-0000F0460000}"/>
    <cellStyle name="Normal 2 7 4 3 2" xfId="18164" xr:uid="{00000000-0005-0000-0000-0000F1460000}"/>
    <cellStyle name="Normal 2 7 4 3 2 2" xfId="18165" xr:uid="{00000000-0005-0000-0000-0000F2460000}"/>
    <cellStyle name="Normal 2 7 4 3 2 2 2" xfId="18166" xr:uid="{00000000-0005-0000-0000-0000F3460000}"/>
    <cellStyle name="Normal 2 7 4 3 2 2 3" xfId="18167" xr:uid="{00000000-0005-0000-0000-0000F4460000}"/>
    <cellStyle name="Normal 2 7 4 3 2 3" xfId="18168" xr:uid="{00000000-0005-0000-0000-0000F5460000}"/>
    <cellStyle name="Normal 2 7 4 3 2 4" xfId="18169" xr:uid="{00000000-0005-0000-0000-0000F6460000}"/>
    <cellStyle name="Normal 2 7 4 3 3" xfId="18170" xr:uid="{00000000-0005-0000-0000-0000F7460000}"/>
    <cellStyle name="Normal 2 7 4 3 3 2" xfId="18171" xr:uid="{00000000-0005-0000-0000-0000F8460000}"/>
    <cellStyle name="Normal 2 7 4 3 3 2 2" xfId="18172" xr:uid="{00000000-0005-0000-0000-0000F9460000}"/>
    <cellStyle name="Normal 2 7 4 3 3 2 3" xfId="18173" xr:uid="{00000000-0005-0000-0000-0000FA460000}"/>
    <cellStyle name="Normal 2 7 4 3 3 3" xfId="18174" xr:uid="{00000000-0005-0000-0000-0000FB460000}"/>
    <cellStyle name="Normal 2 7 4 3 3 4" xfId="18175" xr:uid="{00000000-0005-0000-0000-0000FC460000}"/>
    <cellStyle name="Normal 2 7 4 3 4" xfId="18176" xr:uid="{00000000-0005-0000-0000-0000FD460000}"/>
    <cellStyle name="Normal 2 7 4 3 4 2" xfId="18177" xr:uid="{00000000-0005-0000-0000-0000FE460000}"/>
    <cellStyle name="Normal 2 7 4 3 4 2 2" xfId="18178" xr:uid="{00000000-0005-0000-0000-0000FF460000}"/>
    <cellStyle name="Normal 2 7 4 3 4 2 3" xfId="18179" xr:uid="{00000000-0005-0000-0000-000000470000}"/>
    <cellStyle name="Normal 2 7 4 3 4 3" xfId="18180" xr:uid="{00000000-0005-0000-0000-000001470000}"/>
    <cellStyle name="Normal 2 7 4 3 4 4" xfId="18181" xr:uid="{00000000-0005-0000-0000-000002470000}"/>
    <cellStyle name="Normal 2 7 4 3 5" xfId="18182" xr:uid="{00000000-0005-0000-0000-000003470000}"/>
    <cellStyle name="Normal 2 7 4 3 5 2" xfId="18183" xr:uid="{00000000-0005-0000-0000-000004470000}"/>
    <cellStyle name="Normal 2 7 4 3 5 2 2" xfId="18184" xr:uid="{00000000-0005-0000-0000-000005470000}"/>
    <cellStyle name="Normal 2 7 4 3 5 2 3" xfId="18185" xr:uid="{00000000-0005-0000-0000-000006470000}"/>
    <cellStyle name="Normal 2 7 4 3 5 3" xfId="18186" xr:uid="{00000000-0005-0000-0000-000007470000}"/>
    <cellStyle name="Normal 2 7 4 3 5 4" xfId="18187" xr:uid="{00000000-0005-0000-0000-000008470000}"/>
    <cellStyle name="Normal 2 7 4 3 6" xfId="18188" xr:uid="{00000000-0005-0000-0000-000009470000}"/>
    <cellStyle name="Normal 2 7 4 3 6 2" xfId="18189" xr:uid="{00000000-0005-0000-0000-00000A470000}"/>
    <cellStyle name="Normal 2 7 4 3 6 2 2" xfId="18190" xr:uid="{00000000-0005-0000-0000-00000B470000}"/>
    <cellStyle name="Normal 2 7 4 3 6 2 3" xfId="18191" xr:uid="{00000000-0005-0000-0000-00000C470000}"/>
    <cellStyle name="Normal 2 7 4 3 6 3" xfId="18192" xr:uid="{00000000-0005-0000-0000-00000D470000}"/>
    <cellStyle name="Normal 2 7 4 3 6 4" xfId="18193" xr:uid="{00000000-0005-0000-0000-00000E470000}"/>
    <cellStyle name="Normal 2 7 4 3 7" xfId="18194" xr:uid="{00000000-0005-0000-0000-00000F470000}"/>
    <cellStyle name="Normal 2 7 4 3 7 2" xfId="18195" xr:uid="{00000000-0005-0000-0000-000010470000}"/>
    <cellStyle name="Normal 2 7 4 3 7 2 2" xfId="18196" xr:uid="{00000000-0005-0000-0000-000011470000}"/>
    <cellStyle name="Normal 2 7 4 3 7 2 3" xfId="18197" xr:uid="{00000000-0005-0000-0000-000012470000}"/>
    <cellStyle name="Normal 2 7 4 3 7 3" xfId="18198" xr:uid="{00000000-0005-0000-0000-000013470000}"/>
    <cellStyle name="Normal 2 7 4 3 7 4" xfId="18199" xr:uid="{00000000-0005-0000-0000-000014470000}"/>
    <cellStyle name="Normal 2 7 4 3 8" xfId="18200" xr:uid="{00000000-0005-0000-0000-000015470000}"/>
    <cellStyle name="Normal 2 7 4 3 8 2" xfId="18201" xr:uid="{00000000-0005-0000-0000-000016470000}"/>
    <cellStyle name="Normal 2 7 4 3 8 3" xfId="18202" xr:uid="{00000000-0005-0000-0000-000017470000}"/>
    <cellStyle name="Normal 2 7 4 3 9" xfId="18203" xr:uid="{00000000-0005-0000-0000-000018470000}"/>
    <cellStyle name="Normal 2 7 4 4" xfId="18204" xr:uid="{00000000-0005-0000-0000-000019470000}"/>
    <cellStyle name="Normal 2 7 4 4 2" xfId="18205" xr:uid="{00000000-0005-0000-0000-00001A470000}"/>
    <cellStyle name="Normal 2 7 4 4 2 2" xfId="18206" xr:uid="{00000000-0005-0000-0000-00001B470000}"/>
    <cellStyle name="Normal 2 7 4 4 2 3" xfId="18207" xr:uid="{00000000-0005-0000-0000-00001C470000}"/>
    <cellStyle name="Normal 2 7 4 4 3" xfId="18208" xr:uid="{00000000-0005-0000-0000-00001D470000}"/>
    <cellStyle name="Normal 2 7 4 4 4" xfId="18209" xr:uid="{00000000-0005-0000-0000-00001E470000}"/>
    <cellStyle name="Normal 2 7 4 5" xfId="18210" xr:uid="{00000000-0005-0000-0000-00001F470000}"/>
    <cellStyle name="Normal 2 7 4 5 2" xfId="18211" xr:uid="{00000000-0005-0000-0000-000020470000}"/>
    <cellStyle name="Normal 2 7 4 5 2 2" xfId="18212" xr:uid="{00000000-0005-0000-0000-000021470000}"/>
    <cellStyle name="Normal 2 7 4 5 2 3" xfId="18213" xr:uid="{00000000-0005-0000-0000-000022470000}"/>
    <cellStyle name="Normal 2 7 4 5 3" xfId="18214" xr:uid="{00000000-0005-0000-0000-000023470000}"/>
    <cellStyle name="Normal 2 7 4 5 4" xfId="18215" xr:uid="{00000000-0005-0000-0000-000024470000}"/>
    <cellStyle name="Normal 2 7 4 6" xfId="18216" xr:uid="{00000000-0005-0000-0000-000025470000}"/>
    <cellStyle name="Normal 2 7 4 6 2" xfId="18217" xr:uid="{00000000-0005-0000-0000-000026470000}"/>
    <cellStyle name="Normal 2 7 4 6 2 2" xfId="18218" xr:uid="{00000000-0005-0000-0000-000027470000}"/>
    <cellStyle name="Normal 2 7 4 6 2 3" xfId="18219" xr:uid="{00000000-0005-0000-0000-000028470000}"/>
    <cellStyle name="Normal 2 7 4 6 3" xfId="18220" xr:uid="{00000000-0005-0000-0000-000029470000}"/>
    <cellStyle name="Normal 2 7 4 6 4" xfId="18221" xr:uid="{00000000-0005-0000-0000-00002A470000}"/>
    <cellStyle name="Normal 2 7 4 7" xfId="18222" xr:uid="{00000000-0005-0000-0000-00002B470000}"/>
    <cellStyle name="Normal 2 7 4 7 2" xfId="18223" xr:uid="{00000000-0005-0000-0000-00002C470000}"/>
    <cellStyle name="Normal 2 7 4 7 2 2" xfId="18224" xr:uid="{00000000-0005-0000-0000-00002D470000}"/>
    <cellStyle name="Normal 2 7 4 7 2 3" xfId="18225" xr:uid="{00000000-0005-0000-0000-00002E470000}"/>
    <cellStyle name="Normal 2 7 4 7 3" xfId="18226" xr:uid="{00000000-0005-0000-0000-00002F470000}"/>
    <cellStyle name="Normal 2 7 4 7 4" xfId="18227" xr:uid="{00000000-0005-0000-0000-000030470000}"/>
    <cellStyle name="Normal 2 7 4 8" xfId="18228" xr:uid="{00000000-0005-0000-0000-000031470000}"/>
    <cellStyle name="Normal 2 7 4 8 2" xfId="18229" xr:uid="{00000000-0005-0000-0000-000032470000}"/>
    <cellStyle name="Normal 2 7 4 8 2 2" xfId="18230" xr:uid="{00000000-0005-0000-0000-000033470000}"/>
    <cellStyle name="Normal 2 7 4 8 2 3" xfId="18231" xr:uid="{00000000-0005-0000-0000-000034470000}"/>
    <cellStyle name="Normal 2 7 4 8 3" xfId="18232" xr:uid="{00000000-0005-0000-0000-000035470000}"/>
    <cellStyle name="Normal 2 7 4 8 4" xfId="18233" xr:uid="{00000000-0005-0000-0000-000036470000}"/>
    <cellStyle name="Normal 2 7 4 9" xfId="18234" xr:uid="{00000000-0005-0000-0000-000037470000}"/>
    <cellStyle name="Normal 2 7 4 9 2" xfId="18235" xr:uid="{00000000-0005-0000-0000-000038470000}"/>
    <cellStyle name="Normal 2 7 4 9 2 2" xfId="18236" xr:uid="{00000000-0005-0000-0000-000039470000}"/>
    <cellStyle name="Normal 2 7 4 9 2 3" xfId="18237" xr:uid="{00000000-0005-0000-0000-00003A470000}"/>
    <cellStyle name="Normal 2 7 4 9 3" xfId="18238" xr:uid="{00000000-0005-0000-0000-00003B470000}"/>
    <cellStyle name="Normal 2 7 4 9 4" xfId="18239" xr:uid="{00000000-0005-0000-0000-00003C470000}"/>
    <cellStyle name="Normal 2 7 5" xfId="18240" xr:uid="{00000000-0005-0000-0000-00003D470000}"/>
    <cellStyle name="Normal 2 7 5 10" xfId="18241" xr:uid="{00000000-0005-0000-0000-00003E470000}"/>
    <cellStyle name="Normal 2 7 5 2" xfId="18242" xr:uid="{00000000-0005-0000-0000-00003F470000}"/>
    <cellStyle name="Normal 2 7 5 2 2" xfId="18243" xr:uid="{00000000-0005-0000-0000-000040470000}"/>
    <cellStyle name="Normal 2 7 5 2 2 2" xfId="18244" xr:uid="{00000000-0005-0000-0000-000041470000}"/>
    <cellStyle name="Normal 2 7 5 2 2 3" xfId="18245" xr:uid="{00000000-0005-0000-0000-000042470000}"/>
    <cellStyle name="Normal 2 7 5 2 3" xfId="18246" xr:uid="{00000000-0005-0000-0000-000043470000}"/>
    <cellStyle name="Normal 2 7 5 2 4" xfId="18247" xr:uid="{00000000-0005-0000-0000-000044470000}"/>
    <cellStyle name="Normal 2 7 5 3" xfId="18248" xr:uid="{00000000-0005-0000-0000-000045470000}"/>
    <cellStyle name="Normal 2 7 5 3 2" xfId="18249" xr:uid="{00000000-0005-0000-0000-000046470000}"/>
    <cellStyle name="Normal 2 7 5 3 2 2" xfId="18250" xr:uid="{00000000-0005-0000-0000-000047470000}"/>
    <cellStyle name="Normal 2 7 5 3 2 3" xfId="18251" xr:uid="{00000000-0005-0000-0000-000048470000}"/>
    <cellStyle name="Normal 2 7 5 3 3" xfId="18252" xr:uid="{00000000-0005-0000-0000-000049470000}"/>
    <cellStyle name="Normal 2 7 5 3 4" xfId="18253" xr:uid="{00000000-0005-0000-0000-00004A470000}"/>
    <cellStyle name="Normal 2 7 5 4" xfId="18254" xr:uid="{00000000-0005-0000-0000-00004B470000}"/>
    <cellStyle name="Normal 2 7 5 4 2" xfId="18255" xr:uid="{00000000-0005-0000-0000-00004C470000}"/>
    <cellStyle name="Normal 2 7 5 4 2 2" xfId="18256" xr:uid="{00000000-0005-0000-0000-00004D470000}"/>
    <cellStyle name="Normal 2 7 5 4 2 3" xfId="18257" xr:uid="{00000000-0005-0000-0000-00004E470000}"/>
    <cellStyle name="Normal 2 7 5 4 3" xfId="18258" xr:uid="{00000000-0005-0000-0000-00004F470000}"/>
    <cellStyle name="Normal 2 7 5 4 4" xfId="18259" xr:uid="{00000000-0005-0000-0000-000050470000}"/>
    <cellStyle name="Normal 2 7 5 5" xfId="18260" xr:uid="{00000000-0005-0000-0000-000051470000}"/>
    <cellStyle name="Normal 2 7 5 5 2" xfId="18261" xr:uid="{00000000-0005-0000-0000-000052470000}"/>
    <cellStyle name="Normal 2 7 5 5 2 2" xfId="18262" xr:uid="{00000000-0005-0000-0000-000053470000}"/>
    <cellStyle name="Normal 2 7 5 5 2 3" xfId="18263" xr:uid="{00000000-0005-0000-0000-000054470000}"/>
    <cellStyle name="Normal 2 7 5 5 3" xfId="18264" xr:uid="{00000000-0005-0000-0000-000055470000}"/>
    <cellStyle name="Normal 2 7 5 5 4" xfId="18265" xr:uid="{00000000-0005-0000-0000-000056470000}"/>
    <cellStyle name="Normal 2 7 5 6" xfId="18266" xr:uid="{00000000-0005-0000-0000-000057470000}"/>
    <cellStyle name="Normal 2 7 5 6 2" xfId="18267" xr:uid="{00000000-0005-0000-0000-000058470000}"/>
    <cellStyle name="Normal 2 7 5 6 2 2" xfId="18268" xr:uid="{00000000-0005-0000-0000-000059470000}"/>
    <cellStyle name="Normal 2 7 5 6 2 3" xfId="18269" xr:uid="{00000000-0005-0000-0000-00005A470000}"/>
    <cellStyle name="Normal 2 7 5 6 3" xfId="18270" xr:uid="{00000000-0005-0000-0000-00005B470000}"/>
    <cellStyle name="Normal 2 7 5 6 4" xfId="18271" xr:uid="{00000000-0005-0000-0000-00005C470000}"/>
    <cellStyle name="Normal 2 7 5 7" xfId="18272" xr:uid="{00000000-0005-0000-0000-00005D470000}"/>
    <cellStyle name="Normal 2 7 5 7 2" xfId="18273" xr:uid="{00000000-0005-0000-0000-00005E470000}"/>
    <cellStyle name="Normal 2 7 5 7 2 2" xfId="18274" xr:uid="{00000000-0005-0000-0000-00005F470000}"/>
    <cellStyle name="Normal 2 7 5 7 2 3" xfId="18275" xr:uid="{00000000-0005-0000-0000-000060470000}"/>
    <cellStyle name="Normal 2 7 5 7 3" xfId="18276" xr:uid="{00000000-0005-0000-0000-000061470000}"/>
    <cellStyle name="Normal 2 7 5 7 4" xfId="18277" xr:uid="{00000000-0005-0000-0000-000062470000}"/>
    <cellStyle name="Normal 2 7 5 8" xfId="18278" xr:uid="{00000000-0005-0000-0000-000063470000}"/>
    <cellStyle name="Normal 2 7 5 8 2" xfId="18279" xr:uid="{00000000-0005-0000-0000-000064470000}"/>
    <cellStyle name="Normal 2 7 5 8 3" xfId="18280" xr:uid="{00000000-0005-0000-0000-000065470000}"/>
    <cellStyle name="Normal 2 7 5 9" xfId="18281" xr:uid="{00000000-0005-0000-0000-000066470000}"/>
    <cellStyle name="Normal 2 7 6" xfId="18282" xr:uid="{00000000-0005-0000-0000-000067470000}"/>
    <cellStyle name="Normal 2 7 6 10" xfId="18283" xr:uid="{00000000-0005-0000-0000-000068470000}"/>
    <cellStyle name="Normal 2 7 6 2" xfId="18284" xr:uid="{00000000-0005-0000-0000-000069470000}"/>
    <cellStyle name="Normal 2 7 6 2 2" xfId="18285" xr:uid="{00000000-0005-0000-0000-00006A470000}"/>
    <cellStyle name="Normal 2 7 6 2 2 2" xfId="18286" xr:uid="{00000000-0005-0000-0000-00006B470000}"/>
    <cellStyle name="Normal 2 7 6 2 2 3" xfId="18287" xr:uid="{00000000-0005-0000-0000-00006C470000}"/>
    <cellStyle name="Normal 2 7 6 2 3" xfId="18288" xr:uid="{00000000-0005-0000-0000-00006D470000}"/>
    <cellStyle name="Normal 2 7 6 2 4" xfId="18289" xr:uid="{00000000-0005-0000-0000-00006E470000}"/>
    <cellStyle name="Normal 2 7 6 3" xfId="18290" xr:uid="{00000000-0005-0000-0000-00006F470000}"/>
    <cellStyle name="Normal 2 7 6 3 2" xfId="18291" xr:uid="{00000000-0005-0000-0000-000070470000}"/>
    <cellStyle name="Normal 2 7 6 3 2 2" xfId="18292" xr:uid="{00000000-0005-0000-0000-000071470000}"/>
    <cellStyle name="Normal 2 7 6 3 2 3" xfId="18293" xr:uid="{00000000-0005-0000-0000-000072470000}"/>
    <cellStyle name="Normal 2 7 6 3 3" xfId="18294" xr:uid="{00000000-0005-0000-0000-000073470000}"/>
    <cellStyle name="Normal 2 7 6 3 4" xfId="18295" xr:uid="{00000000-0005-0000-0000-000074470000}"/>
    <cellStyle name="Normal 2 7 6 4" xfId="18296" xr:uid="{00000000-0005-0000-0000-000075470000}"/>
    <cellStyle name="Normal 2 7 6 4 2" xfId="18297" xr:uid="{00000000-0005-0000-0000-000076470000}"/>
    <cellStyle name="Normal 2 7 6 4 2 2" xfId="18298" xr:uid="{00000000-0005-0000-0000-000077470000}"/>
    <cellStyle name="Normal 2 7 6 4 2 3" xfId="18299" xr:uid="{00000000-0005-0000-0000-000078470000}"/>
    <cellStyle name="Normal 2 7 6 4 3" xfId="18300" xr:uid="{00000000-0005-0000-0000-000079470000}"/>
    <cellStyle name="Normal 2 7 6 4 4" xfId="18301" xr:uid="{00000000-0005-0000-0000-00007A470000}"/>
    <cellStyle name="Normal 2 7 6 5" xfId="18302" xr:uid="{00000000-0005-0000-0000-00007B470000}"/>
    <cellStyle name="Normal 2 7 6 5 2" xfId="18303" xr:uid="{00000000-0005-0000-0000-00007C470000}"/>
    <cellStyle name="Normal 2 7 6 5 2 2" xfId="18304" xr:uid="{00000000-0005-0000-0000-00007D470000}"/>
    <cellStyle name="Normal 2 7 6 5 2 3" xfId="18305" xr:uid="{00000000-0005-0000-0000-00007E470000}"/>
    <cellStyle name="Normal 2 7 6 5 3" xfId="18306" xr:uid="{00000000-0005-0000-0000-00007F470000}"/>
    <cellStyle name="Normal 2 7 6 5 4" xfId="18307" xr:uid="{00000000-0005-0000-0000-000080470000}"/>
    <cellStyle name="Normal 2 7 6 6" xfId="18308" xr:uid="{00000000-0005-0000-0000-000081470000}"/>
    <cellStyle name="Normal 2 7 6 6 2" xfId="18309" xr:uid="{00000000-0005-0000-0000-000082470000}"/>
    <cellStyle name="Normal 2 7 6 6 2 2" xfId="18310" xr:uid="{00000000-0005-0000-0000-000083470000}"/>
    <cellStyle name="Normal 2 7 6 6 2 3" xfId="18311" xr:uid="{00000000-0005-0000-0000-000084470000}"/>
    <cellStyle name="Normal 2 7 6 6 3" xfId="18312" xr:uid="{00000000-0005-0000-0000-000085470000}"/>
    <cellStyle name="Normal 2 7 6 6 4" xfId="18313" xr:uid="{00000000-0005-0000-0000-000086470000}"/>
    <cellStyle name="Normal 2 7 6 7" xfId="18314" xr:uid="{00000000-0005-0000-0000-000087470000}"/>
    <cellStyle name="Normal 2 7 6 7 2" xfId="18315" xr:uid="{00000000-0005-0000-0000-000088470000}"/>
    <cellStyle name="Normal 2 7 6 7 2 2" xfId="18316" xr:uid="{00000000-0005-0000-0000-000089470000}"/>
    <cellStyle name="Normal 2 7 6 7 2 3" xfId="18317" xr:uid="{00000000-0005-0000-0000-00008A470000}"/>
    <cellStyle name="Normal 2 7 6 7 3" xfId="18318" xr:uid="{00000000-0005-0000-0000-00008B470000}"/>
    <cellStyle name="Normal 2 7 6 7 4" xfId="18319" xr:uid="{00000000-0005-0000-0000-00008C470000}"/>
    <cellStyle name="Normal 2 7 6 8" xfId="18320" xr:uid="{00000000-0005-0000-0000-00008D470000}"/>
    <cellStyle name="Normal 2 7 6 8 2" xfId="18321" xr:uid="{00000000-0005-0000-0000-00008E470000}"/>
    <cellStyle name="Normal 2 7 6 8 3" xfId="18322" xr:uid="{00000000-0005-0000-0000-00008F470000}"/>
    <cellStyle name="Normal 2 7 6 9" xfId="18323" xr:uid="{00000000-0005-0000-0000-000090470000}"/>
    <cellStyle name="Normal 2 7 7" xfId="18324" xr:uid="{00000000-0005-0000-0000-000091470000}"/>
    <cellStyle name="Normal 2 7 7 2" xfId="18325" xr:uid="{00000000-0005-0000-0000-000092470000}"/>
    <cellStyle name="Normal 2 7 7 2 2" xfId="18326" xr:uid="{00000000-0005-0000-0000-000093470000}"/>
    <cellStyle name="Normal 2 7 7 2 3" xfId="18327" xr:uid="{00000000-0005-0000-0000-000094470000}"/>
    <cellStyle name="Normal 2 7 7 3" xfId="18328" xr:uid="{00000000-0005-0000-0000-000095470000}"/>
    <cellStyle name="Normal 2 7 7 4" xfId="18329" xr:uid="{00000000-0005-0000-0000-000096470000}"/>
    <cellStyle name="Normal 2 7 8" xfId="18330" xr:uid="{00000000-0005-0000-0000-000097470000}"/>
    <cellStyle name="Normal 2 7 8 2" xfId="18331" xr:uid="{00000000-0005-0000-0000-000098470000}"/>
    <cellStyle name="Normal 2 7 8 2 2" xfId="18332" xr:uid="{00000000-0005-0000-0000-000099470000}"/>
    <cellStyle name="Normal 2 7 8 2 3" xfId="18333" xr:uid="{00000000-0005-0000-0000-00009A470000}"/>
    <cellStyle name="Normal 2 7 8 3" xfId="18334" xr:uid="{00000000-0005-0000-0000-00009B470000}"/>
    <cellStyle name="Normal 2 7 8 4" xfId="18335" xr:uid="{00000000-0005-0000-0000-00009C470000}"/>
    <cellStyle name="Normal 2 7 9" xfId="18336" xr:uid="{00000000-0005-0000-0000-00009D470000}"/>
    <cellStyle name="Normal 2 7 9 2" xfId="18337" xr:uid="{00000000-0005-0000-0000-00009E470000}"/>
    <cellStyle name="Normal 2 7 9 2 2" xfId="18338" xr:uid="{00000000-0005-0000-0000-00009F470000}"/>
    <cellStyle name="Normal 2 7 9 2 3" xfId="18339" xr:uid="{00000000-0005-0000-0000-0000A0470000}"/>
    <cellStyle name="Normal 2 7 9 3" xfId="18340" xr:uid="{00000000-0005-0000-0000-0000A1470000}"/>
    <cellStyle name="Normal 2 7 9 4" xfId="18341" xr:uid="{00000000-0005-0000-0000-0000A2470000}"/>
    <cellStyle name="Normal 2 8" xfId="18342" xr:uid="{00000000-0005-0000-0000-0000A3470000}"/>
    <cellStyle name="Normal 2 8 2" xfId="18343" xr:uid="{00000000-0005-0000-0000-0000A4470000}"/>
    <cellStyle name="Normal 2 9" xfId="18344" xr:uid="{00000000-0005-0000-0000-0000A5470000}"/>
    <cellStyle name="Normal 2 9 10" xfId="18345" xr:uid="{00000000-0005-0000-0000-0000A6470000}"/>
    <cellStyle name="Normal 2 9 10 2" xfId="18346" xr:uid="{00000000-0005-0000-0000-0000A7470000}"/>
    <cellStyle name="Normal 2 9 10 2 2" xfId="18347" xr:uid="{00000000-0005-0000-0000-0000A8470000}"/>
    <cellStyle name="Normal 2 9 10 2 3" xfId="18348" xr:uid="{00000000-0005-0000-0000-0000A9470000}"/>
    <cellStyle name="Normal 2 9 10 3" xfId="18349" xr:uid="{00000000-0005-0000-0000-0000AA470000}"/>
    <cellStyle name="Normal 2 9 10 4" xfId="18350" xr:uid="{00000000-0005-0000-0000-0000AB470000}"/>
    <cellStyle name="Normal 2 9 11" xfId="18351" xr:uid="{00000000-0005-0000-0000-0000AC470000}"/>
    <cellStyle name="Normal 2 9 11 2" xfId="18352" xr:uid="{00000000-0005-0000-0000-0000AD470000}"/>
    <cellStyle name="Normal 2 9 11 2 2" xfId="18353" xr:uid="{00000000-0005-0000-0000-0000AE470000}"/>
    <cellStyle name="Normal 2 9 11 2 3" xfId="18354" xr:uid="{00000000-0005-0000-0000-0000AF470000}"/>
    <cellStyle name="Normal 2 9 11 3" xfId="18355" xr:uid="{00000000-0005-0000-0000-0000B0470000}"/>
    <cellStyle name="Normal 2 9 11 4" xfId="18356" xr:uid="{00000000-0005-0000-0000-0000B1470000}"/>
    <cellStyle name="Normal 2 9 12" xfId="18357" xr:uid="{00000000-0005-0000-0000-0000B2470000}"/>
    <cellStyle name="Normal 2 9 12 2" xfId="18358" xr:uid="{00000000-0005-0000-0000-0000B3470000}"/>
    <cellStyle name="Normal 2 9 12 2 2" xfId="18359" xr:uid="{00000000-0005-0000-0000-0000B4470000}"/>
    <cellStyle name="Normal 2 9 12 2 3" xfId="18360" xr:uid="{00000000-0005-0000-0000-0000B5470000}"/>
    <cellStyle name="Normal 2 9 12 3" xfId="18361" xr:uid="{00000000-0005-0000-0000-0000B6470000}"/>
    <cellStyle name="Normal 2 9 12 4" xfId="18362" xr:uid="{00000000-0005-0000-0000-0000B7470000}"/>
    <cellStyle name="Normal 2 9 13" xfId="18363" xr:uid="{00000000-0005-0000-0000-0000B8470000}"/>
    <cellStyle name="Normal 2 9 13 2" xfId="18364" xr:uid="{00000000-0005-0000-0000-0000B9470000}"/>
    <cellStyle name="Normal 2 9 13 2 2" xfId="18365" xr:uid="{00000000-0005-0000-0000-0000BA470000}"/>
    <cellStyle name="Normal 2 9 13 2 3" xfId="18366" xr:uid="{00000000-0005-0000-0000-0000BB470000}"/>
    <cellStyle name="Normal 2 9 13 3" xfId="18367" xr:uid="{00000000-0005-0000-0000-0000BC470000}"/>
    <cellStyle name="Normal 2 9 13 4" xfId="18368" xr:uid="{00000000-0005-0000-0000-0000BD470000}"/>
    <cellStyle name="Normal 2 9 14" xfId="18369" xr:uid="{00000000-0005-0000-0000-0000BE470000}"/>
    <cellStyle name="Normal 2 9 14 2" xfId="18370" xr:uid="{00000000-0005-0000-0000-0000BF470000}"/>
    <cellStyle name="Normal 2 9 14 3" xfId="18371" xr:uid="{00000000-0005-0000-0000-0000C0470000}"/>
    <cellStyle name="Normal 2 9 15" xfId="18372" xr:uid="{00000000-0005-0000-0000-0000C1470000}"/>
    <cellStyle name="Normal 2 9 16" xfId="18373" xr:uid="{00000000-0005-0000-0000-0000C2470000}"/>
    <cellStyle name="Normal 2 9 2" xfId="18374" xr:uid="{00000000-0005-0000-0000-0000C3470000}"/>
    <cellStyle name="Normal 2 9 2 10" xfId="18375" xr:uid="{00000000-0005-0000-0000-0000C4470000}"/>
    <cellStyle name="Normal 2 9 2 10 2" xfId="18376" xr:uid="{00000000-0005-0000-0000-0000C5470000}"/>
    <cellStyle name="Normal 2 9 2 10 3" xfId="18377" xr:uid="{00000000-0005-0000-0000-0000C6470000}"/>
    <cellStyle name="Normal 2 9 2 11" xfId="18378" xr:uid="{00000000-0005-0000-0000-0000C7470000}"/>
    <cellStyle name="Normal 2 9 2 12" xfId="18379" xr:uid="{00000000-0005-0000-0000-0000C8470000}"/>
    <cellStyle name="Normal 2 9 2 2" xfId="18380" xr:uid="{00000000-0005-0000-0000-0000C9470000}"/>
    <cellStyle name="Normal 2 9 2 2 10" xfId="18381" xr:uid="{00000000-0005-0000-0000-0000CA470000}"/>
    <cellStyle name="Normal 2 9 2 2 2" xfId="18382" xr:uid="{00000000-0005-0000-0000-0000CB470000}"/>
    <cellStyle name="Normal 2 9 2 2 2 2" xfId="18383" xr:uid="{00000000-0005-0000-0000-0000CC470000}"/>
    <cellStyle name="Normal 2 9 2 2 2 2 2" xfId="18384" xr:uid="{00000000-0005-0000-0000-0000CD470000}"/>
    <cellStyle name="Normal 2 9 2 2 2 2 3" xfId="18385" xr:uid="{00000000-0005-0000-0000-0000CE470000}"/>
    <cellStyle name="Normal 2 9 2 2 2 3" xfId="18386" xr:uid="{00000000-0005-0000-0000-0000CF470000}"/>
    <cellStyle name="Normal 2 9 2 2 2 4" xfId="18387" xr:uid="{00000000-0005-0000-0000-0000D0470000}"/>
    <cellStyle name="Normal 2 9 2 2 3" xfId="18388" xr:uid="{00000000-0005-0000-0000-0000D1470000}"/>
    <cellStyle name="Normal 2 9 2 2 3 2" xfId="18389" xr:uid="{00000000-0005-0000-0000-0000D2470000}"/>
    <cellStyle name="Normal 2 9 2 2 3 2 2" xfId="18390" xr:uid="{00000000-0005-0000-0000-0000D3470000}"/>
    <cellStyle name="Normal 2 9 2 2 3 2 3" xfId="18391" xr:uid="{00000000-0005-0000-0000-0000D4470000}"/>
    <cellStyle name="Normal 2 9 2 2 3 3" xfId="18392" xr:uid="{00000000-0005-0000-0000-0000D5470000}"/>
    <cellStyle name="Normal 2 9 2 2 3 4" xfId="18393" xr:uid="{00000000-0005-0000-0000-0000D6470000}"/>
    <cellStyle name="Normal 2 9 2 2 4" xfId="18394" xr:uid="{00000000-0005-0000-0000-0000D7470000}"/>
    <cellStyle name="Normal 2 9 2 2 4 2" xfId="18395" xr:uid="{00000000-0005-0000-0000-0000D8470000}"/>
    <cellStyle name="Normal 2 9 2 2 4 2 2" xfId="18396" xr:uid="{00000000-0005-0000-0000-0000D9470000}"/>
    <cellStyle name="Normal 2 9 2 2 4 2 3" xfId="18397" xr:uid="{00000000-0005-0000-0000-0000DA470000}"/>
    <cellStyle name="Normal 2 9 2 2 4 3" xfId="18398" xr:uid="{00000000-0005-0000-0000-0000DB470000}"/>
    <cellStyle name="Normal 2 9 2 2 4 4" xfId="18399" xr:uid="{00000000-0005-0000-0000-0000DC470000}"/>
    <cellStyle name="Normal 2 9 2 2 5" xfId="18400" xr:uid="{00000000-0005-0000-0000-0000DD470000}"/>
    <cellStyle name="Normal 2 9 2 2 5 2" xfId="18401" xr:uid="{00000000-0005-0000-0000-0000DE470000}"/>
    <cellStyle name="Normal 2 9 2 2 5 2 2" xfId="18402" xr:uid="{00000000-0005-0000-0000-0000DF470000}"/>
    <cellStyle name="Normal 2 9 2 2 5 2 3" xfId="18403" xr:uid="{00000000-0005-0000-0000-0000E0470000}"/>
    <cellStyle name="Normal 2 9 2 2 5 3" xfId="18404" xr:uid="{00000000-0005-0000-0000-0000E1470000}"/>
    <cellStyle name="Normal 2 9 2 2 5 4" xfId="18405" xr:uid="{00000000-0005-0000-0000-0000E2470000}"/>
    <cellStyle name="Normal 2 9 2 2 6" xfId="18406" xr:uid="{00000000-0005-0000-0000-0000E3470000}"/>
    <cellStyle name="Normal 2 9 2 2 6 2" xfId="18407" xr:uid="{00000000-0005-0000-0000-0000E4470000}"/>
    <cellStyle name="Normal 2 9 2 2 6 2 2" xfId="18408" xr:uid="{00000000-0005-0000-0000-0000E5470000}"/>
    <cellStyle name="Normal 2 9 2 2 6 2 3" xfId="18409" xr:uid="{00000000-0005-0000-0000-0000E6470000}"/>
    <cellStyle name="Normal 2 9 2 2 6 3" xfId="18410" xr:uid="{00000000-0005-0000-0000-0000E7470000}"/>
    <cellStyle name="Normal 2 9 2 2 6 4" xfId="18411" xr:uid="{00000000-0005-0000-0000-0000E8470000}"/>
    <cellStyle name="Normal 2 9 2 2 7" xfId="18412" xr:uid="{00000000-0005-0000-0000-0000E9470000}"/>
    <cellStyle name="Normal 2 9 2 2 7 2" xfId="18413" xr:uid="{00000000-0005-0000-0000-0000EA470000}"/>
    <cellStyle name="Normal 2 9 2 2 7 2 2" xfId="18414" xr:uid="{00000000-0005-0000-0000-0000EB470000}"/>
    <cellStyle name="Normal 2 9 2 2 7 2 3" xfId="18415" xr:uid="{00000000-0005-0000-0000-0000EC470000}"/>
    <cellStyle name="Normal 2 9 2 2 7 3" xfId="18416" xr:uid="{00000000-0005-0000-0000-0000ED470000}"/>
    <cellStyle name="Normal 2 9 2 2 7 4" xfId="18417" xr:uid="{00000000-0005-0000-0000-0000EE470000}"/>
    <cellStyle name="Normal 2 9 2 2 8" xfId="18418" xr:uid="{00000000-0005-0000-0000-0000EF470000}"/>
    <cellStyle name="Normal 2 9 2 2 8 2" xfId="18419" xr:uid="{00000000-0005-0000-0000-0000F0470000}"/>
    <cellStyle name="Normal 2 9 2 2 8 3" xfId="18420" xr:uid="{00000000-0005-0000-0000-0000F1470000}"/>
    <cellStyle name="Normal 2 9 2 2 9" xfId="18421" xr:uid="{00000000-0005-0000-0000-0000F2470000}"/>
    <cellStyle name="Normal 2 9 2 3" xfId="18422" xr:uid="{00000000-0005-0000-0000-0000F3470000}"/>
    <cellStyle name="Normal 2 9 2 3 10" xfId="18423" xr:uid="{00000000-0005-0000-0000-0000F4470000}"/>
    <cellStyle name="Normal 2 9 2 3 2" xfId="18424" xr:uid="{00000000-0005-0000-0000-0000F5470000}"/>
    <cellStyle name="Normal 2 9 2 3 2 2" xfId="18425" xr:uid="{00000000-0005-0000-0000-0000F6470000}"/>
    <cellStyle name="Normal 2 9 2 3 2 2 2" xfId="18426" xr:uid="{00000000-0005-0000-0000-0000F7470000}"/>
    <cellStyle name="Normal 2 9 2 3 2 2 3" xfId="18427" xr:uid="{00000000-0005-0000-0000-0000F8470000}"/>
    <cellStyle name="Normal 2 9 2 3 2 3" xfId="18428" xr:uid="{00000000-0005-0000-0000-0000F9470000}"/>
    <cellStyle name="Normal 2 9 2 3 2 4" xfId="18429" xr:uid="{00000000-0005-0000-0000-0000FA470000}"/>
    <cellStyle name="Normal 2 9 2 3 3" xfId="18430" xr:uid="{00000000-0005-0000-0000-0000FB470000}"/>
    <cellStyle name="Normal 2 9 2 3 3 2" xfId="18431" xr:uid="{00000000-0005-0000-0000-0000FC470000}"/>
    <cellStyle name="Normal 2 9 2 3 3 2 2" xfId="18432" xr:uid="{00000000-0005-0000-0000-0000FD470000}"/>
    <cellStyle name="Normal 2 9 2 3 3 2 3" xfId="18433" xr:uid="{00000000-0005-0000-0000-0000FE470000}"/>
    <cellStyle name="Normal 2 9 2 3 3 3" xfId="18434" xr:uid="{00000000-0005-0000-0000-0000FF470000}"/>
    <cellStyle name="Normal 2 9 2 3 3 4" xfId="18435" xr:uid="{00000000-0005-0000-0000-000000480000}"/>
    <cellStyle name="Normal 2 9 2 3 4" xfId="18436" xr:uid="{00000000-0005-0000-0000-000001480000}"/>
    <cellStyle name="Normal 2 9 2 3 4 2" xfId="18437" xr:uid="{00000000-0005-0000-0000-000002480000}"/>
    <cellStyle name="Normal 2 9 2 3 4 2 2" xfId="18438" xr:uid="{00000000-0005-0000-0000-000003480000}"/>
    <cellStyle name="Normal 2 9 2 3 4 2 3" xfId="18439" xr:uid="{00000000-0005-0000-0000-000004480000}"/>
    <cellStyle name="Normal 2 9 2 3 4 3" xfId="18440" xr:uid="{00000000-0005-0000-0000-000005480000}"/>
    <cellStyle name="Normal 2 9 2 3 4 4" xfId="18441" xr:uid="{00000000-0005-0000-0000-000006480000}"/>
    <cellStyle name="Normal 2 9 2 3 5" xfId="18442" xr:uid="{00000000-0005-0000-0000-000007480000}"/>
    <cellStyle name="Normal 2 9 2 3 5 2" xfId="18443" xr:uid="{00000000-0005-0000-0000-000008480000}"/>
    <cellStyle name="Normal 2 9 2 3 5 2 2" xfId="18444" xr:uid="{00000000-0005-0000-0000-000009480000}"/>
    <cellStyle name="Normal 2 9 2 3 5 2 3" xfId="18445" xr:uid="{00000000-0005-0000-0000-00000A480000}"/>
    <cellStyle name="Normal 2 9 2 3 5 3" xfId="18446" xr:uid="{00000000-0005-0000-0000-00000B480000}"/>
    <cellStyle name="Normal 2 9 2 3 5 4" xfId="18447" xr:uid="{00000000-0005-0000-0000-00000C480000}"/>
    <cellStyle name="Normal 2 9 2 3 6" xfId="18448" xr:uid="{00000000-0005-0000-0000-00000D480000}"/>
    <cellStyle name="Normal 2 9 2 3 6 2" xfId="18449" xr:uid="{00000000-0005-0000-0000-00000E480000}"/>
    <cellStyle name="Normal 2 9 2 3 6 2 2" xfId="18450" xr:uid="{00000000-0005-0000-0000-00000F480000}"/>
    <cellStyle name="Normal 2 9 2 3 6 2 3" xfId="18451" xr:uid="{00000000-0005-0000-0000-000010480000}"/>
    <cellStyle name="Normal 2 9 2 3 6 3" xfId="18452" xr:uid="{00000000-0005-0000-0000-000011480000}"/>
    <cellStyle name="Normal 2 9 2 3 6 4" xfId="18453" xr:uid="{00000000-0005-0000-0000-000012480000}"/>
    <cellStyle name="Normal 2 9 2 3 7" xfId="18454" xr:uid="{00000000-0005-0000-0000-000013480000}"/>
    <cellStyle name="Normal 2 9 2 3 7 2" xfId="18455" xr:uid="{00000000-0005-0000-0000-000014480000}"/>
    <cellStyle name="Normal 2 9 2 3 7 2 2" xfId="18456" xr:uid="{00000000-0005-0000-0000-000015480000}"/>
    <cellStyle name="Normal 2 9 2 3 7 2 3" xfId="18457" xr:uid="{00000000-0005-0000-0000-000016480000}"/>
    <cellStyle name="Normal 2 9 2 3 7 3" xfId="18458" xr:uid="{00000000-0005-0000-0000-000017480000}"/>
    <cellStyle name="Normal 2 9 2 3 7 4" xfId="18459" xr:uid="{00000000-0005-0000-0000-000018480000}"/>
    <cellStyle name="Normal 2 9 2 3 8" xfId="18460" xr:uid="{00000000-0005-0000-0000-000019480000}"/>
    <cellStyle name="Normal 2 9 2 3 8 2" xfId="18461" xr:uid="{00000000-0005-0000-0000-00001A480000}"/>
    <cellStyle name="Normal 2 9 2 3 8 3" xfId="18462" xr:uid="{00000000-0005-0000-0000-00001B480000}"/>
    <cellStyle name="Normal 2 9 2 3 9" xfId="18463" xr:uid="{00000000-0005-0000-0000-00001C480000}"/>
    <cellStyle name="Normal 2 9 2 4" xfId="18464" xr:uid="{00000000-0005-0000-0000-00001D480000}"/>
    <cellStyle name="Normal 2 9 2 4 2" xfId="18465" xr:uid="{00000000-0005-0000-0000-00001E480000}"/>
    <cellStyle name="Normal 2 9 2 4 2 2" xfId="18466" xr:uid="{00000000-0005-0000-0000-00001F480000}"/>
    <cellStyle name="Normal 2 9 2 4 2 3" xfId="18467" xr:uid="{00000000-0005-0000-0000-000020480000}"/>
    <cellStyle name="Normal 2 9 2 4 3" xfId="18468" xr:uid="{00000000-0005-0000-0000-000021480000}"/>
    <cellStyle name="Normal 2 9 2 4 4" xfId="18469" xr:uid="{00000000-0005-0000-0000-000022480000}"/>
    <cellStyle name="Normal 2 9 2 5" xfId="18470" xr:uid="{00000000-0005-0000-0000-000023480000}"/>
    <cellStyle name="Normal 2 9 2 5 2" xfId="18471" xr:uid="{00000000-0005-0000-0000-000024480000}"/>
    <cellStyle name="Normal 2 9 2 5 2 2" xfId="18472" xr:uid="{00000000-0005-0000-0000-000025480000}"/>
    <cellStyle name="Normal 2 9 2 5 2 3" xfId="18473" xr:uid="{00000000-0005-0000-0000-000026480000}"/>
    <cellStyle name="Normal 2 9 2 5 3" xfId="18474" xr:uid="{00000000-0005-0000-0000-000027480000}"/>
    <cellStyle name="Normal 2 9 2 5 4" xfId="18475" xr:uid="{00000000-0005-0000-0000-000028480000}"/>
    <cellStyle name="Normal 2 9 2 6" xfId="18476" xr:uid="{00000000-0005-0000-0000-000029480000}"/>
    <cellStyle name="Normal 2 9 2 6 2" xfId="18477" xr:uid="{00000000-0005-0000-0000-00002A480000}"/>
    <cellStyle name="Normal 2 9 2 6 2 2" xfId="18478" xr:uid="{00000000-0005-0000-0000-00002B480000}"/>
    <cellStyle name="Normal 2 9 2 6 2 3" xfId="18479" xr:uid="{00000000-0005-0000-0000-00002C480000}"/>
    <cellStyle name="Normal 2 9 2 6 3" xfId="18480" xr:uid="{00000000-0005-0000-0000-00002D480000}"/>
    <cellStyle name="Normal 2 9 2 6 4" xfId="18481" xr:uid="{00000000-0005-0000-0000-00002E480000}"/>
    <cellStyle name="Normal 2 9 2 7" xfId="18482" xr:uid="{00000000-0005-0000-0000-00002F480000}"/>
    <cellStyle name="Normal 2 9 2 7 2" xfId="18483" xr:uid="{00000000-0005-0000-0000-000030480000}"/>
    <cellStyle name="Normal 2 9 2 7 2 2" xfId="18484" xr:uid="{00000000-0005-0000-0000-000031480000}"/>
    <cellStyle name="Normal 2 9 2 7 2 3" xfId="18485" xr:uid="{00000000-0005-0000-0000-000032480000}"/>
    <cellStyle name="Normal 2 9 2 7 3" xfId="18486" xr:uid="{00000000-0005-0000-0000-000033480000}"/>
    <cellStyle name="Normal 2 9 2 7 4" xfId="18487" xr:uid="{00000000-0005-0000-0000-000034480000}"/>
    <cellStyle name="Normal 2 9 2 8" xfId="18488" xr:uid="{00000000-0005-0000-0000-000035480000}"/>
    <cellStyle name="Normal 2 9 2 8 2" xfId="18489" xr:uid="{00000000-0005-0000-0000-000036480000}"/>
    <cellStyle name="Normal 2 9 2 8 2 2" xfId="18490" xr:uid="{00000000-0005-0000-0000-000037480000}"/>
    <cellStyle name="Normal 2 9 2 8 2 3" xfId="18491" xr:uid="{00000000-0005-0000-0000-000038480000}"/>
    <cellStyle name="Normal 2 9 2 8 3" xfId="18492" xr:uid="{00000000-0005-0000-0000-000039480000}"/>
    <cellStyle name="Normal 2 9 2 8 4" xfId="18493" xr:uid="{00000000-0005-0000-0000-00003A480000}"/>
    <cellStyle name="Normal 2 9 2 9" xfId="18494" xr:uid="{00000000-0005-0000-0000-00003B480000}"/>
    <cellStyle name="Normal 2 9 2 9 2" xfId="18495" xr:uid="{00000000-0005-0000-0000-00003C480000}"/>
    <cellStyle name="Normal 2 9 2 9 2 2" xfId="18496" xr:uid="{00000000-0005-0000-0000-00003D480000}"/>
    <cellStyle name="Normal 2 9 2 9 2 3" xfId="18497" xr:uid="{00000000-0005-0000-0000-00003E480000}"/>
    <cellStyle name="Normal 2 9 2 9 3" xfId="18498" xr:uid="{00000000-0005-0000-0000-00003F480000}"/>
    <cellStyle name="Normal 2 9 2 9 4" xfId="18499" xr:uid="{00000000-0005-0000-0000-000040480000}"/>
    <cellStyle name="Normal 2 9 3" xfId="18500" xr:uid="{00000000-0005-0000-0000-000041480000}"/>
    <cellStyle name="Normal 2 9 3 10" xfId="18501" xr:uid="{00000000-0005-0000-0000-000042480000}"/>
    <cellStyle name="Normal 2 9 3 10 2" xfId="18502" xr:uid="{00000000-0005-0000-0000-000043480000}"/>
    <cellStyle name="Normal 2 9 3 10 3" xfId="18503" xr:uid="{00000000-0005-0000-0000-000044480000}"/>
    <cellStyle name="Normal 2 9 3 11" xfId="18504" xr:uid="{00000000-0005-0000-0000-000045480000}"/>
    <cellStyle name="Normal 2 9 3 12" xfId="18505" xr:uid="{00000000-0005-0000-0000-000046480000}"/>
    <cellStyle name="Normal 2 9 3 2" xfId="18506" xr:uid="{00000000-0005-0000-0000-000047480000}"/>
    <cellStyle name="Normal 2 9 3 2 10" xfId="18507" xr:uid="{00000000-0005-0000-0000-000048480000}"/>
    <cellStyle name="Normal 2 9 3 2 2" xfId="18508" xr:uid="{00000000-0005-0000-0000-000049480000}"/>
    <cellStyle name="Normal 2 9 3 2 2 2" xfId="18509" xr:uid="{00000000-0005-0000-0000-00004A480000}"/>
    <cellStyle name="Normal 2 9 3 2 2 2 2" xfId="18510" xr:uid="{00000000-0005-0000-0000-00004B480000}"/>
    <cellStyle name="Normal 2 9 3 2 2 2 3" xfId="18511" xr:uid="{00000000-0005-0000-0000-00004C480000}"/>
    <cellStyle name="Normal 2 9 3 2 2 3" xfId="18512" xr:uid="{00000000-0005-0000-0000-00004D480000}"/>
    <cellStyle name="Normal 2 9 3 2 2 4" xfId="18513" xr:uid="{00000000-0005-0000-0000-00004E480000}"/>
    <cellStyle name="Normal 2 9 3 2 3" xfId="18514" xr:uid="{00000000-0005-0000-0000-00004F480000}"/>
    <cellStyle name="Normal 2 9 3 2 3 2" xfId="18515" xr:uid="{00000000-0005-0000-0000-000050480000}"/>
    <cellStyle name="Normal 2 9 3 2 3 2 2" xfId="18516" xr:uid="{00000000-0005-0000-0000-000051480000}"/>
    <cellStyle name="Normal 2 9 3 2 3 2 3" xfId="18517" xr:uid="{00000000-0005-0000-0000-000052480000}"/>
    <cellStyle name="Normal 2 9 3 2 3 3" xfId="18518" xr:uid="{00000000-0005-0000-0000-000053480000}"/>
    <cellStyle name="Normal 2 9 3 2 3 4" xfId="18519" xr:uid="{00000000-0005-0000-0000-000054480000}"/>
    <cellStyle name="Normal 2 9 3 2 4" xfId="18520" xr:uid="{00000000-0005-0000-0000-000055480000}"/>
    <cellStyle name="Normal 2 9 3 2 4 2" xfId="18521" xr:uid="{00000000-0005-0000-0000-000056480000}"/>
    <cellStyle name="Normal 2 9 3 2 4 2 2" xfId="18522" xr:uid="{00000000-0005-0000-0000-000057480000}"/>
    <cellStyle name="Normal 2 9 3 2 4 2 3" xfId="18523" xr:uid="{00000000-0005-0000-0000-000058480000}"/>
    <cellStyle name="Normal 2 9 3 2 4 3" xfId="18524" xr:uid="{00000000-0005-0000-0000-000059480000}"/>
    <cellStyle name="Normal 2 9 3 2 4 4" xfId="18525" xr:uid="{00000000-0005-0000-0000-00005A480000}"/>
    <cellStyle name="Normal 2 9 3 2 5" xfId="18526" xr:uid="{00000000-0005-0000-0000-00005B480000}"/>
    <cellStyle name="Normal 2 9 3 2 5 2" xfId="18527" xr:uid="{00000000-0005-0000-0000-00005C480000}"/>
    <cellStyle name="Normal 2 9 3 2 5 2 2" xfId="18528" xr:uid="{00000000-0005-0000-0000-00005D480000}"/>
    <cellStyle name="Normal 2 9 3 2 5 2 3" xfId="18529" xr:uid="{00000000-0005-0000-0000-00005E480000}"/>
    <cellStyle name="Normal 2 9 3 2 5 3" xfId="18530" xr:uid="{00000000-0005-0000-0000-00005F480000}"/>
    <cellStyle name="Normal 2 9 3 2 5 4" xfId="18531" xr:uid="{00000000-0005-0000-0000-000060480000}"/>
    <cellStyle name="Normal 2 9 3 2 6" xfId="18532" xr:uid="{00000000-0005-0000-0000-000061480000}"/>
    <cellStyle name="Normal 2 9 3 2 6 2" xfId="18533" xr:uid="{00000000-0005-0000-0000-000062480000}"/>
    <cellStyle name="Normal 2 9 3 2 6 2 2" xfId="18534" xr:uid="{00000000-0005-0000-0000-000063480000}"/>
    <cellStyle name="Normal 2 9 3 2 6 2 3" xfId="18535" xr:uid="{00000000-0005-0000-0000-000064480000}"/>
    <cellStyle name="Normal 2 9 3 2 6 3" xfId="18536" xr:uid="{00000000-0005-0000-0000-000065480000}"/>
    <cellStyle name="Normal 2 9 3 2 6 4" xfId="18537" xr:uid="{00000000-0005-0000-0000-000066480000}"/>
    <cellStyle name="Normal 2 9 3 2 7" xfId="18538" xr:uid="{00000000-0005-0000-0000-000067480000}"/>
    <cellStyle name="Normal 2 9 3 2 7 2" xfId="18539" xr:uid="{00000000-0005-0000-0000-000068480000}"/>
    <cellStyle name="Normal 2 9 3 2 7 2 2" xfId="18540" xr:uid="{00000000-0005-0000-0000-000069480000}"/>
    <cellStyle name="Normal 2 9 3 2 7 2 3" xfId="18541" xr:uid="{00000000-0005-0000-0000-00006A480000}"/>
    <cellStyle name="Normal 2 9 3 2 7 3" xfId="18542" xr:uid="{00000000-0005-0000-0000-00006B480000}"/>
    <cellStyle name="Normal 2 9 3 2 7 4" xfId="18543" xr:uid="{00000000-0005-0000-0000-00006C480000}"/>
    <cellStyle name="Normal 2 9 3 2 8" xfId="18544" xr:uid="{00000000-0005-0000-0000-00006D480000}"/>
    <cellStyle name="Normal 2 9 3 2 8 2" xfId="18545" xr:uid="{00000000-0005-0000-0000-00006E480000}"/>
    <cellStyle name="Normal 2 9 3 2 8 3" xfId="18546" xr:uid="{00000000-0005-0000-0000-00006F480000}"/>
    <cellStyle name="Normal 2 9 3 2 9" xfId="18547" xr:uid="{00000000-0005-0000-0000-000070480000}"/>
    <cellStyle name="Normal 2 9 3 3" xfId="18548" xr:uid="{00000000-0005-0000-0000-000071480000}"/>
    <cellStyle name="Normal 2 9 3 3 10" xfId="18549" xr:uid="{00000000-0005-0000-0000-000072480000}"/>
    <cellStyle name="Normal 2 9 3 3 2" xfId="18550" xr:uid="{00000000-0005-0000-0000-000073480000}"/>
    <cellStyle name="Normal 2 9 3 3 2 2" xfId="18551" xr:uid="{00000000-0005-0000-0000-000074480000}"/>
    <cellStyle name="Normal 2 9 3 3 2 2 2" xfId="18552" xr:uid="{00000000-0005-0000-0000-000075480000}"/>
    <cellStyle name="Normal 2 9 3 3 2 2 3" xfId="18553" xr:uid="{00000000-0005-0000-0000-000076480000}"/>
    <cellStyle name="Normal 2 9 3 3 2 3" xfId="18554" xr:uid="{00000000-0005-0000-0000-000077480000}"/>
    <cellStyle name="Normal 2 9 3 3 2 4" xfId="18555" xr:uid="{00000000-0005-0000-0000-000078480000}"/>
    <cellStyle name="Normal 2 9 3 3 3" xfId="18556" xr:uid="{00000000-0005-0000-0000-000079480000}"/>
    <cellStyle name="Normal 2 9 3 3 3 2" xfId="18557" xr:uid="{00000000-0005-0000-0000-00007A480000}"/>
    <cellStyle name="Normal 2 9 3 3 3 2 2" xfId="18558" xr:uid="{00000000-0005-0000-0000-00007B480000}"/>
    <cellStyle name="Normal 2 9 3 3 3 2 3" xfId="18559" xr:uid="{00000000-0005-0000-0000-00007C480000}"/>
    <cellStyle name="Normal 2 9 3 3 3 3" xfId="18560" xr:uid="{00000000-0005-0000-0000-00007D480000}"/>
    <cellStyle name="Normal 2 9 3 3 3 4" xfId="18561" xr:uid="{00000000-0005-0000-0000-00007E480000}"/>
    <cellStyle name="Normal 2 9 3 3 4" xfId="18562" xr:uid="{00000000-0005-0000-0000-00007F480000}"/>
    <cellStyle name="Normal 2 9 3 3 4 2" xfId="18563" xr:uid="{00000000-0005-0000-0000-000080480000}"/>
    <cellStyle name="Normal 2 9 3 3 4 2 2" xfId="18564" xr:uid="{00000000-0005-0000-0000-000081480000}"/>
    <cellStyle name="Normal 2 9 3 3 4 2 3" xfId="18565" xr:uid="{00000000-0005-0000-0000-000082480000}"/>
    <cellStyle name="Normal 2 9 3 3 4 3" xfId="18566" xr:uid="{00000000-0005-0000-0000-000083480000}"/>
    <cellStyle name="Normal 2 9 3 3 4 4" xfId="18567" xr:uid="{00000000-0005-0000-0000-000084480000}"/>
    <cellStyle name="Normal 2 9 3 3 5" xfId="18568" xr:uid="{00000000-0005-0000-0000-000085480000}"/>
    <cellStyle name="Normal 2 9 3 3 5 2" xfId="18569" xr:uid="{00000000-0005-0000-0000-000086480000}"/>
    <cellStyle name="Normal 2 9 3 3 5 2 2" xfId="18570" xr:uid="{00000000-0005-0000-0000-000087480000}"/>
    <cellStyle name="Normal 2 9 3 3 5 2 3" xfId="18571" xr:uid="{00000000-0005-0000-0000-000088480000}"/>
    <cellStyle name="Normal 2 9 3 3 5 3" xfId="18572" xr:uid="{00000000-0005-0000-0000-000089480000}"/>
    <cellStyle name="Normal 2 9 3 3 5 4" xfId="18573" xr:uid="{00000000-0005-0000-0000-00008A480000}"/>
    <cellStyle name="Normal 2 9 3 3 6" xfId="18574" xr:uid="{00000000-0005-0000-0000-00008B480000}"/>
    <cellStyle name="Normal 2 9 3 3 6 2" xfId="18575" xr:uid="{00000000-0005-0000-0000-00008C480000}"/>
    <cellStyle name="Normal 2 9 3 3 6 2 2" xfId="18576" xr:uid="{00000000-0005-0000-0000-00008D480000}"/>
    <cellStyle name="Normal 2 9 3 3 6 2 3" xfId="18577" xr:uid="{00000000-0005-0000-0000-00008E480000}"/>
    <cellStyle name="Normal 2 9 3 3 6 3" xfId="18578" xr:uid="{00000000-0005-0000-0000-00008F480000}"/>
    <cellStyle name="Normal 2 9 3 3 6 4" xfId="18579" xr:uid="{00000000-0005-0000-0000-000090480000}"/>
    <cellStyle name="Normal 2 9 3 3 7" xfId="18580" xr:uid="{00000000-0005-0000-0000-000091480000}"/>
    <cellStyle name="Normal 2 9 3 3 7 2" xfId="18581" xr:uid="{00000000-0005-0000-0000-000092480000}"/>
    <cellStyle name="Normal 2 9 3 3 7 2 2" xfId="18582" xr:uid="{00000000-0005-0000-0000-000093480000}"/>
    <cellStyle name="Normal 2 9 3 3 7 2 3" xfId="18583" xr:uid="{00000000-0005-0000-0000-000094480000}"/>
    <cellStyle name="Normal 2 9 3 3 7 3" xfId="18584" xr:uid="{00000000-0005-0000-0000-000095480000}"/>
    <cellStyle name="Normal 2 9 3 3 7 4" xfId="18585" xr:uid="{00000000-0005-0000-0000-000096480000}"/>
    <cellStyle name="Normal 2 9 3 3 8" xfId="18586" xr:uid="{00000000-0005-0000-0000-000097480000}"/>
    <cellStyle name="Normal 2 9 3 3 8 2" xfId="18587" xr:uid="{00000000-0005-0000-0000-000098480000}"/>
    <cellStyle name="Normal 2 9 3 3 8 3" xfId="18588" xr:uid="{00000000-0005-0000-0000-000099480000}"/>
    <cellStyle name="Normal 2 9 3 3 9" xfId="18589" xr:uid="{00000000-0005-0000-0000-00009A480000}"/>
    <cellStyle name="Normal 2 9 3 4" xfId="18590" xr:uid="{00000000-0005-0000-0000-00009B480000}"/>
    <cellStyle name="Normal 2 9 3 4 2" xfId="18591" xr:uid="{00000000-0005-0000-0000-00009C480000}"/>
    <cellStyle name="Normal 2 9 3 4 2 2" xfId="18592" xr:uid="{00000000-0005-0000-0000-00009D480000}"/>
    <cellStyle name="Normal 2 9 3 4 2 3" xfId="18593" xr:uid="{00000000-0005-0000-0000-00009E480000}"/>
    <cellStyle name="Normal 2 9 3 4 3" xfId="18594" xr:uid="{00000000-0005-0000-0000-00009F480000}"/>
    <cellStyle name="Normal 2 9 3 4 4" xfId="18595" xr:uid="{00000000-0005-0000-0000-0000A0480000}"/>
    <cellStyle name="Normal 2 9 3 5" xfId="18596" xr:uid="{00000000-0005-0000-0000-0000A1480000}"/>
    <cellStyle name="Normal 2 9 3 5 2" xfId="18597" xr:uid="{00000000-0005-0000-0000-0000A2480000}"/>
    <cellStyle name="Normal 2 9 3 5 2 2" xfId="18598" xr:uid="{00000000-0005-0000-0000-0000A3480000}"/>
    <cellStyle name="Normal 2 9 3 5 2 3" xfId="18599" xr:uid="{00000000-0005-0000-0000-0000A4480000}"/>
    <cellStyle name="Normal 2 9 3 5 3" xfId="18600" xr:uid="{00000000-0005-0000-0000-0000A5480000}"/>
    <cellStyle name="Normal 2 9 3 5 4" xfId="18601" xr:uid="{00000000-0005-0000-0000-0000A6480000}"/>
    <cellStyle name="Normal 2 9 3 6" xfId="18602" xr:uid="{00000000-0005-0000-0000-0000A7480000}"/>
    <cellStyle name="Normal 2 9 3 6 2" xfId="18603" xr:uid="{00000000-0005-0000-0000-0000A8480000}"/>
    <cellStyle name="Normal 2 9 3 6 2 2" xfId="18604" xr:uid="{00000000-0005-0000-0000-0000A9480000}"/>
    <cellStyle name="Normal 2 9 3 6 2 3" xfId="18605" xr:uid="{00000000-0005-0000-0000-0000AA480000}"/>
    <cellStyle name="Normal 2 9 3 6 3" xfId="18606" xr:uid="{00000000-0005-0000-0000-0000AB480000}"/>
    <cellStyle name="Normal 2 9 3 6 4" xfId="18607" xr:uid="{00000000-0005-0000-0000-0000AC480000}"/>
    <cellStyle name="Normal 2 9 3 7" xfId="18608" xr:uid="{00000000-0005-0000-0000-0000AD480000}"/>
    <cellStyle name="Normal 2 9 3 7 2" xfId="18609" xr:uid="{00000000-0005-0000-0000-0000AE480000}"/>
    <cellStyle name="Normal 2 9 3 7 2 2" xfId="18610" xr:uid="{00000000-0005-0000-0000-0000AF480000}"/>
    <cellStyle name="Normal 2 9 3 7 2 3" xfId="18611" xr:uid="{00000000-0005-0000-0000-0000B0480000}"/>
    <cellStyle name="Normal 2 9 3 7 3" xfId="18612" xr:uid="{00000000-0005-0000-0000-0000B1480000}"/>
    <cellStyle name="Normal 2 9 3 7 4" xfId="18613" xr:uid="{00000000-0005-0000-0000-0000B2480000}"/>
    <cellStyle name="Normal 2 9 3 8" xfId="18614" xr:uid="{00000000-0005-0000-0000-0000B3480000}"/>
    <cellStyle name="Normal 2 9 3 8 2" xfId="18615" xr:uid="{00000000-0005-0000-0000-0000B4480000}"/>
    <cellStyle name="Normal 2 9 3 8 2 2" xfId="18616" xr:uid="{00000000-0005-0000-0000-0000B5480000}"/>
    <cellStyle name="Normal 2 9 3 8 2 3" xfId="18617" xr:uid="{00000000-0005-0000-0000-0000B6480000}"/>
    <cellStyle name="Normal 2 9 3 8 3" xfId="18618" xr:uid="{00000000-0005-0000-0000-0000B7480000}"/>
    <cellStyle name="Normal 2 9 3 8 4" xfId="18619" xr:uid="{00000000-0005-0000-0000-0000B8480000}"/>
    <cellStyle name="Normal 2 9 3 9" xfId="18620" xr:uid="{00000000-0005-0000-0000-0000B9480000}"/>
    <cellStyle name="Normal 2 9 3 9 2" xfId="18621" xr:uid="{00000000-0005-0000-0000-0000BA480000}"/>
    <cellStyle name="Normal 2 9 3 9 2 2" xfId="18622" xr:uid="{00000000-0005-0000-0000-0000BB480000}"/>
    <cellStyle name="Normal 2 9 3 9 2 3" xfId="18623" xr:uid="{00000000-0005-0000-0000-0000BC480000}"/>
    <cellStyle name="Normal 2 9 3 9 3" xfId="18624" xr:uid="{00000000-0005-0000-0000-0000BD480000}"/>
    <cellStyle name="Normal 2 9 3 9 4" xfId="18625" xr:uid="{00000000-0005-0000-0000-0000BE480000}"/>
    <cellStyle name="Normal 2 9 4" xfId="18626" xr:uid="{00000000-0005-0000-0000-0000BF480000}"/>
    <cellStyle name="Normal 2 9 4 10" xfId="18627" xr:uid="{00000000-0005-0000-0000-0000C0480000}"/>
    <cellStyle name="Normal 2 9 4 10 2" xfId="18628" xr:uid="{00000000-0005-0000-0000-0000C1480000}"/>
    <cellStyle name="Normal 2 9 4 10 3" xfId="18629" xr:uid="{00000000-0005-0000-0000-0000C2480000}"/>
    <cellStyle name="Normal 2 9 4 11" xfId="18630" xr:uid="{00000000-0005-0000-0000-0000C3480000}"/>
    <cellStyle name="Normal 2 9 4 12" xfId="18631" xr:uid="{00000000-0005-0000-0000-0000C4480000}"/>
    <cellStyle name="Normal 2 9 4 2" xfId="18632" xr:uid="{00000000-0005-0000-0000-0000C5480000}"/>
    <cellStyle name="Normal 2 9 4 2 10" xfId="18633" xr:uid="{00000000-0005-0000-0000-0000C6480000}"/>
    <cellStyle name="Normal 2 9 4 2 2" xfId="18634" xr:uid="{00000000-0005-0000-0000-0000C7480000}"/>
    <cellStyle name="Normal 2 9 4 2 2 2" xfId="18635" xr:uid="{00000000-0005-0000-0000-0000C8480000}"/>
    <cellStyle name="Normal 2 9 4 2 2 2 2" xfId="18636" xr:uid="{00000000-0005-0000-0000-0000C9480000}"/>
    <cellStyle name="Normal 2 9 4 2 2 2 3" xfId="18637" xr:uid="{00000000-0005-0000-0000-0000CA480000}"/>
    <cellStyle name="Normal 2 9 4 2 2 3" xfId="18638" xr:uid="{00000000-0005-0000-0000-0000CB480000}"/>
    <cellStyle name="Normal 2 9 4 2 2 4" xfId="18639" xr:uid="{00000000-0005-0000-0000-0000CC480000}"/>
    <cellStyle name="Normal 2 9 4 2 3" xfId="18640" xr:uid="{00000000-0005-0000-0000-0000CD480000}"/>
    <cellStyle name="Normal 2 9 4 2 3 2" xfId="18641" xr:uid="{00000000-0005-0000-0000-0000CE480000}"/>
    <cellStyle name="Normal 2 9 4 2 3 2 2" xfId="18642" xr:uid="{00000000-0005-0000-0000-0000CF480000}"/>
    <cellStyle name="Normal 2 9 4 2 3 2 3" xfId="18643" xr:uid="{00000000-0005-0000-0000-0000D0480000}"/>
    <cellStyle name="Normal 2 9 4 2 3 3" xfId="18644" xr:uid="{00000000-0005-0000-0000-0000D1480000}"/>
    <cellStyle name="Normal 2 9 4 2 3 4" xfId="18645" xr:uid="{00000000-0005-0000-0000-0000D2480000}"/>
    <cellStyle name="Normal 2 9 4 2 4" xfId="18646" xr:uid="{00000000-0005-0000-0000-0000D3480000}"/>
    <cellStyle name="Normal 2 9 4 2 4 2" xfId="18647" xr:uid="{00000000-0005-0000-0000-0000D4480000}"/>
    <cellStyle name="Normal 2 9 4 2 4 2 2" xfId="18648" xr:uid="{00000000-0005-0000-0000-0000D5480000}"/>
    <cellStyle name="Normal 2 9 4 2 4 2 3" xfId="18649" xr:uid="{00000000-0005-0000-0000-0000D6480000}"/>
    <cellStyle name="Normal 2 9 4 2 4 3" xfId="18650" xr:uid="{00000000-0005-0000-0000-0000D7480000}"/>
    <cellStyle name="Normal 2 9 4 2 4 4" xfId="18651" xr:uid="{00000000-0005-0000-0000-0000D8480000}"/>
    <cellStyle name="Normal 2 9 4 2 5" xfId="18652" xr:uid="{00000000-0005-0000-0000-0000D9480000}"/>
    <cellStyle name="Normal 2 9 4 2 5 2" xfId="18653" xr:uid="{00000000-0005-0000-0000-0000DA480000}"/>
    <cellStyle name="Normal 2 9 4 2 5 2 2" xfId="18654" xr:uid="{00000000-0005-0000-0000-0000DB480000}"/>
    <cellStyle name="Normal 2 9 4 2 5 2 3" xfId="18655" xr:uid="{00000000-0005-0000-0000-0000DC480000}"/>
    <cellStyle name="Normal 2 9 4 2 5 3" xfId="18656" xr:uid="{00000000-0005-0000-0000-0000DD480000}"/>
    <cellStyle name="Normal 2 9 4 2 5 4" xfId="18657" xr:uid="{00000000-0005-0000-0000-0000DE480000}"/>
    <cellStyle name="Normal 2 9 4 2 6" xfId="18658" xr:uid="{00000000-0005-0000-0000-0000DF480000}"/>
    <cellStyle name="Normal 2 9 4 2 6 2" xfId="18659" xr:uid="{00000000-0005-0000-0000-0000E0480000}"/>
    <cellStyle name="Normal 2 9 4 2 6 2 2" xfId="18660" xr:uid="{00000000-0005-0000-0000-0000E1480000}"/>
    <cellStyle name="Normal 2 9 4 2 6 2 3" xfId="18661" xr:uid="{00000000-0005-0000-0000-0000E2480000}"/>
    <cellStyle name="Normal 2 9 4 2 6 3" xfId="18662" xr:uid="{00000000-0005-0000-0000-0000E3480000}"/>
    <cellStyle name="Normal 2 9 4 2 6 4" xfId="18663" xr:uid="{00000000-0005-0000-0000-0000E4480000}"/>
    <cellStyle name="Normal 2 9 4 2 7" xfId="18664" xr:uid="{00000000-0005-0000-0000-0000E5480000}"/>
    <cellStyle name="Normal 2 9 4 2 7 2" xfId="18665" xr:uid="{00000000-0005-0000-0000-0000E6480000}"/>
    <cellStyle name="Normal 2 9 4 2 7 2 2" xfId="18666" xr:uid="{00000000-0005-0000-0000-0000E7480000}"/>
    <cellStyle name="Normal 2 9 4 2 7 2 3" xfId="18667" xr:uid="{00000000-0005-0000-0000-0000E8480000}"/>
    <cellStyle name="Normal 2 9 4 2 7 3" xfId="18668" xr:uid="{00000000-0005-0000-0000-0000E9480000}"/>
    <cellStyle name="Normal 2 9 4 2 7 4" xfId="18669" xr:uid="{00000000-0005-0000-0000-0000EA480000}"/>
    <cellStyle name="Normal 2 9 4 2 8" xfId="18670" xr:uid="{00000000-0005-0000-0000-0000EB480000}"/>
    <cellStyle name="Normal 2 9 4 2 8 2" xfId="18671" xr:uid="{00000000-0005-0000-0000-0000EC480000}"/>
    <cellStyle name="Normal 2 9 4 2 8 3" xfId="18672" xr:uid="{00000000-0005-0000-0000-0000ED480000}"/>
    <cellStyle name="Normal 2 9 4 2 9" xfId="18673" xr:uid="{00000000-0005-0000-0000-0000EE480000}"/>
    <cellStyle name="Normal 2 9 4 3" xfId="18674" xr:uid="{00000000-0005-0000-0000-0000EF480000}"/>
    <cellStyle name="Normal 2 9 4 3 10" xfId="18675" xr:uid="{00000000-0005-0000-0000-0000F0480000}"/>
    <cellStyle name="Normal 2 9 4 3 2" xfId="18676" xr:uid="{00000000-0005-0000-0000-0000F1480000}"/>
    <cellStyle name="Normal 2 9 4 3 2 2" xfId="18677" xr:uid="{00000000-0005-0000-0000-0000F2480000}"/>
    <cellStyle name="Normal 2 9 4 3 2 2 2" xfId="18678" xr:uid="{00000000-0005-0000-0000-0000F3480000}"/>
    <cellStyle name="Normal 2 9 4 3 2 2 3" xfId="18679" xr:uid="{00000000-0005-0000-0000-0000F4480000}"/>
    <cellStyle name="Normal 2 9 4 3 2 3" xfId="18680" xr:uid="{00000000-0005-0000-0000-0000F5480000}"/>
    <cellStyle name="Normal 2 9 4 3 2 4" xfId="18681" xr:uid="{00000000-0005-0000-0000-0000F6480000}"/>
    <cellStyle name="Normal 2 9 4 3 3" xfId="18682" xr:uid="{00000000-0005-0000-0000-0000F7480000}"/>
    <cellStyle name="Normal 2 9 4 3 3 2" xfId="18683" xr:uid="{00000000-0005-0000-0000-0000F8480000}"/>
    <cellStyle name="Normal 2 9 4 3 3 2 2" xfId="18684" xr:uid="{00000000-0005-0000-0000-0000F9480000}"/>
    <cellStyle name="Normal 2 9 4 3 3 2 3" xfId="18685" xr:uid="{00000000-0005-0000-0000-0000FA480000}"/>
    <cellStyle name="Normal 2 9 4 3 3 3" xfId="18686" xr:uid="{00000000-0005-0000-0000-0000FB480000}"/>
    <cellStyle name="Normal 2 9 4 3 3 4" xfId="18687" xr:uid="{00000000-0005-0000-0000-0000FC480000}"/>
    <cellStyle name="Normal 2 9 4 3 4" xfId="18688" xr:uid="{00000000-0005-0000-0000-0000FD480000}"/>
    <cellStyle name="Normal 2 9 4 3 4 2" xfId="18689" xr:uid="{00000000-0005-0000-0000-0000FE480000}"/>
    <cellStyle name="Normal 2 9 4 3 4 2 2" xfId="18690" xr:uid="{00000000-0005-0000-0000-0000FF480000}"/>
    <cellStyle name="Normal 2 9 4 3 4 2 3" xfId="18691" xr:uid="{00000000-0005-0000-0000-000000490000}"/>
    <cellStyle name="Normal 2 9 4 3 4 3" xfId="18692" xr:uid="{00000000-0005-0000-0000-000001490000}"/>
    <cellStyle name="Normal 2 9 4 3 4 4" xfId="18693" xr:uid="{00000000-0005-0000-0000-000002490000}"/>
    <cellStyle name="Normal 2 9 4 3 5" xfId="18694" xr:uid="{00000000-0005-0000-0000-000003490000}"/>
    <cellStyle name="Normal 2 9 4 3 5 2" xfId="18695" xr:uid="{00000000-0005-0000-0000-000004490000}"/>
    <cellStyle name="Normal 2 9 4 3 5 2 2" xfId="18696" xr:uid="{00000000-0005-0000-0000-000005490000}"/>
    <cellStyle name="Normal 2 9 4 3 5 2 3" xfId="18697" xr:uid="{00000000-0005-0000-0000-000006490000}"/>
    <cellStyle name="Normal 2 9 4 3 5 3" xfId="18698" xr:uid="{00000000-0005-0000-0000-000007490000}"/>
    <cellStyle name="Normal 2 9 4 3 5 4" xfId="18699" xr:uid="{00000000-0005-0000-0000-000008490000}"/>
    <cellStyle name="Normal 2 9 4 3 6" xfId="18700" xr:uid="{00000000-0005-0000-0000-000009490000}"/>
    <cellStyle name="Normal 2 9 4 3 6 2" xfId="18701" xr:uid="{00000000-0005-0000-0000-00000A490000}"/>
    <cellStyle name="Normal 2 9 4 3 6 2 2" xfId="18702" xr:uid="{00000000-0005-0000-0000-00000B490000}"/>
    <cellStyle name="Normal 2 9 4 3 6 2 3" xfId="18703" xr:uid="{00000000-0005-0000-0000-00000C490000}"/>
    <cellStyle name="Normal 2 9 4 3 6 3" xfId="18704" xr:uid="{00000000-0005-0000-0000-00000D490000}"/>
    <cellStyle name="Normal 2 9 4 3 6 4" xfId="18705" xr:uid="{00000000-0005-0000-0000-00000E490000}"/>
    <cellStyle name="Normal 2 9 4 3 7" xfId="18706" xr:uid="{00000000-0005-0000-0000-00000F490000}"/>
    <cellStyle name="Normal 2 9 4 3 7 2" xfId="18707" xr:uid="{00000000-0005-0000-0000-000010490000}"/>
    <cellStyle name="Normal 2 9 4 3 7 2 2" xfId="18708" xr:uid="{00000000-0005-0000-0000-000011490000}"/>
    <cellStyle name="Normal 2 9 4 3 7 2 3" xfId="18709" xr:uid="{00000000-0005-0000-0000-000012490000}"/>
    <cellStyle name="Normal 2 9 4 3 7 3" xfId="18710" xr:uid="{00000000-0005-0000-0000-000013490000}"/>
    <cellStyle name="Normal 2 9 4 3 7 4" xfId="18711" xr:uid="{00000000-0005-0000-0000-000014490000}"/>
    <cellStyle name="Normal 2 9 4 3 8" xfId="18712" xr:uid="{00000000-0005-0000-0000-000015490000}"/>
    <cellStyle name="Normal 2 9 4 3 8 2" xfId="18713" xr:uid="{00000000-0005-0000-0000-000016490000}"/>
    <cellStyle name="Normal 2 9 4 3 8 3" xfId="18714" xr:uid="{00000000-0005-0000-0000-000017490000}"/>
    <cellStyle name="Normal 2 9 4 3 9" xfId="18715" xr:uid="{00000000-0005-0000-0000-000018490000}"/>
    <cellStyle name="Normal 2 9 4 4" xfId="18716" xr:uid="{00000000-0005-0000-0000-000019490000}"/>
    <cellStyle name="Normal 2 9 4 4 2" xfId="18717" xr:uid="{00000000-0005-0000-0000-00001A490000}"/>
    <cellStyle name="Normal 2 9 4 4 2 2" xfId="18718" xr:uid="{00000000-0005-0000-0000-00001B490000}"/>
    <cellStyle name="Normal 2 9 4 4 2 3" xfId="18719" xr:uid="{00000000-0005-0000-0000-00001C490000}"/>
    <cellStyle name="Normal 2 9 4 4 3" xfId="18720" xr:uid="{00000000-0005-0000-0000-00001D490000}"/>
    <cellStyle name="Normal 2 9 4 4 4" xfId="18721" xr:uid="{00000000-0005-0000-0000-00001E490000}"/>
    <cellStyle name="Normal 2 9 4 5" xfId="18722" xr:uid="{00000000-0005-0000-0000-00001F490000}"/>
    <cellStyle name="Normal 2 9 4 5 2" xfId="18723" xr:uid="{00000000-0005-0000-0000-000020490000}"/>
    <cellStyle name="Normal 2 9 4 5 2 2" xfId="18724" xr:uid="{00000000-0005-0000-0000-000021490000}"/>
    <cellStyle name="Normal 2 9 4 5 2 3" xfId="18725" xr:uid="{00000000-0005-0000-0000-000022490000}"/>
    <cellStyle name="Normal 2 9 4 5 3" xfId="18726" xr:uid="{00000000-0005-0000-0000-000023490000}"/>
    <cellStyle name="Normal 2 9 4 5 4" xfId="18727" xr:uid="{00000000-0005-0000-0000-000024490000}"/>
    <cellStyle name="Normal 2 9 4 6" xfId="18728" xr:uid="{00000000-0005-0000-0000-000025490000}"/>
    <cellStyle name="Normal 2 9 4 6 2" xfId="18729" xr:uid="{00000000-0005-0000-0000-000026490000}"/>
    <cellStyle name="Normal 2 9 4 6 2 2" xfId="18730" xr:uid="{00000000-0005-0000-0000-000027490000}"/>
    <cellStyle name="Normal 2 9 4 6 2 3" xfId="18731" xr:uid="{00000000-0005-0000-0000-000028490000}"/>
    <cellStyle name="Normal 2 9 4 6 3" xfId="18732" xr:uid="{00000000-0005-0000-0000-000029490000}"/>
    <cellStyle name="Normal 2 9 4 6 4" xfId="18733" xr:uid="{00000000-0005-0000-0000-00002A490000}"/>
    <cellStyle name="Normal 2 9 4 7" xfId="18734" xr:uid="{00000000-0005-0000-0000-00002B490000}"/>
    <cellStyle name="Normal 2 9 4 7 2" xfId="18735" xr:uid="{00000000-0005-0000-0000-00002C490000}"/>
    <cellStyle name="Normal 2 9 4 7 2 2" xfId="18736" xr:uid="{00000000-0005-0000-0000-00002D490000}"/>
    <cellStyle name="Normal 2 9 4 7 2 3" xfId="18737" xr:uid="{00000000-0005-0000-0000-00002E490000}"/>
    <cellStyle name="Normal 2 9 4 7 3" xfId="18738" xr:uid="{00000000-0005-0000-0000-00002F490000}"/>
    <cellStyle name="Normal 2 9 4 7 4" xfId="18739" xr:uid="{00000000-0005-0000-0000-000030490000}"/>
    <cellStyle name="Normal 2 9 4 8" xfId="18740" xr:uid="{00000000-0005-0000-0000-000031490000}"/>
    <cellStyle name="Normal 2 9 4 8 2" xfId="18741" xr:uid="{00000000-0005-0000-0000-000032490000}"/>
    <cellStyle name="Normal 2 9 4 8 2 2" xfId="18742" xr:uid="{00000000-0005-0000-0000-000033490000}"/>
    <cellStyle name="Normal 2 9 4 8 2 3" xfId="18743" xr:uid="{00000000-0005-0000-0000-000034490000}"/>
    <cellStyle name="Normal 2 9 4 8 3" xfId="18744" xr:uid="{00000000-0005-0000-0000-000035490000}"/>
    <cellStyle name="Normal 2 9 4 8 4" xfId="18745" xr:uid="{00000000-0005-0000-0000-000036490000}"/>
    <cellStyle name="Normal 2 9 4 9" xfId="18746" xr:uid="{00000000-0005-0000-0000-000037490000}"/>
    <cellStyle name="Normal 2 9 4 9 2" xfId="18747" xr:uid="{00000000-0005-0000-0000-000038490000}"/>
    <cellStyle name="Normal 2 9 4 9 2 2" xfId="18748" xr:uid="{00000000-0005-0000-0000-000039490000}"/>
    <cellStyle name="Normal 2 9 4 9 2 3" xfId="18749" xr:uid="{00000000-0005-0000-0000-00003A490000}"/>
    <cellStyle name="Normal 2 9 4 9 3" xfId="18750" xr:uid="{00000000-0005-0000-0000-00003B490000}"/>
    <cellStyle name="Normal 2 9 4 9 4" xfId="18751" xr:uid="{00000000-0005-0000-0000-00003C490000}"/>
    <cellStyle name="Normal 2 9 5" xfId="18752" xr:uid="{00000000-0005-0000-0000-00003D490000}"/>
    <cellStyle name="Normal 2 9 5 10" xfId="18753" xr:uid="{00000000-0005-0000-0000-00003E490000}"/>
    <cellStyle name="Normal 2 9 5 2" xfId="18754" xr:uid="{00000000-0005-0000-0000-00003F490000}"/>
    <cellStyle name="Normal 2 9 5 2 2" xfId="18755" xr:uid="{00000000-0005-0000-0000-000040490000}"/>
    <cellStyle name="Normal 2 9 5 2 2 2" xfId="18756" xr:uid="{00000000-0005-0000-0000-000041490000}"/>
    <cellStyle name="Normal 2 9 5 2 2 3" xfId="18757" xr:uid="{00000000-0005-0000-0000-000042490000}"/>
    <cellStyle name="Normal 2 9 5 2 3" xfId="18758" xr:uid="{00000000-0005-0000-0000-000043490000}"/>
    <cellStyle name="Normal 2 9 5 2 4" xfId="18759" xr:uid="{00000000-0005-0000-0000-000044490000}"/>
    <cellStyle name="Normal 2 9 5 3" xfId="18760" xr:uid="{00000000-0005-0000-0000-000045490000}"/>
    <cellStyle name="Normal 2 9 5 3 2" xfId="18761" xr:uid="{00000000-0005-0000-0000-000046490000}"/>
    <cellStyle name="Normal 2 9 5 3 2 2" xfId="18762" xr:uid="{00000000-0005-0000-0000-000047490000}"/>
    <cellStyle name="Normal 2 9 5 3 2 3" xfId="18763" xr:uid="{00000000-0005-0000-0000-000048490000}"/>
    <cellStyle name="Normal 2 9 5 3 3" xfId="18764" xr:uid="{00000000-0005-0000-0000-000049490000}"/>
    <cellStyle name="Normal 2 9 5 3 4" xfId="18765" xr:uid="{00000000-0005-0000-0000-00004A490000}"/>
    <cellStyle name="Normal 2 9 5 4" xfId="18766" xr:uid="{00000000-0005-0000-0000-00004B490000}"/>
    <cellStyle name="Normal 2 9 5 4 2" xfId="18767" xr:uid="{00000000-0005-0000-0000-00004C490000}"/>
    <cellStyle name="Normal 2 9 5 4 2 2" xfId="18768" xr:uid="{00000000-0005-0000-0000-00004D490000}"/>
    <cellStyle name="Normal 2 9 5 4 2 3" xfId="18769" xr:uid="{00000000-0005-0000-0000-00004E490000}"/>
    <cellStyle name="Normal 2 9 5 4 3" xfId="18770" xr:uid="{00000000-0005-0000-0000-00004F490000}"/>
    <cellStyle name="Normal 2 9 5 4 4" xfId="18771" xr:uid="{00000000-0005-0000-0000-000050490000}"/>
    <cellStyle name="Normal 2 9 5 5" xfId="18772" xr:uid="{00000000-0005-0000-0000-000051490000}"/>
    <cellStyle name="Normal 2 9 5 5 2" xfId="18773" xr:uid="{00000000-0005-0000-0000-000052490000}"/>
    <cellStyle name="Normal 2 9 5 5 2 2" xfId="18774" xr:uid="{00000000-0005-0000-0000-000053490000}"/>
    <cellStyle name="Normal 2 9 5 5 2 3" xfId="18775" xr:uid="{00000000-0005-0000-0000-000054490000}"/>
    <cellStyle name="Normal 2 9 5 5 3" xfId="18776" xr:uid="{00000000-0005-0000-0000-000055490000}"/>
    <cellStyle name="Normal 2 9 5 5 4" xfId="18777" xr:uid="{00000000-0005-0000-0000-000056490000}"/>
    <cellStyle name="Normal 2 9 5 6" xfId="18778" xr:uid="{00000000-0005-0000-0000-000057490000}"/>
    <cellStyle name="Normal 2 9 5 6 2" xfId="18779" xr:uid="{00000000-0005-0000-0000-000058490000}"/>
    <cellStyle name="Normal 2 9 5 6 2 2" xfId="18780" xr:uid="{00000000-0005-0000-0000-000059490000}"/>
    <cellStyle name="Normal 2 9 5 6 2 3" xfId="18781" xr:uid="{00000000-0005-0000-0000-00005A490000}"/>
    <cellStyle name="Normal 2 9 5 6 3" xfId="18782" xr:uid="{00000000-0005-0000-0000-00005B490000}"/>
    <cellStyle name="Normal 2 9 5 6 4" xfId="18783" xr:uid="{00000000-0005-0000-0000-00005C490000}"/>
    <cellStyle name="Normal 2 9 5 7" xfId="18784" xr:uid="{00000000-0005-0000-0000-00005D490000}"/>
    <cellStyle name="Normal 2 9 5 7 2" xfId="18785" xr:uid="{00000000-0005-0000-0000-00005E490000}"/>
    <cellStyle name="Normal 2 9 5 7 2 2" xfId="18786" xr:uid="{00000000-0005-0000-0000-00005F490000}"/>
    <cellStyle name="Normal 2 9 5 7 2 3" xfId="18787" xr:uid="{00000000-0005-0000-0000-000060490000}"/>
    <cellStyle name="Normal 2 9 5 7 3" xfId="18788" xr:uid="{00000000-0005-0000-0000-000061490000}"/>
    <cellStyle name="Normal 2 9 5 7 4" xfId="18789" xr:uid="{00000000-0005-0000-0000-000062490000}"/>
    <cellStyle name="Normal 2 9 5 8" xfId="18790" xr:uid="{00000000-0005-0000-0000-000063490000}"/>
    <cellStyle name="Normal 2 9 5 8 2" xfId="18791" xr:uid="{00000000-0005-0000-0000-000064490000}"/>
    <cellStyle name="Normal 2 9 5 8 3" xfId="18792" xr:uid="{00000000-0005-0000-0000-000065490000}"/>
    <cellStyle name="Normal 2 9 5 9" xfId="18793" xr:uid="{00000000-0005-0000-0000-000066490000}"/>
    <cellStyle name="Normal 2 9 6" xfId="18794" xr:uid="{00000000-0005-0000-0000-000067490000}"/>
    <cellStyle name="Normal 2 9 6 10" xfId="18795" xr:uid="{00000000-0005-0000-0000-000068490000}"/>
    <cellStyle name="Normal 2 9 6 2" xfId="18796" xr:uid="{00000000-0005-0000-0000-000069490000}"/>
    <cellStyle name="Normal 2 9 6 2 2" xfId="18797" xr:uid="{00000000-0005-0000-0000-00006A490000}"/>
    <cellStyle name="Normal 2 9 6 2 2 2" xfId="18798" xr:uid="{00000000-0005-0000-0000-00006B490000}"/>
    <cellStyle name="Normal 2 9 6 2 2 3" xfId="18799" xr:uid="{00000000-0005-0000-0000-00006C490000}"/>
    <cellStyle name="Normal 2 9 6 2 3" xfId="18800" xr:uid="{00000000-0005-0000-0000-00006D490000}"/>
    <cellStyle name="Normal 2 9 6 2 4" xfId="18801" xr:uid="{00000000-0005-0000-0000-00006E490000}"/>
    <cellStyle name="Normal 2 9 6 3" xfId="18802" xr:uid="{00000000-0005-0000-0000-00006F490000}"/>
    <cellStyle name="Normal 2 9 6 3 2" xfId="18803" xr:uid="{00000000-0005-0000-0000-000070490000}"/>
    <cellStyle name="Normal 2 9 6 3 2 2" xfId="18804" xr:uid="{00000000-0005-0000-0000-000071490000}"/>
    <cellStyle name="Normal 2 9 6 3 2 3" xfId="18805" xr:uid="{00000000-0005-0000-0000-000072490000}"/>
    <cellStyle name="Normal 2 9 6 3 3" xfId="18806" xr:uid="{00000000-0005-0000-0000-000073490000}"/>
    <cellStyle name="Normal 2 9 6 3 4" xfId="18807" xr:uid="{00000000-0005-0000-0000-000074490000}"/>
    <cellStyle name="Normal 2 9 6 4" xfId="18808" xr:uid="{00000000-0005-0000-0000-000075490000}"/>
    <cellStyle name="Normal 2 9 6 4 2" xfId="18809" xr:uid="{00000000-0005-0000-0000-000076490000}"/>
    <cellStyle name="Normal 2 9 6 4 2 2" xfId="18810" xr:uid="{00000000-0005-0000-0000-000077490000}"/>
    <cellStyle name="Normal 2 9 6 4 2 3" xfId="18811" xr:uid="{00000000-0005-0000-0000-000078490000}"/>
    <cellStyle name="Normal 2 9 6 4 3" xfId="18812" xr:uid="{00000000-0005-0000-0000-000079490000}"/>
    <cellStyle name="Normal 2 9 6 4 4" xfId="18813" xr:uid="{00000000-0005-0000-0000-00007A490000}"/>
    <cellStyle name="Normal 2 9 6 5" xfId="18814" xr:uid="{00000000-0005-0000-0000-00007B490000}"/>
    <cellStyle name="Normal 2 9 6 5 2" xfId="18815" xr:uid="{00000000-0005-0000-0000-00007C490000}"/>
    <cellStyle name="Normal 2 9 6 5 2 2" xfId="18816" xr:uid="{00000000-0005-0000-0000-00007D490000}"/>
    <cellStyle name="Normal 2 9 6 5 2 3" xfId="18817" xr:uid="{00000000-0005-0000-0000-00007E490000}"/>
    <cellStyle name="Normal 2 9 6 5 3" xfId="18818" xr:uid="{00000000-0005-0000-0000-00007F490000}"/>
    <cellStyle name="Normal 2 9 6 5 4" xfId="18819" xr:uid="{00000000-0005-0000-0000-000080490000}"/>
    <cellStyle name="Normal 2 9 6 6" xfId="18820" xr:uid="{00000000-0005-0000-0000-000081490000}"/>
    <cellStyle name="Normal 2 9 6 6 2" xfId="18821" xr:uid="{00000000-0005-0000-0000-000082490000}"/>
    <cellStyle name="Normal 2 9 6 6 2 2" xfId="18822" xr:uid="{00000000-0005-0000-0000-000083490000}"/>
    <cellStyle name="Normal 2 9 6 6 2 3" xfId="18823" xr:uid="{00000000-0005-0000-0000-000084490000}"/>
    <cellStyle name="Normal 2 9 6 6 3" xfId="18824" xr:uid="{00000000-0005-0000-0000-000085490000}"/>
    <cellStyle name="Normal 2 9 6 6 4" xfId="18825" xr:uid="{00000000-0005-0000-0000-000086490000}"/>
    <cellStyle name="Normal 2 9 6 7" xfId="18826" xr:uid="{00000000-0005-0000-0000-000087490000}"/>
    <cellStyle name="Normal 2 9 6 7 2" xfId="18827" xr:uid="{00000000-0005-0000-0000-000088490000}"/>
    <cellStyle name="Normal 2 9 6 7 2 2" xfId="18828" xr:uid="{00000000-0005-0000-0000-000089490000}"/>
    <cellStyle name="Normal 2 9 6 7 2 3" xfId="18829" xr:uid="{00000000-0005-0000-0000-00008A490000}"/>
    <cellStyle name="Normal 2 9 6 7 3" xfId="18830" xr:uid="{00000000-0005-0000-0000-00008B490000}"/>
    <cellStyle name="Normal 2 9 6 7 4" xfId="18831" xr:uid="{00000000-0005-0000-0000-00008C490000}"/>
    <cellStyle name="Normal 2 9 6 8" xfId="18832" xr:uid="{00000000-0005-0000-0000-00008D490000}"/>
    <cellStyle name="Normal 2 9 6 8 2" xfId="18833" xr:uid="{00000000-0005-0000-0000-00008E490000}"/>
    <cellStyle name="Normal 2 9 6 8 3" xfId="18834" xr:uid="{00000000-0005-0000-0000-00008F490000}"/>
    <cellStyle name="Normal 2 9 6 9" xfId="18835" xr:uid="{00000000-0005-0000-0000-000090490000}"/>
    <cellStyle name="Normal 2 9 7" xfId="18836" xr:uid="{00000000-0005-0000-0000-000091490000}"/>
    <cellStyle name="Normal 2 9 7 2" xfId="18837" xr:uid="{00000000-0005-0000-0000-000092490000}"/>
    <cellStyle name="Normal 2 9 7 2 2" xfId="18838" xr:uid="{00000000-0005-0000-0000-000093490000}"/>
    <cellStyle name="Normal 2 9 7 2 3" xfId="18839" xr:uid="{00000000-0005-0000-0000-000094490000}"/>
    <cellStyle name="Normal 2 9 7 3" xfId="18840" xr:uid="{00000000-0005-0000-0000-000095490000}"/>
    <cellStyle name="Normal 2 9 7 4" xfId="18841" xr:uid="{00000000-0005-0000-0000-000096490000}"/>
    <cellStyle name="Normal 2 9 8" xfId="18842" xr:uid="{00000000-0005-0000-0000-000097490000}"/>
    <cellStyle name="Normal 2 9 8 2" xfId="18843" xr:uid="{00000000-0005-0000-0000-000098490000}"/>
    <cellStyle name="Normal 2 9 8 2 2" xfId="18844" xr:uid="{00000000-0005-0000-0000-000099490000}"/>
    <cellStyle name="Normal 2 9 8 2 3" xfId="18845" xr:uid="{00000000-0005-0000-0000-00009A490000}"/>
    <cellStyle name="Normal 2 9 8 3" xfId="18846" xr:uid="{00000000-0005-0000-0000-00009B490000}"/>
    <cellStyle name="Normal 2 9 8 4" xfId="18847" xr:uid="{00000000-0005-0000-0000-00009C490000}"/>
    <cellStyle name="Normal 2 9 9" xfId="18848" xr:uid="{00000000-0005-0000-0000-00009D490000}"/>
    <cellStyle name="Normal 2 9 9 2" xfId="18849" xr:uid="{00000000-0005-0000-0000-00009E490000}"/>
    <cellStyle name="Normal 2 9 9 2 2" xfId="18850" xr:uid="{00000000-0005-0000-0000-00009F490000}"/>
    <cellStyle name="Normal 2 9 9 2 3" xfId="18851" xr:uid="{00000000-0005-0000-0000-0000A0490000}"/>
    <cellStyle name="Normal 2 9 9 3" xfId="18852" xr:uid="{00000000-0005-0000-0000-0000A1490000}"/>
    <cellStyle name="Normal 2 9 9 4" xfId="18853" xr:uid="{00000000-0005-0000-0000-0000A2490000}"/>
    <cellStyle name="Normal 20" xfId="18854" xr:uid="{00000000-0005-0000-0000-0000A3490000}"/>
    <cellStyle name="Normal 20 10" xfId="18855" xr:uid="{00000000-0005-0000-0000-0000A4490000}"/>
    <cellStyle name="Normal 20 2" xfId="18856" xr:uid="{00000000-0005-0000-0000-0000A5490000}"/>
    <cellStyle name="Normal 20 2 2" xfId="18857" xr:uid="{00000000-0005-0000-0000-0000A6490000}"/>
    <cellStyle name="Normal 20 2 2 2" xfId="18858" xr:uid="{00000000-0005-0000-0000-0000A7490000}"/>
    <cellStyle name="Normal 20 2 2 3" xfId="18859" xr:uid="{00000000-0005-0000-0000-0000A8490000}"/>
    <cellStyle name="Normal 20 2 3" xfId="18860" xr:uid="{00000000-0005-0000-0000-0000A9490000}"/>
    <cellStyle name="Normal 20 2 4" xfId="18861" xr:uid="{00000000-0005-0000-0000-0000AA490000}"/>
    <cellStyle name="Normal 20 3" xfId="18862" xr:uid="{00000000-0005-0000-0000-0000AB490000}"/>
    <cellStyle name="Normal 20 3 2" xfId="18863" xr:uid="{00000000-0005-0000-0000-0000AC490000}"/>
    <cellStyle name="Normal 20 3 2 2" xfId="18864" xr:uid="{00000000-0005-0000-0000-0000AD490000}"/>
    <cellStyle name="Normal 20 3 2 3" xfId="18865" xr:uid="{00000000-0005-0000-0000-0000AE490000}"/>
    <cellStyle name="Normal 20 3 3" xfId="18866" xr:uid="{00000000-0005-0000-0000-0000AF490000}"/>
    <cellStyle name="Normal 20 3 4" xfId="18867" xr:uid="{00000000-0005-0000-0000-0000B0490000}"/>
    <cellStyle name="Normal 20 4" xfId="18868" xr:uid="{00000000-0005-0000-0000-0000B1490000}"/>
    <cellStyle name="Normal 20 4 2" xfId="18869" xr:uid="{00000000-0005-0000-0000-0000B2490000}"/>
    <cellStyle name="Normal 20 4 2 2" xfId="18870" xr:uid="{00000000-0005-0000-0000-0000B3490000}"/>
    <cellStyle name="Normal 20 4 2 3" xfId="18871" xr:uid="{00000000-0005-0000-0000-0000B4490000}"/>
    <cellStyle name="Normal 20 4 3" xfId="18872" xr:uid="{00000000-0005-0000-0000-0000B5490000}"/>
    <cellStyle name="Normal 20 4 4" xfId="18873" xr:uid="{00000000-0005-0000-0000-0000B6490000}"/>
    <cellStyle name="Normal 20 5" xfId="18874" xr:uid="{00000000-0005-0000-0000-0000B7490000}"/>
    <cellStyle name="Normal 20 5 2" xfId="18875" xr:uid="{00000000-0005-0000-0000-0000B8490000}"/>
    <cellStyle name="Normal 20 5 2 2" xfId="18876" xr:uid="{00000000-0005-0000-0000-0000B9490000}"/>
    <cellStyle name="Normal 20 5 2 3" xfId="18877" xr:uid="{00000000-0005-0000-0000-0000BA490000}"/>
    <cellStyle name="Normal 20 5 3" xfId="18878" xr:uid="{00000000-0005-0000-0000-0000BB490000}"/>
    <cellStyle name="Normal 20 5 4" xfId="18879" xr:uid="{00000000-0005-0000-0000-0000BC490000}"/>
    <cellStyle name="Normal 20 6" xfId="18880" xr:uid="{00000000-0005-0000-0000-0000BD490000}"/>
    <cellStyle name="Normal 20 6 2" xfId="18881" xr:uid="{00000000-0005-0000-0000-0000BE490000}"/>
    <cellStyle name="Normal 20 6 2 2" xfId="18882" xr:uid="{00000000-0005-0000-0000-0000BF490000}"/>
    <cellStyle name="Normal 20 6 2 3" xfId="18883" xr:uid="{00000000-0005-0000-0000-0000C0490000}"/>
    <cellStyle name="Normal 20 6 3" xfId="18884" xr:uid="{00000000-0005-0000-0000-0000C1490000}"/>
    <cellStyle name="Normal 20 6 4" xfId="18885" xr:uid="{00000000-0005-0000-0000-0000C2490000}"/>
    <cellStyle name="Normal 20 7" xfId="18886" xr:uid="{00000000-0005-0000-0000-0000C3490000}"/>
    <cellStyle name="Normal 20 7 2" xfId="18887" xr:uid="{00000000-0005-0000-0000-0000C4490000}"/>
    <cellStyle name="Normal 20 7 2 2" xfId="18888" xr:uid="{00000000-0005-0000-0000-0000C5490000}"/>
    <cellStyle name="Normal 20 7 2 3" xfId="18889" xr:uid="{00000000-0005-0000-0000-0000C6490000}"/>
    <cellStyle name="Normal 20 7 3" xfId="18890" xr:uid="{00000000-0005-0000-0000-0000C7490000}"/>
    <cellStyle name="Normal 20 7 4" xfId="18891" xr:uid="{00000000-0005-0000-0000-0000C8490000}"/>
    <cellStyle name="Normal 20 8" xfId="18892" xr:uid="{00000000-0005-0000-0000-0000C9490000}"/>
    <cellStyle name="Normal 20 8 2" xfId="18893" xr:uid="{00000000-0005-0000-0000-0000CA490000}"/>
    <cellStyle name="Normal 20 8 3" xfId="18894" xr:uid="{00000000-0005-0000-0000-0000CB490000}"/>
    <cellStyle name="Normal 20 9" xfId="18895" xr:uid="{00000000-0005-0000-0000-0000CC490000}"/>
    <cellStyle name="Normal 21" xfId="18896" xr:uid="{00000000-0005-0000-0000-0000CD490000}"/>
    <cellStyle name="Normal 21 10" xfId="18897" xr:uid="{00000000-0005-0000-0000-0000CE490000}"/>
    <cellStyle name="Normal 21 2" xfId="18898" xr:uid="{00000000-0005-0000-0000-0000CF490000}"/>
    <cellStyle name="Normal 21 2 2" xfId="18899" xr:uid="{00000000-0005-0000-0000-0000D0490000}"/>
    <cellStyle name="Normal 21 2 2 2" xfId="18900" xr:uid="{00000000-0005-0000-0000-0000D1490000}"/>
    <cellStyle name="Normal 21 2 2 3" xfId="18901" xr:uid="{00000000-0005-0000-0000-0000D2490000}"/>
    <cellStyle name="Normal 21 2 3" xfId="18902" xr:uid="{00000000-0005-0000-0000-0000D3490000}"/>
    <cellStyle name="Normal 21 2 4" xfId="18903" xr:uid="{00000000-0005-0000-0000-0000D4490000}"/>
    <cellStyle name="Normal 21 3" xfId="18904" xr:uid="{00000000-0005-0000-0000-0000D5490000}"/>
    <cellStyle name="Normal 21 3 2" xfId="18905" xr:uid="{00000000-0005-0000-0000-0000D6490000}"/>
    <cellStyle name="Normal 21 3 2 2" xfId="18906" xr:uid="{00000000-0005-0000-0000-0000D7490000}"/>
    <cellStyle name="Normal 21 3 2 3" xfId="18907" xr:uid="{00000000-0005-0000-0000-0000D8490000}"/>
    <cellStyle name="Normal 21 3 3" xfId="18908" xr:uid="{00000000-0005-0000-0000-0000D9490000}"/>
    <cellStyle name="Normal 21 3 4" xfId="18909" xr:uid="{00000000-0005-0000-0000-0000DA490000}"/>
    <cellStyle name="Normal 21 4" xfId="18910" xr:uid="{00000000-0005-0000-0000-0000DB490000}"/>
    <cellStyle name="Normal 21 4 2" xfId="18911" xr:uid="{00000000-0005-0000-0000-0000DC490000}"/>
    <cellStyle name="Normal 21 4 2 2" xfId="18912" xr:uid="{00000000-0005-0000-0000-0000DD490000}"/>
    <cellStyle name="Normal 21 4 2 3" xfId="18913" xr:uid="{00000000-0005-0000-0000-0000DE490000}"/>
    <cellStyle name="Normal 21 4 3" xfId="18914" xr:uid="{00000000-0005-0000-0000-0000DF490000}"/>
    <cellStyle name="Normal 21 4 4" xfId="18915" xr:uid="{00000000-0005-0000-0000-0000E0490000}"/>
    <cellStyle name="Normal 21 5" xfId="18916" xr:uid="{00000000-0005-0000-0000-0000E1490000}"/>
    <cellStyle name="Normal 21 5 2" xfId="18917" xr:uid="{00000000-0005-0000-0000-0000E2490000}"/>
    <cellStyle name="Normal 21 5 2 2" xfId="18918" xr:uid="{00000000-0005-0000-0000-0000E3490000}"/>
    <cellStyle name="Normal 21 5 2 3" xfId="18919" xr:uid="{00000000-0005-0000-0000-0000E4490000}"/>
    <cellStyle name="Normal 21 5 3" xfId="18920" xr:uid="{00000000-0005-0000-0000-0000E5490000}"/>
    <cellStyle name="Normal 21 5 4" xfId="18921" xr:uid="{00000000-0005-0000-0000-0000E6490000}"/>
    <cellStyle name="Normal 21 6" xfId="18922" xr:uid="{00000000-0005-0000-0000-0000E7490000}"/>
    <cellStyle name="Normal 21 6 2" xfId="18923" xr:uid="{00000000-0005-0000-0000-0000E8490000}"/>
    <cellStyle name="Normal 21 6 2 2" xfId="18924" xr:uid="{00000000-0005-0000-0000-0000E9490000}"/>
    <cellStyle name="Normal 21 6 2 3" xfId="18925" xr:uid="{00000000-0005-0000-0000-0000EA490000}"/>
    <cellStyle name="Normal 21 6 3" xfId="18926" xr:uid="{00000000-0005-0000-0000-0000EB490000}"/>
    <cellStyle name="Normal 21 6 4" xfId="18927" xr:uid="{00000000-0005-0000-0000-0000EC490000}"/>
    <cellStyle name="Normal 21 7" xfId="18928" xr:uid="{00000000-0005-0000-0000-0000ED490000}"/>
    <cellStyle name="Normal 21 7 2" xfId="18929" xr:uid="{00000000-0005-0000-0000-0000EE490000}"/>
    <cellStyle name="Normal 21 7 2 2" xfId="18930" xr:uid="{00000000-0005-0000-0000-0000EF490000}"/>
    <cellStyle name="Normal 21 7 2 3" xfId="18931" xr:uid="{00000000-0005-0000-0000-0000F0490000}"/>
    <cellStyle name="Normal 21 7 3" xfId="18932" xr:uid="{00000000-0005-0000-0000-0000F1490000}"/>
    <cellStyle name="Normal 21 7 4" xfId="18933" xr:uid="{00000000-0005-0000-0000-0000F2490000}"/>
    <cellStyle name="Normal 21 8" xfId="18934" xr:uid="{00000000-0005-0000-0000-0000F3490000}"/>
    <cellStyle name="Normal 21 8 2" xfId="18935" xr:uid="{00000000-0005-0000-0000-0000F4490000}"/>
    <cellStyle name="Normal 21 8 3" xfId="18936" xr:uid="{00000000-0005-0000-0000-0000F5490000}"/>
    <cellStyle name="Normal 21 9" xfId="18937" xr:uid="{00000000-0005-0000-0000-0000F6490000}"/>
    <cellStyle name="Normal 22" xfId="18938" xr:uid="{00000000-0005-0000-0000-0000F7490000}"/>
    <cellStyle name="Normal 22 2" xfId="18939" xr:uid="{00000000-0005-0000-0000-0000F8490000}"/>
    <cellStyle name="Normal 22 2 2" xfId="18940" xr:uid="{00000000-0005-0000-0000-0000F9490000}"/>
    <cellStyle name="Normal 22 2 3" xfId="18941" xr:uid="{00000000-0005-0000-0000-0000FA490000}"/>
    <cellStyle name="Normal 22 3" xfId="18942" xr:uid="{00000000-0005-0000-0000-0000FB490000}"/>
    <cellStyle name="Normal 22 4" xfId="18943" xr:uid="{00000000-0005-0000-0000-0000FC490000}"/>
    <cellStyle name="Normal 23" xfId="18944" xr:uid="{00000000-0005-0000-0000-0000FD490000}"/>
    <cellStyle name="Normal 23 2" xfId="18945" xr:uid="{00000000-0005-0000-0000-0000FE490000}"/>
    <cellStyle name="Normal 23 2 2" xfId="18946" xr:uid="{00000000-0005-0000-0000-0000FF490000}"/>
    <cellStyle name="Normal 23 2 3" xfId="18947" xr:uid="{00000000-0005-0000-0000-0000004A0000}"/>
    <cellStyle name="Normal 23 3" xfId="18948" xr:uid="{00000000-0005-0000-0000-0000014A0000}"/>
    <cellStyle name="Normal 23 4" xfId="18949" xr:uid="{00000000-0005-0000-0000-0000024A0000}"/>
    <cellStyle name="Normal 24" xfId="18950" xr:uid="{00000000-0005-0000-0000-0000034A0000}"/>
    <cellStyle name="Normal 24 2" xfId="18951" xr:uid="{00000000-0005-0000-0000-0000044A0000}"/>
    <cellStyle name="Normal 24 2 2" xfId="18952" xr:uid="{00000000-0005-0000-0000-0000054A0000}"/>
    <cellStyle name="Normal 24 2 3" xfId="18953" xr:uid="{00000000-0005-0000-0000-0000064A0000}"/>
    <cellStyle name="Normal 24 3" xfId="18954" xr:uid="{00000000-0005-0000-0000-0000074A0000}"/>
    <cellStyle name="Normal 24 4" xfId="18955" xr:uid="{00000000-0005-0000-0000-0000084A0000}"/>
    <cellStyle name="Normal 25" xfId="18956" xr:uid="{00000000-0005-0000-0000-0000094A0000}"/>
    <cellStyle name="Normal 25 2" xfId="18957" xr:uid="{00000000-0005-0000-0000-00000A4A0000}"/>
    <cellStyle name="Normal 25 2 2" xfId="18958" xr:uid="{00000000-0005-0000-0000-00000B4A0000}"/>
    <cellStyle name="Normal 25 2 3" xfId="18959" xr:uid="{00000000-0005-0000-0000-00000C4A0000}"/>
    <cellStyle name="Normal 25 3" xfId="18960" xr:uid="{00000000-0005-0000-0000-00000D4A0000}"/>
    <cellStyle name="Normal 25 4" xfId="18961" xr:uid="{00000000-0005-0000-0000-00000E4A0000}"/>
    <cellStyle name="Normal 26" xfId="18962" xr:uid="{00000000-0005-0000-0000-00000F4A0000}"/>
    <cellStyle name="Normal 26 2" xfId="18963" xr:uid="{00000000-0005-0000-0000-0000104A0000}"/>
    <cellStyle name="Normal 26 2 2" xfId="18964" xr:uid="{00000000-0005-0000-0000-0000114A0000}"/>
    <cellStyle name="Normal 26 2 3" xfId="18965" xr:uid="{00000000-0005-0000-0000-0000124A0000}"/>
    <cellStyle name="Normal 26 3" xfId="18966" xr:uid="{00000000-0005-0000-0000-0000134A0000}"/>
    <cellStyle name="Normal 26 4" xfId="18967" xr:uid="{00000000-0005-0000-0000-0000144A0000}"/>
    <cellStyle name="Normal 27" xfId="18968" xr:uid="{00000000-0005-0000-0000-0000154A0000}"/>
    <cellStyle name="Normal 27 2" xfId="18969" xr:uid="{00000000-0005-0000-0000-0000164A0000}"/>
    <cellStyle name="Normal 27 2 2" xfId="18970" xr:uid="{00000000-0005-0000-0000-0000174A0000}"/>
    <cellStyle name="Normal 27 2 3" xfId="18971" xr:uid="{00000000-0005-0000-0000-0000184A0000}"/>
    <cellStyle name="Normal 27 3" xfId="18972" xr:uid="{00000000-0005-0000-0000-0000194A0000}"/>
    <cellStyle name="Normal 27 4" xfId="18973" xr:uid="{00000000-0005-0000-0000-00001A4A0000}"/>
    <cellStyle name="Normal 28" xfId="18974" xr:uid="{00000000-0005-0000-0000-00001B4A0000}"/>
    <cellStyle name="Normal 28 2" xfId="18975" xr:uid="{00000000-0005-0000-0000-00001C4A0000}"/>
    <cellStyle name="Normal 28 2 2" xfId="18976" xr:uid="{00000000-0005-0000-0000-00001D4A0000}"/>
    <cellStyle name="Normal 28 2 3" xfId="18977" xr:uid="{00000000-0005-0000-0000-00001E4A0000}"/>
    <cellStyle name="Normal 28 3" xfId="18978" xr:uid="{00000000-0005-0000-0000-00001F4A0000}"/>
    <cellStyle name="Normal 28 4" xfId="18979" xr:uid="{00000000-0005-0000-0000-0000204A0000}"/>
    <cellStyle name="Normal 29" xfId="18980" xr:uid="{00000000-0005-0000-0000-0000214A0000}"/>
    <cellStyle name="Normal 29 2" xfId="18981" xr:uid="{00000000-0005-0000-0000-0000224A0000}"/>
    <cellStyle name="Normal 29 3" xfId="18982" xr:uid="{00000000-0005-0000-0000-0000234A0000}"/>
    <cellStyle name="Normal 3" xfId="3" xr:uid="{00000000-0005-0000-0000-0000244A0000}"/>
    <cellStyle name="Normal 3 2" xfId="18983" xr:uid="{00000000-0005-0000-0000-0000254A0000}"/>
    <cellStyle name="Normal 3 2 10" xfId="18984" xr:uid="{00000000-0005-0000-0000-0000264A0000}"/>
    <cellStyle name="Normal 3 2 10 10" xfId="18985" xr:uid="{00000000-0005-0000-0000-0000274A0000}"/>
    <cellStyle name="Normal 3 2 10 2" xfId="18986" xr:uid="{00000000-0005-0000-0000-0000284A0000}"/>
    <cellStyle name="Normal 3 2 10 2 2" xfId="18987" xr:uid="{00000000-0005-0000-0000-0000294A0000}"/>
    <cellStyle name="Normal 3 2 10 2 2 2" xfId="18988" xr:uid="{00000000-0005-0000-0000-00002A4A0000}"/>
    <cellStyle name="Normal 3 2 10 2 2 3" xfId="18989" xr:uid="{00000000-0005-0000-0000-00002B4A0000}"/>
    <cellStyle name="Normal 3 2 10 2 3" xfId="18990" xr:uid="{00000000-0005-0000-0000-00002C4A0000}"/>
    <cellStyle name="Normal 3 2 10 2 4" xfId="18991" xr:uid="{00000000-0005-0000-0000-00002D4A0000}"/>
    <cellStyle name="Normal 3 2 10 3" xfId="18992" xr:uid="{00000000-0005-0000-0000-00002E4A0000}"/>
    <cellStyle name="Normal 3 2 10 3 2" xfId="18993" xr:uid="{00000000-0005-0000-0000-00002F4A0000}"/>
    <cellStyle name="Normal 3 2 10 3 2 2" xfId="18994" xr:uid="{00000000-0005-0000-0000-0000304A0000}"/>
    <cellStyle name="Normal 3 2 10 3 2 3" xfId="18995" xr:uid="{00000000-0005-0000-0000-0000314A0000}"/>
    <cellStyle name="Normal 3 2 10 3 3" xfId="18996" xr:uid="{00000000-0005-0000-0000-0000324A0000}"/>
    <cellStyle name="Normal 3 2 10 3 4" xfId="18997" xr:uid="{00000000-0005-0000-0000-0000334A0000}"/>
    <cellStyle name="Normal 3 2 10 4" xfId="18998" xr:uid="{00000000-0005-0000-0000-0000344A0000}"/>
    <cellStyle name="Normal 3 2 10 4 2" xfId="18999" xr:uid="{00000000-0005-0000-0000-0000354A0000}"/>
    <cellStyle name="Normal 3 2 10 4 2 2" xfId="19000" xr:uid="{00000000-0005-0000-0000-0000364A0000}"/>
    <cellStyle name="Normal 3 2 10 4 2 3" xfId="19001" xr:uid="{00000000-0005-0000-0000-0000374A0000}"/>
    <cellStyle name="Normal 3 2 10 4 3" xfId="19002" xr:uid="{00000000-0005-0000-0000-0000384A0000}"/>
    <cellStyle name="Normal 3 2 10 4 4" xfId="19003" xr:uid="{00000000-0005-0000-0000-0000394A0000}"/>
    <cellStyle name="Normal 3 2 10 5" xfId="19004" xr:uid="{00000000-0005-0000-0000-00003A4A0000}"/>
    <cellStyle name="Normal 3 2 10 5 2" xfId="19005" xr:uid="{00000000-0005-0000-0000-00003B4A0000}"/>
    <cellStyle name="Normal 3 2 10 5 2 2" xfId="19006" xr:uid="{00000000-0005-0000-0000-00003C4A0000}"/>
    <cellStyle name="Normal 3 2 10 5 2 3" xfId="19007" xr:uid="{00000000-0005-0000-0000-00003D4A0000}"/>
    <cellStyle name="Normal 3 2 10 5 3" xfId="19008" xr:uid="{00000000-0005-0000-0000-00003E4A0000}"/>
    <cellStyle name="Normal 3 2 10 5 4" xfId="19009" xr:uid="{00000000-0005-0000-0000-00003F4A0000}"/>
    <cellStyle name="Normal 3 2 10 6" xfId="19010" xr:uid="{00000000-0005-0000-0000-0000404A0000}"/>
    <cellStyle name="Normal 3 2 10 6 2" xfId="19011" xr:uid="{00000000-0005-0000-0000-0000414A0000}"/>
    <cellStyle name="Normal 3 2 10 6 2 2" xfId="19012" xr:uid="{00000000-0005-0000-0000-0000424A0000}"/>
    <cellStyle name="Normal 3 2 10 6 2 3" xfId="19013" xr:uid="{00000000-0005-0000-0000-0000434A0000}"/>
    <cellStyle name="Normal 3 2 10 6 3" xfId="19014" xr:uid="{00000000-0005-0000-0000-0000444A0000}"/>
    <cellStyle name="Normal 3 2 10 6 4" xfId="19015" xr:uid="{00000000-0005-0000-0000-0000454A0000}"/>
    <cellStyle name="Normal 3 2 10 7" xfId="19016" xr:uid="{00000000-0005-0000-0000-0000464A0000}"/>
    <cellStyle name="Normal 3 2 10 7 2" xfId="19017" xr:uid="{00000000-0005-0000-0000-0000474A0000}"/>
    <cellStyle name="Normal 3 2 10 7 2 2" xfId="19018" xr:uid="{00000000-0005-0000-0000-0000484A0000}"/>
    <cellStyle name="Normal 3 2 10 7 2 3" xfId="19019" xr:uid="{00000000-0005-0000-0000-0000494A0000}"/>
    <cellStyle name="Normal 3 2 10 7 3" xfId="19020" xr:uid="{00000000-0005-0000-0000-00004A4A0000}"/>
    <cellStyle name="Normal 3 2 10 7 4" xfId="19021" xr:uid="{00000000-0005-0000-0000-00004B4A0000}"/>
    <cellStyle name="Normal 3 2 10 8" xfId="19022" xr:uid="{00000000-0005-0000-0000-00004C4A0000}"/>
    <cellStyle name="Normal 3 2 10 8 2" xfId="19023" xr:uid="{00000000-0005-0000-0000-00004D4A0000}"/>
    <cellStyle name="Normal 3 2 10 8 3" xfId="19024" xr:uid="{00000000-0005-0000-0000-00004E4A0000}"/>
    <cellStyle name="Normal 3 2 10 9" xfId="19025" xr:uid="{00000000-0005-0000-0000-00004F4A0000}"/>
    <cellStyle name="Normal 3 2 11" xfId="19026" xr:uid="{00000000-0005-0000-0000-0000504A0000}"/>
    <cellStyle name="Normal 3 2 11 2" xfId="19027" xr:uid="{00000000-0005-0000-0000-0000514A0000}"/>
    <cellStyle name="Normal 3 2 11 2 2" xfId="19028" xr:uid="{00000000-0005-0000-0000-0000524A0000}"/>
    <cellStyle name="Normal 3 2 11 2 3" xfId="19029" xr:uid="{00000000-0005-0000-0000-0000534A0000}"/>
    <cellStyle name="Normal 3 2 11 3" xfId="19030" xr:uid="{00000000-0005-0000-0000-0000544A0000}"/>
    <cellStyle name="Normal 3 2 11 4" xfId="19031" xr:uid="{00000000-0005-0000-0000-0000554A0000}"/>
    <cellStyle name="Normal 3 2 12" xfId="19032" xr:uid="{00000000-0005-0000-0000-0000564A0000}"/>
    <cellStyle name="Normal 3 2 12 2" xfId="19033" xr:uid="{00000000-0005-0000-0000-0000574A0000}"/>
    <cellStyle name="Normal 3 2 12 2 2" xfId="19034" xr:uid="{00000000-0005-0000-0000-0000584A0000}"/>
    <cellStyle name="Normal 3 2 12 2 3" xfId="19035" xr:uid="{00000000-0005-0000-0000-0000594A0000}"/>
    <cellStyle name="Normal 3 2 12 3" xfId="19036" xr:uid="{00000000-0005-0000-0000-00005A4A0000}"/>
    <cellStyle name="Normal 3 2 12 4" xfId="19037" xr:uid="{00000000-0005-0000-0000-00005B4A0000}"/>
    <cellStyle name="Normal 3 2 13" xfId="19038" xr:uid="{00000000-0005-0000-0000-00005C4A0000}"/>
    <cellStyle name="Normal 3 2 13 2" xfId="19039" xr:uid="{00000000-0005-0000-0000-00005D4A0000}"/>
    <cellStyle name="Normal 3 2 13 2 2" xfId="19040" xr:uid="{00000000-0005-0000-0000-00005E4A0000}"/>
    <cellStyle name="Normal 3 2 13 2 3" xfId="19041" xr:uid="{00000000-0005-0000-0000-00005F4A0000}"/>
    <cellStyle name="Normal 3 2 13 3" xfId="19042" xr:uid="{00000000-0005-0000-0000-0000604A0000}"/>
    <cellStyle name="Normal 3 2 13 4" xfId="19043" xr:uid="{00000000-0005-0000-0000-0000614A0000}"/>
    <cellStyle name="Normal 3 2 14" xfId="19044" xr:uid="{00000000-0005-0000-0000-0000624A0000}"/>
    <cellStyle name="Normal 3 2 14 2" xfId="19045" xr:uid="{00000000-0005-0000-0000-0000634A0000}"/>
    <cellStyle name="Normal 3 2 14 2 2" xfId="19046" xr:uid="{00000000-0005-0000-0000-0000644A0000}"/>
    <cellStyle name="Normal 3 2 14 2 3" xfId="19047" xr:uid="{00000000-0005-0000-0000-0000654A0000}"/>
    <cellStyle name="Normal 3 2 14 3" xfId="19048" xr:uid="{00000000-0005-0000-0000-0000664A0000}"/>
    <cellStyle name="Normal 3 2 14 4" xfId="19049" xr:uid="{00000000-0005-0000-0000-0000674A0000}"/>
    <cellStyle name="Normal 3 2 15" xfId="19050" xr:uid="{00000000-0005-0000-0000-0000684A0000}"/>
    <cellStyle name="Normal 3 2 15 2" xfId="19051" xr:uid="{00000000-0005-0000-0000-0000694A0000}"/>
    <cellStyle name="Normal 3 2 15 2 2" xfId="19052" xr:uid="{00000000-0005-0000-0000-00006A4A0000}"/>
    <cellStyle name="Normal 3 2 15 2 3" xfId="19053" xr:uid="{00000000-0005-0000-0000-00006B4A0000}"/>
    <cellStyle name="Normal 3 2 15 3" xfId="19054" xr:uid="{00000000-0005-0000-0000-00006C4A0000}"/>
    <cellStyle name="Normal 3 2 15 4" xfId="19055" xr:uid="{00000000-0005-0000-0000-00006D4A0000}"/>
    <cellStyle name="Normal 3 2 16" xfId="19056" xr:uid="{00000000-0005-0000-0000-00006E4A0000}"/>
    <cellStyle name="Normal 3 2 16 2" xfId="19057" xr:uid="{00000000-0005-0000-0000-00006F4A0000}"/>
    <cellStyle name="Normal 3 2 16 2 2" xfId="19058" xr:uid="{00000000-0005-0000-0000-0000704A0000}"/>
    <cellStyle name="Normal 3 2 16 2 3" xfId="19059" xr:uid="{00000000-0005-0000-0000-0000714A0000}"/>
    <cellStyle name="Normal 3 2 16 3" xfId="19060" xr:uid="{00000000-0005-0000-0000-0000724A0000}"/>
    <cellStyle name="Normal 3 2 16 4" xfId="19061" xr:uid="{00000000-0005-0000-0000-0000734A0000}"/>
    <cellStyle name="Normal 3 2 17" xfId="19062" xr:uid="{00000000-0005-0000-0000-0000744A0000}"/>
    <cellStyle name="Normal 3 2 17 2" xfId="19063" xr:uid="{00000000-0005-0000-0000-0000754A0000}"/>
    <cellStyle name="Normal 3 2 17 2 2" xfId="19064" xr:uid="{00000000-0005-0000-0000-0000764A0000}"/>
    <cellStyle name="Normal 3 2 17 2 3" xfId="19065" xr:uid="{00000000-0005-0000-0000-0000774A0000}"/>
    <cellStyle name="Normal 3 2 17 3" xfId="19066" xr:uid="{00000000-0005-0000-0000-0000784A0000}"/>
    <cellStyle name="Normal 3 2 17 4" xfId="19067" xr:uid="{00000000-0005-0000-0000-0000794A0000}"/>
    <cellStyle name="Normal 3 2 18" xfId="19068" xr:uid="{00000000-0005-0000-0000-00007A4A0000}"/>
    <cellStyle name="Normal 3 2 18 2" xfId="19069" xr:uid="{00000000-0005-0000-0000-00007B4A0000}"/>
    <cellStyle name="Normal 3 2 18 3" xfId="19070" xr:uid="{00000000-0005-0000-0000-00007C4A0000}"/>
    <cellStyle name="Normal 3 2 19" xfId="19071" xr:uid="{00000000-0005-0000-0000-00007D4A0000}"/>
    <cellStyle name="Normal 3 2 2" xfId="19072" xr:uid="{00000000-0005-0000-0000-00007E4A0000}"/>
    <cellStyle name="Normal 3 2 2 10" xfId="19073" xr:uid="{00000000-0005-0000-0000-00007F4A0000}"/>
    <cellStyle name="Normal 3 2 2 10 2" xfId="19074" xr:uid="{00000000-0005-0000-0000-0000804A0000}"/>
    <cellStyle name="Normal 3 2 2 10 2 2" xfId="19075" xr:uid="{00000000-0005-0000-0000-0000814A0000}"/>
    <cellStyle name="Normal 3 2 2 10 2 3" xfId="19076" xr:uid="{00000000-0005-0000-0000-0000824A0000}"/>
    <cellStyle name="Normal 3 2 2 10 3" xfId="19077" xr:uid="{00000000-0005-0000-0000-0000834A0000}"/>
    <cellStyle name="Normal 3 2 2 10 4" xfId="19078" xr:uid="{00000000-0005-0000-0000-0000844A0000}"/>
    <cellStyle name="Normal 3 2 2 11" xfId="19079" xr:uid="{00000000-0005-0000-0000-0000854A0000}"/>
    <cellStyle name="Normal 3 2 2 11 2" xfId="19080" xr:uid="{00000000-0005-0000-0000-0000864A0000}"/>
    <cellStyle name="Normal 3 2 2 11 2 2" xfId="19081" xr:uid="{00000000-0005-0000-0000-0000874A0000}"/>
    <cellStyle name="Normal 3 2 2 11 2 3" xfId="19082" xr:uid="{00000000-0005-0000-0000-0000884A0000}"/>
    <cellStyle name="Normal 3 2 2 11 3" xfId="19083" xr:uid="{00000000-0005-0000-0000-0000894A0000}"/>
    <cellStyle name="Normal 3 2 2 11 4" xfId="19084" xr:uid="{00000000-0005-0000-0000-00008A4A0000}"/>
    <cellStyle name="Normal 3 2 2 12" xfId="19085" xr:uid="{00000000-0005-0000-0000-00008B4A0000}"/>
    <cellStyle name="Normal 3 2 2 12 2" xfId="19086" xr:uid="{00000000-0005-0000-0000-00008C4A0000}"/>
    <cellStyle name="Normal 3 2 2 12 2 2" xfId="19087" xr:uid="{00000000-0005-0000-0000-00008D4A0000}"/>
    <cellStyle name="Normal 3 2 2 12 2 3" xfId="19088" xr:uid="{00000000-0005-0000-0000-00008E4A0000}"/>
    <cellStyle name="Normal 3 2 2 12 3" xfId="19089" xr:uid="{00000000-0005-0000-0000-00008F4A0000}"/>
    <cellStyle name="Normal 3 2 2 12 4" xfId="19090" xr:uid="{00000000-0005-0000-0000-0000904A0000}"/>
    <cellStyle name="Normal 3 2 2 13" xfId="19091" xr:uid="{00000000-0005-0000-0000-0000914A0000}"/>
    <cellStyle name="Normal 3 2 2 13 2" xfId="19092" xr:uid="{00000000-0005-0000-0000-0000924A0000}"/>
    <cellStyle name="Normal 3 2 2 13 2 2" xfId="19093" xr:uid="{00000000-0005-0000-0000-0000934A0000}"/>
    <cellStyle name="Normal 3 2 2 13 2 3" xfId="19094" xr:uid="{00000000-0005-0000-0000-0000944A0000}"/>
    <cellStyle name="Normal 3 2 2 13 3" xfId="19095" xr:uid="{00000000-0005-0000-0000-0000954A0000}"/>
    <cellStyle name="Normal 3 2 2 13 4" xfId="19096" xr:uid="{00000000-0005-0000-0000-0000964A0000}"/>
    <cellStyle name="Normal 3 2 2 14" xfId="19097" xr:uid="{00000000-0005-0000-0000-0000974A0000}"/>
    <cellStyle name="Normal 3 2 2 14 2" xfId="19098" xr:uid="{00000000-0005-0000-0000-0000984A0000}"/>
    <cellStyle name="Normal 3 2 2 14 3" xfId="19099" xr:uid="{00000000-0005-0000-0000-0000994A0000}"/>
    <cellStyle name="Normal 3 2 2 15" xfId="19100" xr:uid="{00000000-0005-0000-0000-00009A4A0000}"/>
    <cellStyle name="Normal 3 2 2 16" xfId="19101" xr:uid="{00000000-0005-0000-0000-00009B4A0000}"/>
    <cellStyle name="Normal 3 2 2 17" xfId="19102" xr:uid="{00000000-0005-0000-0000-00009C4A0000}"/>
    <cellStyle name="Normal 3 2 2 2" xfId="19103" xr:uid="{00000000-0005-0000-0000-00009D4A0000}"/>
    <cellStyle name="Normal 3 2 2 2 10" xfId="19104" xr:uid="{00000000-0005-0000-0000-00009E4A0000}"/>
    <cellStyle name="Normal 3 2 2 2 10 2" xfId="19105" xr:uid="{00000000-0005-0000-0000-00009F4A0000}"/>
    <cellStyle name="Normal 3 2 2 2 10 3" xfId="19106" xr:uid="{00000000-0005-0000-0000-0000A04A0000}"/>
    <cellStyle name="Normal 3 2 2 2 11" xfId="19107" xr:uid="{00000000-0005-0000-0000-0000A14A0000}"/>
    <cellStyle name="Normal 3 2 2 2 12" xfId="19108" xr:uid="{00000000-0005-0000-0000-0000A24A0000}"/>
    <cellStyle name="Normal 3 2 2 2 2" xfId="19109" xr:uid="{00000000-0005-0000-0000-0000A34A0000}"/>
    <cellStyle name="Normal 3 2 2 2 2 10" xfId="19110" xr:uid="{00000000-0005-0000-0000-0000A44A0000}"/>
    <cellStyle name="Normal 3 2 2 2 2 2" xfId="19111" xr:uid="{00000000-0005-0000-0000-0000A54A0000}"/>
    <cellStyle name="Normal 3 2 2 2 2 2 2" xfId="19112" xr:uid="{00000000-0005-0000-0000-0000A64A0000}"/>
    <cellStyle name="Normal 3 2 2 2 2 2 2 2" xfId="19113" xr:uid="{00000000-0005-0000-0000-0000A74A0000}"/>
    <cellStyle name="Normal 3 2 2 2 2 2 2 3" xfId="19114" xr:uid="{00000000-0005-0000-0000-0000A84A0000}"/>
    <cellStyle name="Normal 3 2 2 2 2 2 3" xfId="19115" xr:uid="{00000000-0005-0000-0000-0000A94A0000}"/>
    <cellStyle name="Normal 3 2 2 2 2 2 4" xfId="19116" xr:uid="{00000000-0005-0000-0000-0000AA4A0000}"/>
    <cellStyle name="Normal 3 2 2 2 2 3" xfId="19117" xr:uid="{00000000-0005-0000-0000-0000AB4A0000}"/>
    <cellStyle name="Normal 3 2 2 2 2 3 2" xfId="19118" xr:uid="{00000000-0005-0000-0000-0000AC4A0000}"/>
    <cellStyle name="Normal 3 2 2 2 2 3 2 2" xfId="19119" xr:uid="{00000000-0005-0000-0000-0000AD4A0000}"/>
    <cellStyle name="Normal 3 2 2 2 2 3 2 3" xfId="19120" xr:uid="{00000000-0005-0000-0000-0000AE4A0000}"/>
    <cellStyle name="Normal 3 2 2 2 2 3 3" xfId="19121" xr:uid="{00000000-0005-0000-0000-0000AF4A0000}"/>
    <cellStyle name="Normal 3 2 2 2 2 3 4" xfId="19122" xr:uid="{00000000-0005-0000-0000-0000B04A0000}"/>
    <cellStyle name="Normal 3 2 2 2 2 4" xfId="19123" xr:uid="{00000000-0005-0000-0000-0000B14A0000}"/>
    <cellStyle name="Normal 3 2 2 2 2 4 2" xfId="19124" xr:uid="{00000000-0005-0000-0000-0000B24A0000}"/>
    <cellStyle name="Normal 3 2 2 2 2 4 2 2" xfId="19125" xr:uid="{00000000-0005-0000-0000-0000B34A0000}"/>
    <cellStyle name="Normal 3 2 2 2 2 4 2 3" xfId="19126" xr:uid="{00000000-0005-0000-0000-0000B44A0000}"/>
    <cellStyle name="Normal 3 2 2 2 2 4 3" xfId="19127" xr:uid="{00000000-0005-0000-0000-0000B54A0000}"/>
    <cellStyle name="Normal 3 2 2 2 2 4 4" xfId="19128" xr:uid="{00000000-0005-0000-0000-0000B64A0000}"/>
    <cellStyle name="Normal 3 2 2 2 2 5" xfId="19129" xr:uid="{00000000-0005-0000-0000-0000B74A0000}"/>
    <cellStyle name="Normal 3 2 2 2 2 5 2" xfId="19130" xr:uid="{00000000-0005-0000-0000-0000B84A0000}"/>
    <cellStyle name="Normal 3 2 2 2 2 5 2 2" xfId="19131" xr:uid="{00000000-0005-0000-0000-0000B94A0000}"/>
    <cellStyle name="Normal 3 2 2 2 2 5 2 3" xfId="19132" xr:uid="{00000000-0005-0000-0000-0000BA4A0000}"/>
    <cellStyle name="Normal 3 2 2 2 2 5 3" xfId="19133" xr:uid="{00000000-0005-0000-0000-0000BB4A0000}"/>
    <cellStyle name="Normal 3 2 2 2 2 5 4" xfId="19134" xr:uid="{00000000-0005-0000-0000-0000BC4A0000}"/>
    <cellStyle name="Normal 3 2 2 2 2 6" xfId="19135" xr:uid="{00000000-0005-0000-0000-0000BD4A0000}"/>
    <cellStyle name="Normal 3 2 2 2 2 6 2" xfId="19136" xr:uid="{00000000-0005-0000-0000-0000BE4A0000}"/>
    <cellStyle name="Normal 3 2 2 2 2 6 2 2" xfId="19137" xr:uid="{00000000-0005-0000-0000-0000BF4A0000}"/>
    <cellStyle name="Normal 3 2 2 2 2 6 2 3" xfId="19138" xr:uid="{00000000-0005-0000-0000-0000C04A0000}"/>
    <cellStyle name="Normal 3 2 2 2 2 6 3" xfId="19139" xr:uid="{00000000-0005-0000-0000-0000C14A0000}"/>
    <cellStyle name="Normal 3 2 2 2 2 6 4" xfId="19140" xr:uid="{00000000-0005-0000-0000-0000C24A0000}"/>
    <cellStyle name="Normal 3 2 2 2 2 7" xfId="19141" xr:uid="{00000000-0005-0000-0000-0000C34A0000}"/>
    <cellStyle name="Normal 3 2 2 2 2 7 2" xfId="19142" xr:uid="{00000000-0005-0000-0000-0000C44A0000}"/>
    <cellStyle name="Normal 3 2 2 2 2 7 2 2" xfId="19143" xr:uid="{00000000-0005-0000-0000-0000C54A0000}"/>
    <cellStyle name="Normal 3 2 2 2 2 7 2 3" xfId="19144" xr:uid="{00000000-0005-0000-0000-0000C64A0000}"/>
    <cellStyle name="Normal 3 2 2 2 2 7 3" xfId="19145" xr:uid="{00000000-0005-0000-0000-0000C74A0000}"/>
    <cellStyle name="Normal 3 2 2 2 2 7 4" xfId="19146" xr:uid="{00000000-0005-0000-0000-0000C84A0000}"/>
    <cellStyle name="Normal 3 2 2 2 2 8" xfId="19147" xr:uid="{00000000-0005-0000-0000-0000C94A0000}"/>
    <cellStyle name="Normal 3 2 2 2 2 8 2" xfId="19148" xr:uid="{00000000-0005-0000-0000-0000CA4A0000}"/>
    <cellStyle name="Normal 3 2 2 2 2 8 3" xfId="19149" xr:uid="{00000000-0005-0000-0000-0000CB4A0000}"/>
    <cellStyle name="Normal 3 2 2 2 2 9" xfId="19150" xr:uid="{00000000-0005-0000-0000-0000CC4A0000}"/>
    <cellStyle name="Normal 3 2 2 2 3" xfId="19151" xr:uid="{00000000-0005-0000-0000-0000CD4A0000}"/>
    <cellStyle name="Normal 3 2 2 2 3 10" xfId="19152" xr:uid="{00000000-0005-0000-0000-0000CE4A0000}"/>
    <cellStyle name="Normal 3 2 2 2 3 2" xfId="19153" xr:uid="{00000000-0005-0000-0000-0000CF4A0000}"/>
    <cellStyle name="Normal 3 2 2 2 3 2 2" xfId="19154" xr:uid="{00000000-0005-0000-0000-0000D04A0000}"/>
    <cellStyle name="Normal 3 2 2 2 3 2 2 2" xfId="19155" xr:uid="{00000000-0005-0000-0000-0000D14A0000}"/>
    <cellStyle name="Normal 3 2 2 2 3 2 2 3" xfId="19156" xr:uid="{00000000-0005-0000-0000-0000D24A0000}"/>
    <cellStyle name="Normal 3 2 2 2 3 2 3" xfId="19157" xr:uid="{00000000-0005-0000-0000-0000D34A0000}"/>
    <cellStyle name="Normal 3 2 2 2 3 2 4" xfId="19158" xr:uid="{00000000-0005-0000-0000-0000D44A0000}"/>
    <cellStyle name="Normal 3 2 2 2 3 3" xfId="19159" xr:uid="{00000000-0005-0000-0000-0000D54A0000}"/>
    <cellStyle name="Normal 3 2 2 2 3 3 2" xfId="19160" xr:uid="{00000000-0005-0000-0000-0000D64A0000}"/>
    <cellStyle name="Normal 3 2 2 2 3 3 2 2" xfId="19161" xr:uid="{00000000-0005-0000-0000-0000D74A0000}"/>
    <cellStyle name="Normal 3 2 2 2 3 3 2 3" xfId="19162" xr:uid="{00000000-0005-0000-0000-0000D84A0000}"/>
    <cellStyle name="Normal 3 2 2 2 3 3 3" xfId="19163" xr:uid="{00000000-0005-0000-0000-0000D94A0000}"/>
    <cellStyle name="Normal 3 2 2 2 3 3 4" xfId="19164" xr:uid="{00000000-0005-0000-0000-0000DA4A0000}"/>
    <cellStyle name="Normal 3 2 2 2 3 4" xfId="19165" xr:uid="{00000000-0005-0000-0000-0000DB4A0000}"/>
    <cellStyle name="Normal 3 2 2 2 3 4 2" xfId="19166" xr:uid="{00000000-0005-0000-0000-0000DC4A0000}"/>
    <cellStyle name="Normal 3 2 2 2 3 4 2 2" xfId="19167" xr:uid="{00000000-0005-0000-0000-0000DD4A0000}"/>
    <cellStyle name="Normal 3 2 2 2 3 4 2 3" xfId="19168" xr:uid="{00000000-0005-0000-0000-0000DE4A0000}"/>
    <cellStyle name="Normal 3 2 2 2 3 4 3" xfId="19169" xr:uid="{00000000-0005-0000-0000-0000DF4A0000}"/>
    <cellStyle name="Normal 3 2 2 2 3 4 4" xfId="19170" xr:uid="{00000000-0005-0000-0000-0000E04A0000}"/>
    <cellStyle name="Normal 3 2 2 2 3 5" xfId="19171" xr:uid="{00000000-0005-0000-0000-0000E14A0000}"/>
    <cellStyle name="Normal 3 2 2 2 3 5 2" xfId="19172" xr:uid="{00000000-0005-0000-0000-0000E24A0000}"/>
    <cellStyle name="Normal 3 2 2 2 3 5 2 2" xfId="19173" xr:uid="{00000000-0005-0000-0000-0000E34A0000}"/>
    <cellStyle name="Normal 3 2 2 2 3 5 2 3" xfId="19174" xr:uid="{00000000-0005-0000-0000-0000E44A0000}"/>
    <cellStyle name="Normal 3 2 2 2 3 5 3" xfId="19175" xr:uid="{00000000-0005-0000-0000-0000E54A0000}"/>
    <cellStyle name="Normal 3 2 2 2 3 5 4" xfId="19176" xr:uid="{00000000-0005-0000-0000-0000E64A0000}"/>
    <cellStyle name="Normal 3 2 2 2 3 6" xfId="19177" xr:uid="{00000000-0005-0000-0000-0000E74A0000}"/>
    <cellStyle name="Normal 3 2 2 2 3 6 2" xfId="19178" xr:uid="{00000000-0005-0000-0000-0000E84A0000}"/>
    <cellStyle name="Normal 3 2 2 2 3 6 2 2" xfId="19179" xr:uid="{00000000-0005-0000-0000-0000E94A0000}"/>
    <cellStyle name="Normal 3 2 2 2 3 6 2 3" xfId="19180" xr:uid="{00000000-0005-0000-0000-0000EA4A0000}"/>
    <cellStyle name="Normal 3 2 2 2 3 6 3" xfId="19181" xr:uid="{00000000-0005-0000-0000-0000EB4A0000}"/>
    <cellStyle name="Normal 3 2 2 2 3 6 4" xfId="19182" xr:uid="{00000000-0005-0000-0000-0000EC4A0000}"/>
    <cellStyle name="Normal 3 2 2 2 3 7" xfId="19183" xr:uid="{00000000-0005-0000-0000-0000ED4A0000}"/>
    <cellStyle name="Normal 3 2 2 2 3 7 2" xfId="19184" xr:uid="{00000000-0005-0000-0000-0000EE4A0000}"/>
    <cellStyle name="Normal 3 2 2 2 3 7 2 2" xfId="19185" xr:uid="{00000000-0005-0000-0000-0000EF4A0000}"/>
    <cellStyle name="Normal 3 2 2 2 3 7 2 3" xfId="19186" xr:uid="{00000000-0005-0000-0000-0000F04A0000}"/>
    <cellStyle name="Normal 3 2 2 2 3 7 3" xfId="19187" xr:uid="{00000000-0005-0000-0000-0000F14A0000}"/>
    <cellStyle name="Normal 3 2 2 2 3 7 4" xfId="19188" xr:uid="{00000000-0005-0000-0000-0000F24A0000}"/>
    <cellStyle name="Normal 3 2 2 2 3 8" xfId="19189" xr:uid="{00000000-0005-0000-0000-0000F34A0000}"/>
    <cellStyle name="Normal 3 2 2 2 3 8 2" xfId="19190" xr:uid="{00000000-0005-0000-0000-0000F44A0000}"/>
    <cellStyle name="Normal 3 2 2 2 3 8 3" xfId="19191" xr:uid="{00000000-0005-0000-0000-0000F54A0000}"/>
    <cellStyle name="Normal 3 2 2 2 3 9" xfId="19192" xr:uid="{00000000-0005-0000-0000-0000F64A0000}"/>
    <cellStyle name="Normal 3 2 2 2 4" xfId="19193" xr:uid="{00000000-0005-0000-0000-0000F74A0000}"/>
    <cellStyle name="Normal 3 2 2 2 4 2" xfId="19194" xr:uid="{00000000-0005-0000-0000-0000F84A0000}"/>
    <cellStyle name="Normal 3 2 2 2 4 2 2" xfId="19195" xr:uid="{00000000-0005-0000-0000-0000F94A0000}"/>
    <cellStyle name="Normal 3 2 2 2 4 2 3" xfId="19196" xr:uid="{00000000-0005-0000-0000-0000FA4A0000}"/>
    <cellStyle name="Normal 3 2 2 2 4 3" xfId="19197" xr:uid="{00000000-0005-0000-0000-0000FB4A0000}"/>
    <cellStyle name="Normal 3 2 2 2 4 4" xfId="19198" xr:uid="{00000000-0005-0000-0000-0000FC4A0000}"/>
    <cellStyle name="Normal 3 2 2 2 5" xfId="19199" xr:uid="{00000000-0005-0000-0000-0000FD4A0000}"/>
    <cellStyle name="Normal 3 2 2 2 5 2" xfId="19200" xr:uid="{00000000-0005-0000-0000-0000FE4A0000}"/>
    <cellStyle name="Normal 3 2 2 2 5 2 2" xfId="19201" xr:uid="{00000000-0005-0000-0000-0000FF4A0000}"/>
    <cellStyle name="Normal 3 2 2 2 5 2 3" xfId="19202" xr:uid="{00000000-0005-0000-0000-0000004B0000}"/>
    <cellStyle name="Normal 3 2 2 2 5 3" xfId="19203" xr:uid="{00000000-0005-0000-0000-0000014B0000}"/>
    <cellStyle name="Normal 3 2 2 2 5 4" xfId="19204" xr:uid="{00000000-0005-0000-0000-0000024B0000}"/>
    <cellStyle name="Normal 3 2 2 2 6" xfId="19205" xr:uid="{00000000-0005-0000-0000-0000034B0000}"/>
    <cellStyle name="Normal 3 2 2 2 6 2" xfId="19206" xr:uid="{00000000-0005-0000-0000-0000044B0000}"/>
    <cellStyle name="Normal 3 2 2 2 6 2 2" xfId="19207" xr:uid="{00000000-0005-0000-0000-0000054B0000}"/>
    <cellStyle name="Normal 3 2 2 2 6 2 3" xfId="19208" xr:uid="{00000000-0005-0000-0000-0000064B0000}"/>
    <cellStyle name="Normal 3 2 2 2 6 3" xfId="19209" xr:uid="{00000000-0005-0000-0000-0000074B0000}"/>
    <cellStyle name="Normal 3 2 2 2 6 4" xfId="19210" xr:uid="{00000000-0005-0000-0000-0000084B0000}"/>
    <cellStyle name="Normal 3 2 2 2 7" xfId="19211" xr:uid="{00000000-0005-0000-0000-0000094B0000}"/>
    <cellStyle name="Normal 3 2 2 2 7 2" xfId="19212" xr:uid="{00000000-0005-0000-0000-00000A4B0000}"/>
    <cellStyle name="Normal 3 2 2 2 7 2 2" xfId="19213" xr:uid="{00000000-0005-0000-0000-00000B4B0000}"/>
    <cellStyle name="Normal 3 2 2 2 7 2 3" xfId="19214" xr:uid="{00000000-0005-0000-0000-00000C4B0000}"/>
    <cellStyle name="Normal 3 2 2 2 7 3" xfId="19215" xr:uid="{00000000-0005-0000-0000-00000D4B0000}"/>
    <cellStyle name="Normal 3 2 2 2 7 4" xfId="19216" xr:uid="{00000000-0005-0000-0000-00000E4B0000}"/>
    <cellStyle name="Normal 3 2 2 2 8" xfId="19217" xr:uid="{00000000-0005-0000-0000-00000F4B0000}"/>
    <cellStyle name="Normal 3 2 2 2 8 2" xfId="19218" xr:uid="{00000000-0005-0000-0000-0000104B0000}"/>
    <cellStyle name="Normal 3 2 2 2 8 2 2" xfId="19219" xr:uid="{00000000-0005-0000-0000-0000114B0000}"/>
    <cellStyle name="Normal 3 2 2 2 8 2 3" xfId="19220" xr:uid="{00000000-0005-0000-0000-0000124B0000}"/>
    <cellStyle name="Normal 3 2 2 2 8 3" xfId="19221" xr:uid="{00000000-0005-0000-0000-0000134B0000}"/>
    <cellStyle name="Normal 3 2 2 2 8 4" xfId="19222" xr:uid="{00000000-0005-0000-0000-0000144B0000}"/>
    <cellStyle name="Normal 3 2 2 2 9" xfId="19223" xr:uid="{00000000-0005-0000-0000-0000154B0000}"/>
    <cellStyle name="Normal 3 2 2 2 9 2" xfId="19224" xr:uid="{00000000-0005-0000-0000-0000164B0000}"/>
    <cellStyle name="Normal 3 2 2 2 9 2 2" xfId="19225" xr:uid="{00000000-0005-0000-0000-0000174B0000}"/>
    <cellStyle name="Normal 3 2 2 2 9 2 3" xfId="19226" xr:uid="{00000000-0005-0000-0000-0000184B0000}"/>
    <cellStyle name="Normal 3 2 2 2 9 3" xfId="19227" xr:uid="{00000000-0005-0000-0000-0000194B0000}"/>
    <cellStyle name="Normal 3 2 2 2 9 4" xfId="19228" xr:uid="{00000000-0005-0000-0000-00001A4B0000}"/>
    <cellStyle name="Normal 3 2 2 3" xfId="19229" xr:uid="{00000000-0005-0000-0000-00001B4B0000}"/>
    <cellStyle name="Normal 3 2 2 3 10" xfId="19230" xr:uid="{00000000-0005-0000-0000-00001C4B0000}"/>
    <cellStyle name="Normal 3 2 2 3 10 2" xfId="19231" xr:uid="{00000000-0005-0000-0000-00001D4B0000}"/>
    <cellStyle name="Normal 3 2 2 3 10 3" xfId="19232" xr:uid="{00000000-0005-0000-0000-00001E4B0000}"/>
    <cellStyle name="Normal 3 2 2 3 11" xfId="19233" xr:uid="{00000000-0005-0000-0000-00001F4B0000}"/>
    <cellStyle name="Normal 3 2 2 3 12" xfId="19234" xr:uid="{00000000-0005-0000-0000-0000204B0000}"/>
    <cellStyle name="Normal 3 2 2 3 2" xfId="19235" xr:uid="{00000000-0005-0000-0000-0000214B0000}"/>
    <cellStyle name="Normal 3 2 2 3 2 10" xfId="19236" xr:uid="{00000000-0005-0000-0000-0000224B0000}"/>
    <cellStyle name="Normal 3 2 2 3 2 2" xfId="19237" xr:uid="{00000000-0005-0000-0000-0000234B0000}"/>
    <cellStyle name="Normal 3 2 2 3 2 2 2" xfId="19238" xr:uid="{00000000-0005-0000-0000-0000244B0000}"/>
    <cellStyle name="Normal 3 2 2 3 2 2 2 2" xfId="19239" xr:uid="{00000000-0005-0000-0000-0000254B0000}"/>
    <cellStyle name="Normal 3 2 2 3 2 2 2 3" xfId="19240" xr:uid="{00000000-0005-0000-0000-0000264B0000}"/>
    <cellStyle name="Normal 3 2 2 3 2 2 3" xfId="19241" xr:uid="{00000000-0005-0000-0000-0000274B0000}"/>
    <cellStyle name="Normal 3 2 2 3 2 2 4" xfId="19242" xr:uid="{00000000-0005-0000-0000-0000284B0000}"/>
    <cellStyle name="Normal 3 2 2 3 2 3" xfId="19243" xr:uid="{00000000-0005-0000-0000-0000294B0000}"/>
    <cellStyle name="Normal 3 2 2 3 2 3 2" xfId="19244" xr:uid="{00000000-0005-0000-0000-00002A4B0000}"/>
    <cellStyle name="Normal 3 2 2 3 2 3 2 2" xfId="19245" xr:uid="{00000000-0005-0000-0000-00002B4B0000}"/>
    <cellStyle name="Normal 3 2 2 3 2 3 2 3" xfId="19246" xr:uid="{00000000-0005-0000-0000-00002C4B0000}"/>
    <cellStyle name="Normal 3 2 2 3 2 3 3" xfId="19247" xr:uid="{00000000-0005-0000-0000-00002D4B0000}"/>
    <cellStyle name="Normal 3 2 2 3 2 3 4" xfId="19248" xr:uid="{00000000-0005-0000-0000-00002E4B0000}"/>
    <cellStyle name="Normal 3 2 2 3 2 4" xfId="19249" xr:uid="{00000000-0005-0000-0000-00002F4B0000}"/>
    <cellStyle name="Normal 3 2 2 3 2 4 2" xfId="19250" xr:uid="{00000000-0005-0000-0000-0000304B0000}"/>
    <cellStyle name="Normal 3 2 2 3 2 4 2 2" xfId="19251" xr:uid="{00000000-0005-0000-0000-0000314B0000}"/>
    <cellStyle name="Normal 3 2 2 3 2 4 2 3" xfId="19252" xr:uid="{00000000-0005-0000-0000-0000324B0000}"/>
    <cellStyle name="Normal 3 2 2 3 2 4 3" xfId="19253" xr:uid="{00000000-0005-0000-0000-0000334B0000}"/>
    <cellStyle name="Normal 3 2 2 3 2 4 4" xfId="19254" xr:uid="{00000000-0005-0000-0000-0000344B0000}"/>
    <cellStyle name="Normal 3 2 2 3 2 5" xfId="19255" xr:uid="{00000000-0005-0000-0000-0000354B0000}"/>
    <cellStyle name="Normal 3 2 2 3 2 5 2" xfId="19256" xr:uid="{00000000-0005-0000-0000-0000364B0000}"/>
    <cellStyle name="Normal 3 2 2 3 2 5 2 2" xfId="19257" xr:uid="{00000000-0005-0000-0000-0000374B0000}"/>
    <cellStyle name="Normal 3 2 2 3 2 5 2 3" xfId="19258" xr:uid="{00000000-0005-0000-0000-0000384B0000}"/>
    <cellStyle name="Normal 3 2 2 3 2 5 3" xfId="19259" xr:uid="{00000000-0005-0000-0000-0000394B0000}"/>
    <cellStyle name="Normal 3 2 2 3 2 5 4" xfId="19260" xr:uid="{00000000-0005-0000-0000-00003A4B0000}"/>
    <cellStyle name="Normal 3 2 2 3 2 6" xfId="19261" xr:uid="{00000000-0005-0000-0000-00003B4B0000}"/>
    <cellStyle name="Normal 3 2 2 3 2 6 2" xfId="19262" xr:uid="{00000000-0005-0000-0000-00003C4B0000}"/>
    <cellStyle name="Normal 3 2 2 3 2 6 2 2" xfId="19263" xr:uid="{00000000-0005-0000-0000-00003D4B0000}"/>
    <cellStyle name="Normal 3 2 2 3 2 6 2 3" xfId="19264" xr:uid="{00000000-0005-0000-0000-00003E4B0000}"/>
    <cellStyle name="Normal 3 2 2 3 2 6 3" xfId="19265" xr:uid="{00000000-0005-0000-0000-00003F4B0000}"/>
    <cellStyle name="Normal 3 2 2 3 2 6 4" xfId="19266" xr:uid="{00000000-0005-0000-0000-0000404B0000}"/>
    <cellStyle name="Normal 3 2 2 3 2 7" xfId="19267" xr:uid="{00000000-0005-0000-0000-0000414B0000}"/>
    <cellStyle name="Normal 3 2 2 3 2 7 2" xfId="19268" xr:uid="{00000000-0005-0000-0000-0000424B0000}"/>
    <cellStyle name="Normal 3 2 2 3 2 7 2 2" xfId="19269" xr:uid="{00000000-0005-0000-0000-0000434B0000}"/>
    <cellStyle name="Normal 3 2 2 3 2 7 2 3" xfId="19270" xr:uid="{00000000-0005-0000-0000-0000444B0000}"/>
    <cellStyle name="Normal 3 2 2 3 2 7 3" xfId="19271" xr:uid="{00000000-0005-0000-0000-0000454B0000}"/>
    <cellStyle name="Normal 3 2 2 3 2 7 4" xfId="19272" xr:uid="{00000000-0005-0000-0000-0000464B0000}"/>
    <cellStyle name="Normal 3 2 2 3 2 8" xfId="19273" xr:uid="{00000000-0005-0000-0000-0000474B0000}"/>
    <cellStyle name="Normal 3 2 2 3 2 8 2" xfId="19274" xr:uid="{00000000-0005-0000-0000-0000484B0000}"/>
    <cellStyle name="Normal 3 2 2 3 2 8 3" xfId="19275" xr:uid="{00000000-0005-0000-0000-0000494B0000}"/>
    <cellStyle name="Normal 3 2 2 3 2 9" xfId="19276" xr:uid="{00000000-0005-0000-0000-00004A4B0000}"/>
    <cellStyle name="Normal 3 2 2 3 3" xfId="19277" xr:uid="{00000000-0005-0000-0000-00004B4B0000}"/>
    <cellStyle name="Normal 3 2 2 3 3 10" xfId="19278" xr:uid="{00000000-0005-0000-0000-00004C4B0000}"/>
    <cellStyle name="Normal 3 2 2 3 3 2" xfId="19279" xr:uid="{00000000-0005-0000-0000-00004D4B0000}"/>
    <cellStyle name="Normal 3 2 2 3 3 2 2" xfId="19280" xr:uid="{00000000-0005-0000-0000-00004E4B0000}"/>
    <cellStyle name="Normal 3 2 2 3 3 2 2 2" xfId="19281" xr:uid="{00000000-0005-0000-0000-00004F4B0000}"/>
    <cellStyle name="Normal 3 2 2 3 3 2 2 3" xfId="19282" xr:uid="{00000000-0005-0000-0000-0000504B0000}"/>
    <cellStyle name="Normal 3 2 2 3 3 2 3" xfId="19283" xr:uid="{00000000-0005-0000-0000-0000514B0000}"/>
    <cellStyle name="Normal 3 2 2 3 3 2 4" xfId="19284" xr:uid="{00000000-0005-0000-0000-0000524B0000}"/>
    <cellStyle name="Normal 3 2 2 3 3 3" xfId="19285" xr:uid="{00000000-0005-0000-0000-0000534B0000}"/>
    <cellStyle name="Normal 3 2 2 3 3 3 2" xfId="19286" xr:uid="{00000000-0005-0000-0000-0000544B0000}"/>
    <cellStyle name="Normal 3 2 2 3 3 3 2 2" xfId="19287" xr:uid="{00000000-0005-0000-0000-0000554B0000}"/>
    <cellStyle name="Normal 3 2 2 3 3 3 2 3" xfId="19288" xr:uid="{00000000-0005-0000-0000-0000564B0000}"/>
    <cellStyle name="Normal 3 2 2 3 3 3 3" xfId="19289" xr:uid="{00000000-0005-0000-0000-0000574B0000}"/>
    <cellStyle name="Normal 3 2 2 3 3 3 4" xfId="19290" xr:uid="{00000000-0005-0000-0000-0000584B0000}"/>
    <cellStyle name="Normal 3 2 2 3 3 4" xfId="19291" xr:uid="{00000000-0005-0000-0000-0000594B0000}"/>
    <cellStyle name="Normal 3 2 2 3 3 4 2" xfId="19292" xr:uid="{00000000-0005-0000-0000-00005A4B0000}"/>
    <cellStyle name="Normal 3 2 2 3 3 4 2 2" xfId="19293" xr:uid="{00000000-0005-0000-0000-00005B4B0000}"/>
    <cellStyle name="Normal 3 2 2 3 3 4 2 3" xfId="19294" xr:uid="{00000000-0005-0000-0000-00005C4B0000}"/>
    <cellStyle name="Normal 3 2 2 3 3 4 3" xfId="19295" xr:uid="{00000000-0005-0000-0000-00005D4B0000}"/>
    <cellStyle name="Normal 3 2 2 3 3 4 4" xfId="19296" xr:uid="{00000000-0005-0000-0000-00005E4B0000}"/>
    <cellStyle name="Normal 3 2 2 3 3 5" xfId="19297" xr:uid="{00000000-0005-0000-0000-00005F4B0000}"/>
    <cellStyle name="Normal 3 2 2 3 3 5 2" xfId="19298" xr:uid="{00000000-0005-0000-0000-0000604B0000}"/>
    <cellStyle name="Normal 3 2 2 3 3 5 2 2" xfId="19299" xr:uid="{00000000-0005-0000-0000-0000614B0000}"/>
    <cellStyle name="Normal 3 2 2 3 3 5 2 3" xfId="19300" xr:uid="{00000000-0005-0000-0000-0000624B0000}"/>
    <cellStyle name="Normal 3 2 2 3 3 5 3" xfId="19301" xr:uid="{00000000-0005-0000-0000-0000634B0000}"/>
    <cellStyle name="Normal 3 2 2 3 3 5 4" xfId="19302" xr:uid="{00000000-0005-0000-0000-0000644B0000}"/>
    <cellStyle name="Normal 3 2 2 3 3 6" xfId="19303" xr:uid="{00000000-0005-0000-0000-0000654B0000}"/>
    <cellStyle name="Normal 3 2 2 3 3 6 2" xfId="19304" xr:uid="{00000000-0005-0000-0000-0000664B0000}"/>
    <cellStyle name="Normal 3 2 2 3 3 6 2 2" xfId="19305" xr:uid="{00000000-0005-0000-0000-0000674B0000}"/>
    <cellStyle name="Normal 3 2 2 3 3 6 2 3" xfId="19306" xr:uid="{00000000-0005-0000-0000-0000684B0000}"/>
    <cellStyle name="Normal 3 2 2 3 3 6 3" xfId="19307" xr:uid="{00000000-0005-0000-0000-0000694B0000}"/>
    <cellStyle name="Normal 3 2 2 3 3 6 4" xfId="19308" xr:uid="{00000000-0005-0000-0000-00006A4B0000}"/>
    <cellStyle name="Normal 3 2 2 3 3 7" xfId="19309" xr:uid="{00000000-0005-0000-0000-00006B4B0000}"/>
    <cellStyle name="Normal 3 2 2 3 3 7 2" xfId="19310" xr:uid="{00000000-0005-0000-0000-00006C4B0000}"/>
    <cellStyle name="Normal 3 2 2 3 3 7 2 2" xfId="19311" xr:uid="{00000000-0005-0000-0000-00006D4B0000}"/>
    <cellStyle name="Normal 3 2 2 3 3 7 2 3" xfId="19312" xr:uid="{00000000-0005-0000-0000-00006E4B0000}"/>
    <cellStyle name="Normal 3 2 2 3 3 7 3" xfId="19313" xr:uid="{00000000-0005-0000-0000-00006F4B0000}"/>
    <cellStyle name="Normal 3 2 2 3 3 7 4" xfId="19314" xr:uid="{00000000-0005-0000-0000-0000704B0000}"/>
    <cellStyle name="Normal 3 2 2 3 3 8" xfId="19315" xr:uid="{00000000-0005-0000-0000-0000714B0000}"/>
    <cellStyle name="Normal 3 2 2 3 3 8 2" xfId="19316" xr:uid="{00000000-0005-0000-0000-0000724B0000}"/>
    <cellStyle name="Normal 3 2 2 3 3 8 3" xfId="19317" xr:uid="{00000000-0005-0000-0000-0000734B0000}"/>
    <cellStyle name="Normal 3 2 2 3 3 9" xfId="19318" xr:uid="{00000000-0005-0000-0000-0000744B0000}"/>
    <cellStyle name="Normal 3 2 2 3 4" xfId="19319" xr:uid="{00000000-0005-0000-0000-0000754B0000}"/>
    <cellStyle name="Normal 3 2 2 3 4 2" xfId="19320" xr:uid="{00000000-0005-0000-0000-0000764B0000}"/>
    <cellStyle name="Normal 3 2 2 3 4 2 2" xfId="19321" xr:uid="{00000000-0005-0000-0000-0000774B0000}"/>
    <cellStyle name="Normal 3 2 2 3 4 2 3" xfId="19322" xr:uid="{00000000-0005-0000-0000-0000784B0000}"/>
    <cellStyle name="Normal 3 2 2 3 4 3" xfId="19323" xr:uid="{00000000-0005-0000-0000-0000794B0000}"/>
    <cellStyle name="Normal 3 2 2 3 4 4" xfId="19324" xr:uid="{00000000-0005-0000-0000-00007A4B0000}"/>
    <cellStyle name="Normal 3 2 2 3 5" xfId="19325" xr:uid="{00000000-0005-0000-0000-00007B4B0000}"/>
    <cellStyle name="Normal 3 2 2 3 5 2" xfId="19326" xr:uid="{00000000-0005-0000-0000-00007C4B0000}"/>
    <cellStyle name="Normal 3 2 2 3 5 2 2" xfId="19327" xr:uid="{00000000-0005-0000-0000-00007D4B0000}"/>
    <cellStyle name="Normal 3 2 2 3 5 2 3" xfId="19328" xr:uid="{00000000-0005-0000-0000-00007E4B0000}"/>
    <cellStyle name="Normal 3 2 2 3 5 3" xfId="19329" xr:uid="{00000000-0005-0000-0000-00007F4B0000}"/>
    <cellStyle name="Normal 3 2 2 3 5 4" xfId="19330" xr:uid="{00000000-0005-0000-0000-0000804B0000}"/>
    <cellStyle name="Normal 3 2 2 3 6" xfId="19331" xr:uid="{00000000-0005-0000-0000-0000814B0000}"/>
    <cellStyle name="Normal 3 2 2 3 6 2" xfId="19332" xr:uid="{00000000-0005-0000-0000-0000824B0000}"/>
    <cellStyle name="Normal 3 2 2 3 6 2 2" xfId="19333" xr:uid="{00000000-0005-0000-0000-0000834B0000}"/>
    <cellStyle name="Normal 3 2 2 3 6 2 3" xfId="19334" xr:uid="{00000000-0005-0000-0000-0000844B0000}"/>
    <cellStyle name="Normal 3 2 2 3 6 3" xfId="19335" xr:uid="{00000000-0005-0000-0000-0000854B0000}"/>
    <cellStyle name="Normal 3 2 2 3 6 4" xfId="19336" xr:uid="{00000000-0005-0000-0000-0000864B0000}"/>
    <cellStyle name="Normal 3 2 2 3 7" xfId="19337" xr:uid="{00000000-0005-0000-0000-0000874B0000}"/>
    <cellStyle name="Normal 3 2 2 3 7 2" xfId="19338" xr:uid="{00000000-0005-0000-0000-0000884B0000}"/>
    <cellStyle name="Normal 3 2 2 3 7 2 2" xfId="19339" xr:uid="{00000000-0005-0000-0000-0000894B0000}"/>
    <cellStyle name="Normal 3 2 2 3 7 2 3" xfId="19340" xr:uid="{00000000-0005-0000-0000-00008A4B0000}"/>
    <cellStyle name="Normal 3 2 2 3 7 3" xfId="19341" xr:uid="{00000000-0005-0000-0000-00008B4B0000}"/>
    <cellStyle name="Normal 3 2 2 3 7 4" xfId="19342" xr:uid="{00000000-0005-0000-0000-00008C4B0000}"/>
    <cellStyle name="Normal 3 2 2 3 8" xfId="19343" xr:uid="{00000000-0005-0000-0000-00008D4B0000}"/>
    <cellStyle name="Normal 3 2 2 3 8 2" xfId="19344" xr:uid="{00000000-0005-0000-0000-00008E4B0000}"/>
    <cellStyle name="Normal 3 2 2 3 8 2 2" xfId="19345" xr:uid="{00000000-0005-0000-0000-00008F4B0000}"/>
    <cellStyle name="Normal 3 2 2 3 8 2 3" xfId="19346" xr:uid="{00000000-0005-0000-0000-0000904B0000}"/>
    <cellStyle name="Normal 3 2 2 3 8 3" xfId="19347" xr:uid="{00000000-0005-0000-0000-0000914B0000}"/>
    <cellStyle name="Normal 3 2 2 3 8 4" xfId="19348" xr:uid="{00000000-0005-0000-0000-0000924B0000}"/>
    <cellStyle name="Normal 3 2 2 3 9" xfId="19349" xr:uid="{00000000-0005-0000-0000-0000934B0000}"/>
    <cellStyle name="Normal 3 2 2 3 9 2" xfId="19350" xr:uid="{00000000-0005-0000-0000-0000944B0000}"/>
    <cellStyle name="Normal 3 2 2 3 9 2 2" xfId="19351" xr:uid="{00000000-0005-0000-0000-0000954B0000}"/>
    <cellStyle name="Normal 3 2 2 3 9 2 3" xfId="19352" xr:uid="{00000000-0005-0000-0000-0000964B0000}"/>
    <cellStyle name="Normal 3 2 2 3 9 3" xfId="19353" xr:uid="{00000000-0005-0000-0000-0000974B0000}"/>
    <cellStyle name="Normal 3 2 2 3 9 4" xfId="19354" xr:uid="{00000000-0005-0000-0000-0000984B0000}"/>
    <cellStyle name="Normal 3 2 2 4" xfId="19355" xr:uid="{00000000-0005-0000-0000-0000994B0000}"/>
    <cellStyle name="Normal 3 2 2 4 10" xfId="19356" xr:uid="{00000000-0005-0000-0000-00009A4B0000}"/>
    <cellStyle name="Normal 3 2 2 4 10 2" xfId="19357" xr:uid="{00000000-0005-0000-0000-00009B4B0000}"/>
    <cellStyle name="Normal 3 2 2 4 10 3" xfId="19358" xr:uid="{00000000-0005-0000-0000-00009C4B0000}"/>
    <cellStyle name="Normal 3 2 2 4 11" xfId="19359" xr:uid="{00000000-0005-0000-0000-00009D4B0000}"/>
    <cellStyle name="Normal 3 2 2 4 12" xfId="19360" xr:uid="{00000000-0005-0000-0000-00009E4B0000}"/>
    <cellStyle name="Normal 3 2 2 4 2" xfId="19361" xr:uid="{00000000-0005-0000-0000-00009F4B0000}"/>
    <cellStyle name="Normal 3 2 2 4 2 10" xfId="19362" xr:uid="{00000000-0005-0000-0000-0000A04B0000}"/>
    <cellStyle name="Normal 3 2 2 4 2 2" xfId="19363" xr:uid="{00000000-0005-0000-0000-0000A14B0000}"/>
    <cellStyle name="Normal 3 2 2 4 2 2 2" xfId="19364" xr:uid="{00000000-0005-0000-0000-0000A24B0000}"/>
    <cellStyle name="Normal 3 2 2 4 2 2 2 2" xfId="19365" xr:uid="{00000000-0005-0000-0000-0000A34B0000}"/>
    <cellStyle name="Normal 3 2 2 4 2 2 2 3" xfId="19366" xr:uid="{00000000-0005-0000-0000-0000A44B0000}"/>
    <cellStyle name="Normal 3 2 2 4 2 2 3" xfId="19367" xr:uid="{00000000-0005-0000-0000-0000A54B0000}"/>
    <cellStyle name="Normal 3 2 2 4 2 2 4" xfId="19368" xr:uid="{00000000-0005-0000-0000-0000A64B0000}"/>
    <cellStyle name="Normal 3 2 2 4 2 3" xfId="19369" xr:uid="{00000000-0005-0000-0000-0000A74B0000}"/>
    <cellStyle name="Normal 3 2 2 4 2 3 2" xfId="19370" xr:uid="{00000000-0005-0000-0000-0000A84B0000}"/>
    <cellStyle name="Normal 3 2 2 4 2 3 2 2" xfId="19371" xr:uid="{00000000-0005-0000-0000-0000A94B0000}"/>
    <cellStyle name="Normal 3 2 2 4 2 3 2 3" xfId="19372" xr:uid="{00000000-0005-0000-0000-0000AA4B0000}"/>
    <cellStyle name="Normal 3 2 2 4 2 3 3" xfId="19373" xr:uid="{00000000-0005-0000-0000-0000AB4B0000}"/>
    <cellStyle name="Normal 3 2 2 4 2 3 4" xfId="19374" xr:uid="{00000000-0005-0000-0000-0000AC4B0000}"/>
    <cellStyle name="Normal 3 2 2 4 2 4" xfId="19375" xr:uid="{00000000-0005-0000-0000-0000AD4B0000}"/>
    <cellStyle name="Normal 3 2 2 4 2 4 2" xfId="19376" xr:uid="{00000000-0005-0000-0000-0000AE4B0000}"/>
    <cellStyle name="Normal 3 2 2 4 2 4 2 2" xfId="19377" xr:uid="{00000000-0005-0000-0000-0000AF4B0000}"/>
    <cellStyle name="Normal 3 2 2 4 2 4 2 3" xfId="19378" xr:uid="{00000000-0005-0000-0000-0000B04B0000}"/>
    <cellStyle name="Normal 3 2 2 4 2 4 3" xfId="19379" xr:uid="{00000000-0005-0000-0000-0000B14B0000}"/>
    <cellStyle name="Normal 3 2 2 4 2 4 4" xfId="19380" xr:uid="{00000000-0005-0000-0000-0000B24B0000}"/>
    <cellStyle name="Normal 3 2 2 4 2 5" xfId="19381" xr:uid="{00000000-0005-0000-0000-0000B34B0000}"/>
    <cellStyle name="Normal 3 2 2 4 2 5 2" xfId="19382" xr:uid="{00000000-0005-0000-0000-0000B44B0000}"/>
    <cellStyle name="Normal 3 2 2 4 2 5 2 2" xfId="19383" xr:uid="{00000000-0005-0000-0000-0000B54B0000}"/>
    <cellStyle name="Normal 3 2 2 4 2 5 2 3" xfId="19384" xr:uid="{00000000-0005-0000-0000-0000B64B0000}"/>
    <cellStyle name="Normal 3 2 2 4 2 5 3" xfId="19385" xr:uid="{00000000-0005-0000-0000-0000B74B0000}"/>
    <cellStyle name="Normal 3 2 2 4 2 5 4" xfId="19386" xr:uid="{00000000-0005-0000-0000-0000B84B0000}"/>
    <cellStyle name="Normal 3 2 2 4 2 6" xfId="19387" xr:uid="{00000000-0005-0000-0000-0000B94B0000}"/>
    <cellStyle name="Normal 3 2 2 4 2 6 2" xfId="19388" xr:uid="{00000000-0005-0000-0000-0000BA4B0000}"/>
    <cellStyle name="Normal 3 2 2 4 2 6 2 2" xfId="19389" xr:uid="{00000000-0005-0000-0000-0000BB4B0000}"/>
    <cellStyle name="Normal 3 2 2 4 2 6 2 3" xfId="19390" xr:uid="{00000000-0005-0000-0000-0000BC4B0000}"/>
    <cellStyle name="Normal 3 2 2 4 2 6 3" xfId="19391" xr:uid="{00000000-0005-0000-0000-0000BD4B0000}"/>
    <cellStyle name="Normal 3 2 2 4 2 6 4" xfId="19392" xr:uid="{00000000-0005-0000-0000-0000BE4B0000}"/>
    <cellStyle name="Normal 3 2 2 4 2 7" xfId="19393" xr:uid="{00000000-0005-0000-0000-0000BF4B0000}"/>
    <cellStyle name="Normal 3 2 2 4 2 7 2" xfId="19394" xr:uid="{00000000-0005-0000-0000-0000C04B0000}"/>
    <cellStyle name="Normal 3 2 2 4 2 7 2 2" xfId="19395" xr:uid="{00000000-0005-0000-0000-0000C14B0000}"/>
    <cellStyle name="Normal 3 2 2 4 2 7 2 3" xfId="19396" xr:uid="{00000000-0005-0000-0000-0000C24B0000}"/>
    <cellStyle name="Normal 3 2 2 4 2 7 3" xfId="19397" xr:uid="{00000000-0005-0000-0000-0000C34B0000}"/>
    <cellStyle name="Normal 3 2 2 4 2 7 4" xfId="19398" xr:uid="{00000000-0005-0000-0000-0000C44B0000}"/>
    <cellStyle name="Normal 3 2 2 4 2 8" xfId="19399" xr:uid="{00000000-0005-0000-0000-0000C54B0000}"/>
    <cellStyle name="Normal 3 2 2 4 2 8 2" xfId="19400" xr:uid="{00000000-0005-0000-0000-0000C64B0000}"/>
    <cellStyle name="Normal 3 2 2 4 2 8 3" xfId="19401" xr:uid="{00000000-0005-0000-0000-0000C74B0000}"/>
    <cellStyle name="Normal 3 2 2 4 2 9" xfId="19402" xr:uid="{00000000-0005-0000-0000-0000C84B0000}"/>
    <cellStyle name="Normal 3 2 2 4 3" xfId="19403" xr:uid="{00000000-0005-0000-0000-0000C94B0000}"/>
    <cellStyle name="Normal 3 2 2 4 3 10" xfId="19404" xr:uid="{00000000-0005-0000-0000-0000CA4B0000}"/>
    <cellStyle name="Normal 3 2 2 4 3 2" xfId="19405" xr:uid="{00000000-0005-0000-0000-0000CB4B0000}"/>
    <cellStyle name="Normal 3 2 2 4 3 2 2" xfId="19406" xr:uid="{00000000-0005-0000-0000-0000CC4B0000}"/>
    <cellStyle name="Normal 3 2 2 4 3 2 2 2" xfId="19407" xr:uid="{00000000-0005-0000-0000-0000CD4B0000}"/>
    <cellStyle name="Normal 3 2 2 4 3 2 2 3" xfId="19408" xr:uid="{00000000-0005-0000-0000-0000CE4B0000}"/>
    <cellStyle name="Normal 3 2 2 4 3 2 3" xfId="19409" xr:uid="{00000000-0005-0000-0000-0000CF4B0000}"/>
    <cellStyle name="Normal 3 2 2 4 3 2 4" xfId="19410" xr:uid="{00000000-0005-0000-0000-0000D04B0000}"/>
    <cellStyle name="Normal 3 2 2 4 3 3" xfId="19411" xr:uid="{00000000-0005-0000-0000-0000D14B0000}"/>
    <cellStyle name="Normal 3 2 2 4 3 3 2" xfId="19412" xr:uid="{00000000-0005-0000-0000-0000D24B0000}"/>
    <cellStyle name="Normal 3 2 2 4 3 3 2 2" xfId="19413" xr:uid="{00000000-0005-0000-0000-0000D34B0000}"/>
    <cellStyle name="Normal 3 2 2 4 3 3 2 3" xfId="19414" xr:uid="{00000000-0005-0000-0000-0000D44B0000}"/>
    <cellStyle name="Normal 3 2 2 4 3 3 3" xfId="19415" xr:uid="{00000000-0005-0000-0000-0000D54B0000}"/>
    <cellStyle name="Normal 3 2 2 4 3 3 4" xfId="19416" xr:uid="{00000000-0005-0000-0000-0000D64B0000}"/>
    <cellStyle name="Normal 3 2 2 4 3 4" xfId="19417" xr:uid="{00000000-0005-0000-0000-0000D74B0000}"/>
    <cellStyle name="Normal 3 2 2 4 3 4 2" xfId="19418" xr:uid="{00000000-0005-0000-0000-0000D84B0000}"/>
    <cellStyle name="Normal 3 2 2 4 3 4 2 2" xfId="19419" xr:uid="{00000000-0005-0000-0000-0000D94B0000}"/>
    <cellStyle name="Normal 3 2 2 4 3 4 2 3" xfId="19420" xr:uid="{00000000-0005-0000-0000-0000DA4B0000}"/>
    <cellStyle name="Normal 3 2 2 4 3 4 3" xfId="19421" xr:uid="{00000000-0005-0000-0000-0000DB4B0000}"/>
    <cellStyle name="Normal 3 2 2 4 3 4 4" xfId="19422" xr:uid="{00000000-0005-0000-0000-0000DC4B0000}"/>
    <cellStyle name="Normal 3 2 2 4 3 5" xfId="19423" xr:uid="{00000000-0005-0000-0000-0000DD4B0000}"/>
    <cellStyle name="Normal 3 2 2 4 3 5 2" xfId="19424" xr:uid="{00000000-0005-0000-0000-0000DE4B0000}"/>
    <cellStyle name="Normal 3 2 2 4 3 5 2 2" xfId="19425" xr:uid="{00000000-0005-0000-0000-0000DF4B0000}"/>
    <cellStyle name="Normal 3 2 2 4 3 5 2 3" xfId="19426" xr:uid="{00000000-0005-0000-0000-0000E04B0000}"/>
    <cellStyle name="Normal 3 2 2 4 3 5 3" xfId="19427" xr:uid="{00000000-0005-0000-0000-0000E14B0000}"/>
    <cellStyle name="Normal 3 2 2 4 3 5 4" xfId="19428" xr:uid="{00000000-0005-0000-0000-0000E24B0000}"/>
    <cellStyle name="Normal 3 2 2 4 3 6" xfId="19429" xr:uid="{00000000-0005-0000-0000-0000E34B0000}"/>
    <cellStyle name="Normal 3 2 2 4 3 6 2" xfId="19430" xr:uid="{00000000-0005-0000-0000-0000E44B0000}"/>
    <cellStyle name="Normal 3 2 2 4 3 6 2 2" xfId="19431" xr:uid="{00000000-0005-0000-0000-0000E54B0000}"/>
    <cellStyle name="Normal 3 2 2 4 3 6 2 3" xfId="19432" xr:uid="{00000000-0005-0000-0000-0000E64B0000}"/>
    <cellStyle name="Normal 3 2 2 4 3 6 3" xfId="19433" xr:uid="{00000000-0005-0000-0000-0000E74B0000}"/>
    <cellStyle name="Normal 3 2 2 4 3 6 4" xfId="19434" xr:uid="{00000000-0005-0000-0000-0000E84B0000}"/>
    <cellStyle name="Normal 3 2 2 4 3 7" xfId="19435" xr:uid="{00000000-0005-0000-0000-0000E94B0000}"/>
    <cellStyle name="Normal 3 2 2 4 3 7 2" xfId="19436" xr:uid="{00000000-0005-0000-0000-0000EA4B0000}"/>
    <cellStyle name="Normal 3 2 2 4 3 7 2 2" xfId="19437" xr:uid="{00000000-0005-0000-0000-0000EB4B0000}"/>
    <cellStyle name="Normal 3 2 2 4 3 7 2 3" xfId="19438" xr:uid="{00000000-0005-0000-0000-0000EC4B0000}"/>
    <cellStyle name="Normal 3 2 2 4 3 7 3" xfId="19439" xr:uid="{00000000-0005-0000-0000-0000ED4B0000}"/>
    <cellStyle name="Normal 3 2 2 4 3 7 4" xfId="19440" xr:uid="{00000000-0005-0000-0000-0000EE4B0000}"/>
    <cellStyle name="Normal 3 2 2 4 3 8" xfId="19441" xr:uid="{00000000-0005-0000-0000-0000EF4B0000}"/>
    <cellStyle name="Normal 3 2 2 4 3 8 2" xfId="19442" xr:uid="{00000000-0005-0000-0000-0000F04B0000}"/>
    <cellStyle name="Normal 3 2 2 4 3 8 3" xfId="19443" xr:uid="{00000000-0005-0000-0000-0000F14B0000}"/>
    <cellStyle name="Normal 3 2 2 4 3 9" xfId="19444" xr:uid="{00000000-0005-0000-0000-0000F24B0000}"/>
    <cellStyle name="Normal 3 2 2 4 4" xfId="19445" xr:uid="{00000000-0005-0000-0000-0000F34B0000}"/>
    <cellStyle name="Normal 3 2 2 4 4 2" xfId="19446" xr:uid="{00000000-0005-0000-0000-0000F44B0000}"/>
    <cellStyle name="Normal 3 2 2 4 4 2 2" xfId="19447" xr:uid="{00000000-0005-0000-0000-0000F54B0000}"/>
    <cellStyle name="Normal 3 2 2 4 4 2 3" xfId="19448" xr:uid="{00000000-0005-0000-0000-0000F64B0000}"/>
    <cellStyle name="Normal 3 2 2 4 4 3" xfId="19449" xr:uid="{00000000-0005-0000-0000-0000F74B0000}"/>
    <cellStyle name="Normal 3 2 2 4 4 4" xfId="19450" xr:uid="{00000000-0005-0000-0000-0000F84B0000}"/>
    <cellStyle name="Normal 3 2 2 4 5" xfId="19451" xr:uid="{00000000-0005-0000-0000-0000F94B0000}"/>
    <cellStyle name="Normal 3 2 2 4 5 2" xfId="19452" xr:uid="{00000000-0005-0000-0000-0000FA4B0000}"/>
    <cellStyle name="Normal 3 2 2 4 5 2 2" xfId="19453" xr:uid="{00000000-0005-0000-0000-0000FB4B0000}"/>
    <cellStyle name="Normal 3 2 2 4 5 2 3" xfId="19454" xr:uid="{00000000-0005-0000-0000-0000FC4B0000}"/>
    <cellStyle name="Normal 3 2 2 4 5 3" xfId="19455" xr:uid="{00000000-0005-0000-0000-0000FD4B0000}"/>
    <cellStyle name="Normal 3 2 2 4 5 4" xfId="19456" xr:uid="{00000000-0005-0000-0000-0000FE4B0000}"/>
    <cellStyle name="Normal 3 2 2 4 6" xfId="19457" xr:uid="{00000000-0005-0000-0000-0000FF4B0000}"/>
    <cellStyle name="Normal 3 2 2 4 6 2" xfId="19458" xr:uid="{00000000-0005-0000-0000-0000004C0000}"/>
    <cellStyle name="Normal 3 2 2 4 6 2 2" xfId="19459" xr:uid="{00000000-0005-0000-0000-0000014C0000}"/>
    <cellStyle name="Normal 3 2 2 4 6 2 3" xfId="19460" xr:uid="{00000000-0005-0000-0000-0000024C0000}"/>
    <cellStyle name="Normal 3 2 2 4 6 3" xfId="19461" xr:uid="{00000000-0005-0000-0000-0000034C0000}"/>
    <cellStyle name="Normal 3 2 2 4 6 4" xfId="19462" xr:uid="{00000000-0005-0000-0000-0000044C0000}"/>
    <cellStyle name="Normal 3 2 2 4 7" xfId="19463" xr:uid="{00000000-0005-0000-0000-0000054C0000}"/>
    <cellStyle name="Normal 3 2 2 4 7 2" xfId="19464" xr:uid="{00000000-0005-0000-0000-0000064C0000}"/>
    <cellStyle name="Normal 3 2 2 4 7 2 2" xfId="19465" xr:uid="{00000000-0005-0000-0000-0000074C0000}"/>
    <cellStyle name="Normal 3 2 2 4 7 2 3" xfId="19466" xr:uid="{00000000-0005-0000-0000-0000084C0000}"/>
    <cellStyle name="Normal 3 2 2 4 7 3" xfId="19467" xr:uid="{00000000-0005-0000-0000-0000094C0000}"/>
    <cellStyle name="Normal 3 2 2 4 7 4" xfId="19468" xr:uid="{00000000-0005-0000-0000-00000A4C0000}"/>
    <cellStyle name="Normal 3 2 2 4 8" xfId="19469" xr:uid="{00000000-0005-0000-0000-00000B4C0000}"/>
    <cellStyle name="Normal 3 2 2 4 8 2" xfId="19470" xr:uid="{00000000-0005-0000-0000-00000C4C0000}"/>
    <cellStyle name="Normal 3 2 2 4 8 2 2" xfId="19471" xr:uid="{00000000-0005-0000-0000-00000D4C0000}"/>
    <cellStyle name="Normal 3 2 2 4 8 2 3" xfId="19472" xr:uid="{00000000-0005-0000-0000-00000E4C0000}"/>
    <cellStyle name="Normal 3 2 2 4 8 3" xfId="19473" xr:uid="{00000000-0005-0000-0000-00000F4C0000}"/>
    <cellStyle name="Normal 3 2 2 4 8 4" xfId="19474" xr:uid="{00000000-0005-0000-0000-0000104C0000}"/>
    <cellStyle name="Normal 3 2 2 4 9" xfId="19475" xr:uid="{00000000-0005-0000-0000-0000114C0000}"/>
    <cellStyle name="Normal 3 2 2 4 9 2" xfId="19476" xr:uid="{00000000-0005-0000-0000-0000124C0000}"/>
    <cellStyle name="Normal 3 2 2 4 9 2 2" xfId="19477" xr:uid="{00000000-0005-0000-0000-0000134C0000}"/>
    <cellStyle name="Normal 3 2 2 4 9 2 3" xfId="19478" xr:uid="{00000000-0005-0000-0000-0000144C0000}"/>
    <cellStyle name="Normal 3 2 2 4 9 3" xfId="19479" xr:uid="{00000000-0005-0000-0000-0000154C0000}"/>
    <cellStyle name="Normal 3 2 2 4 9 4" xfId="19480" xr:uid="{00000000-0005-0000-0000-0000164C0000}"/>
    <cellStyle name="Normal 3 2 2 5" xfId="19481" xr:uid="{00000000-0005-0000-0000-0000174C0000}"/>
    <cellStyle name="Normal 3 2 2 5 10" xfId="19482" xr:uid="{00000000-0005-0000-0000-0000184C0000}"/>
    <cellStyle name="Normal 3 2 2 5 2" xfId="19483" xr:uid="{00000000-0005-0000-0000-0000194C0000}"/>
    <cellStyle name="Normal 3 2 2 5 2 2" xfId="19484" xr:uid="{00000000-0005-0000-0000-00001A4C0000}"/>
    <cellStyle name="Normal 3 2 2 5 2 2 2" xfId="19485" xr:uid="{00000000-0005-0000-0000-00001B4C0000}"/>
    <cellStyle name="Normal 3 2 2 5 2 2 3" xfId="19486" xr:uid="{00000000-0005-0000-0000-00001C4C0000}"/>
    <cellStyle name="Normal 3 2 2 5 2 3" xfId="19487" xr:uid="{00000000-0005-0000-0000-00001D4C0000}"/>
    <cellStyle name="Normal 3 2 2 5 2 4" xfId="19488" xr:uid="{00000000-0005-0000-0000-00001E4C0000}"/>
    <cellStyle name="Normal 3 2 2 5 3" xfId="19489" xr:uid="{00000000-0005-0000-0000-00001F4C0000}"/>
    <cellStyle name="Normal 3 2 2 5 3 2" xfId="19490" xr:uid="{00000000-0005-0000-0000-0000204C0000}"/>
    <cellStyle name="Normal 3 2 2 5 3 2 2" xfId="19491" xr:uid="{00000000-0005-0000-0000-0000214C0000}"/>
    <cellStyle name="Normal 3 2 2 5 3 2 3" xfId="19492" xr:uid="{00000000-0005-0000-0000-0000224C0000}"/>
    <cellStyle name="Normal 3 2 2 5 3 3" xfId="19493" xr:uid="{00000000-0005-0000-0000-0000234C0000}"/>
    <cellStyle name="Normal 3 2 2 5 3 4" xfId="19494" xr:uid="{00000000-0005-0000-0000-0000244C0000}"/>
    <cellStyle name="Normal 3 2 2 5 4" xfId="19495" xr:uid="{00000000-0005-0000-0000-0000254C0000}"/>
    <cellStyle name="Normal 3 2 2 5 4 2" xfId="19496" xr:uid="{00000000-0005-0000-0000-0000264C0000}"/>
    <cellStyle name="Normal 3 2 2 5 4 2 2" xfId="19497" xr:uid="{00000000-0005-0000-0000-0000274C0000}"/>
    <cellStyle name="Normal 3 2 2 5 4 2 3" xfId="19498" xr:uid="{00000000-0005-0000-0000-0000284C0000}"/>
    <cellStyle name="Normal 3 2 2 5 4 3" xfId="19499" xr:uid="{00000000-0005-0000-0000-0000294C0000}"/>
    <cellStyle name="Normal 3 2 2 5 4 4" xfId="19500" xr:uid="{00000000-0005-0000-0000-00002A4C0000}"/>
    <cellStyle name="Normal 3 2 2 5 5" xfId="19501" xr:uid="{00000000-0005-0000-0000-00002B4C0000}"/>
    <cellStyle name="Normal 3 2 2 5 5 2" xfId="19502" xr:uid="{00000000-0005-0000-0000-00002C4C0000}"/>
    <cellStyle name="Normal 3 2 2 5 5 2 2" xfId="19503" xr:uid="{00000000-0005-0000-0000-00002D4C0000}"/>
    <cellStyle name="Normal 3 2 2 5 5 2 3" xfId="19504" xr:uid="{00000000-0005-0000-0000-00002E4C0000}"/>
    <cellStyle name="Normal 3 2 2 5 5 3" xfId="19505" xr:uid="{00000000-0005-0000-0000-00002F4C0000}"/>
    <cellStyle name="Normal 3 2 2 5 5 4" xfId="19506" xr:uid="{00000000-0005-0000-0000-0000304C0000}"/>
    <cellStyle name="Normal 3 2 2 5 6" xfId="19507" xr:uid="{00000000-0005-0000-0000-0000314C0000}"/>
    <cellStyle name="Normal 3 2 2 5 6 2" xfId="19508" xr:uid="{00000000-0005-0000-0000-0000324C0000}"/>
    <cellStyle name="Normal 3 2 2 5 6 2 2" xfId="19509" xr:uid="{00000000-0005-0000-0000-0000334C0000}"/>
    <cellStyle name="Normal 3 2 2 5 6 2 3" xfId="19510" xr:uid="{00000000-0005-0000-0000-0000344C0000}"/>
    <cellStyle name="Normal 3 2 2 5 6 3" xfId="19511" xr:uid="{00000000-0005-0000-0000-0000354C0000}"/>
    <cellStyle name="Normal 3 2 2 5 6 4" xfId="19512" xr:uid="{00000000-0005-0000-0000-0000364C0000}"/>
    <cellStyle name="Normal 3 2 2 5 7" xfId="19513" xr:uid="{00000000-0005-0000-0000-0000374C0000}"/>
    <cellStyle name="Normal 3 2 2 5 7 2" xfId="19514" xr:uid="{00000000-0005-0000-0000-0000384C0000}"/>
    <cellStyle name="Normal 3 2 2 5 7 2 2" xfId="19515" xr:uid="{00000000-0005-0000-0000-0000394C0000}"/>
    <cellStyle name="Normal 3 2 2 5 7 2 3" xfId="19516" xr:uid="{00000000-0005-0000-0000-00003A4C0000}"/>
    <cellStyle name="Normal 3 2 2 5 7 3" xfId="19517" xr:uid="{00000000-0005-0000-0000-00003B4C0000}"/>
    <cellStyle name="Normal 3 2 2 5 7 4" xfId="19518" xr:uid="{00000000-0005-0000-0000-00003C4C0000}"/>
    <cellStyle name="Normal 3 2 2 5 8" xfId="19519" xr:uid="{00000000-0005-0000-0000-00003D4C0000}"/>
    <cellStyle name="Normal 3 2 2 5 8 2" xfId="19520" xr:uid="{00000000-0005-0000-0000-00003E4C0000}"/>
    <cellStyle name="Normal 3 2 2 5 8 3" xfId="19521" xr:uid="{00000000-0005-0000-0000-00003F4C0000}"/>
    <cellStyle name="Normal 3 2 2 5 9" xfId="19522" xr:uid="{00000000-0005-0000-0000-0000404C0000}"/>
    <cellStyle name="Normal 3 2 2 6" xfId="19523" xr:uid="{00000000-0005-0000-0000-0000414C0000}"/>
    <cellStyle name="Normal 3 2 2 6 10" xfId="19524" xr:uid="{00000000-0005-0000-0000-0000424C0000}"/>
    <cellStyle name="Normal 3 2 2 6 2" xfId="19525" xr:uid="{00000000-0005-0000-0000-0000434C0000}"/>
    <cellStyle name="Normal 3 2 2 6 2 2" xfId="19526" xr:uid="{00000000-0005-0000-0000-0000444C0000}"/>
    <cellStyle name="Normal 3 2 2 6 2 2 2" xfId="19527" xr:uid="{00000000-0005-0000-0000-0000454C0000}"/>
    <cellStyle name="Normal 3 2 2 6 2 2 3" xfId="19528" xr:uid="{00000000-0005-0000-0000-0000464C0000}"/>
    <cellStyle name="Normal 3 2 2 6 2 3" xfId="19529" xr:uid="{00000000-0005-0000-0000-0000474C0000}"/>
    <cellStyle name="Normal 3 2 2 6 2 4" xfId="19530" xr:uid="{00000000-0005-0000-0000-0000484C0000}"/>
    <cellStyle name="Normal 3 2 2 6 3" xfId="19531" xr:uid="{00000000-0005-0000-0000-0000494C0000}"/>
    <cellStyle name="Normal 3 2 2 6 3 2" xfId="19532" xr:uid="{00000000-0005-0000-0000-00004A4C0000}"/>
    <cellStyle name="Normal 3 2 2 6 3 2 2" xfId="19533" xr:uid="{00000000-0005-0000-0000-00004B4C0000}"/>
    <cellStyle name="Normal 3 2 2 6 3 2 3" xfId="19534" xr:uid="{00000000-0005-0000-0000-00004C4C0000}"/>
    <cellStyle name="Normal 3 2 2 6 3 3" xfId="19535" xr:uid="{00000000-0005-0000-0000-00004D4C0000}"/>
    <cellStyle name="Normal 3 2 2 6 3 4" xfId="19536" xr:uid="{00000000-0005-0000-0000-00004E4C0000}"/>
    <cellStyle name="Normal 3 2 2 6 4" xfId="19537" xr:uid="{00000000-0005-0000-0000-00004F4C0000}"/>
    <cellStyle name="Normal 3 2 2 6 4 2" xfId="19538" xr:uid="{00000000-0005-0000-0000-0000504C0000}"/>
    <cellStyle name="Normal 3 2 2 6 4 2 2" xfId="19539" xr:uid="{00000000-0005-0000-0000-0000514C0000}"/>
    <cellStyle name="Normal 3 2 2 6 4 2 3" xfId="19540" xr:uid="{00000000-0005-0000-0000-0000524C0000}"/>
    <cellStyle name="Normal 3 2 2 6 4 3" xfId="19541" xr:uid="{00000000-0005-0000-0000-0000534C0000}"/>
    <cellStyle name="Normal 3 2 2 6 4 4" xfId="19542" xr:uid="{00000000-0005-0000-0000-0000544C0000}"/>
    <cellStyle name="Normal 3 2 2 6 5" xfId="19543" xr:uid="{00000000-0005-0000-0000-0000554C0000}"/>
    <cellStyle name="Normal 3 2 2 6 5 2" xfId="19544" xr:uid="{00000000-0005-0000-0000-0000564C0000}"/>
    <cellStyle name="Normal 3 2 2 6 5 2 2" xfId="19545" xr:uid="{00000000-0005-0000-0000-0000574C0000}"/>
    <cellStyle name="Normal 3 2 2 6 5 2 3" xfId="19546" xr:uid="{00000000-0005-0000-0000-0000584C0000}"/>
    <cellStyle name="Normal 3 2 2 6 5 3" xfId="19547" xr:uid="{00000000-0005-0000-0000-0000594C0000}"/>
    <cellStyle name="Normal 3 2 2 6 5 4" xfId="19548" xr:uid="{00000000-0005-0000-0000-00005A4C0000}"/>
    <cellStyle name="Normal 3 2 2 6 6" xfId="19549" xr:uid="{00000000-0005-0000-0000-00005B4C0000}"/>
    <cellStyle name="Normal 3 2 2 6 6 2" xfId="19550" xr:uid="{00000000-0005-0000-0000-00005C4C0000}"/>
    <cellStyle name="Normal 3 2 2 6 6 2 2" xfId="19551" xr:uid="{00000000-0005-0000-0000-00005D4C0000}"/>
    <cellStyle name="Normal 3 2 2 6 6 2 3" xfId="19552" xr:uid="{00000000-0005-0000-0000-00005E4C0000}"/>
    <cellStyle name="Normal 3 2 2 6 6 3" xfId="19553" xr:uid="{00000000-0005-0000-0000-00005F4C0000}"/>
    <cellStyle name="Normal 3 2 2 6 6 4" xfId="19554" xr:uid="{00000000-0005-0000-0000-0000604C0000}"/>
    <cellStyle name="Normal 3 2 2 6 7" xfId="19555" xr:uid="{00000000-0005-0000-0000-0000614C0000}"/>
    <cellStyle name="Normal 3 2 2 6 7 2" xfId="19556" xr:uid="{00000000-0005-0000-0000-0000624C0000}"/>
    <cellStyle name="Normal 3 2 2 6 7 2 2" xfId="19557" xr:uid="{00000000-0005-0000-0000-0000634C0000}"/>
    <cellStyle name="Normal 3 2 2 6 7 2 3" xfId="19558" xr:uid="{00000000-0005-0000-0000-0000644C0000}"/>
    <cellStyle name="Normal 3 2 2 6 7 3" xfId="19559" xr:uid="{00000000-0005-0000-0000-0000654C0000}"/>
    <cellStyle name="Normal 3 2 2 6 7 4" xfId="19560" xr:uid="{00000000-0005-0000-0000-0000664C0000}"/>
    <cellStyle name="Normal 3 2 2 6 8" xfId="19561" xr:uid="{00000000-0005-0000-0000-0000674C0000}"/>
    <cellStyle name="Normal 3 2 2 6 8 2" xfId="19562" xr:uid="{00000000-0005-0000-0000-0000684C0000}"/>
    <cellStyle name="Normal 3 2 2 6 8 3" xfId="19563" xr:uid="{00000000-0005-0000-0000-0000694C0000}"/>
    <cellStyle name="Normal 3 2 2 6 9" xfId="19564" xr:uid="{00000000-0005-0000-0000-00006A4C0000}"/>
    <cellStyle name="Normal 3 2 2 7" xfId="19565" xr:uid="{00000000-0005-0000-0000-00006B4C0000}"/>
    <cellStyle name="Normal 3 2 2 7 2" xfId="19566" xr:uid="{00000000-0005-0000-0000-00006C4C0000}"/>
    <cellStyle name="Normal 3 2 2 7 2 2" xfId="19567" xr:uid="{00000000-0005-0000-0000-00006D4C0000}"/>
    <cellStyle name="Normal 3 2 2 7 2 3" xfId="19568" xr:uid="{00000000-0005-0000-0000-00006E4C0000}"/>
    <cellStyle name="Normal 3 2 2 7 3" xfId="19569" xr:uid="{00000000-0005-0000-0000-00006F4C0000}"/>
    <cellStyle name="Normal 3 2 2 7 4" xfId="19570" xr:uid="{00000000-0005-0000-0000-0000704C0000}"/>
    <cellStyle name="Normal 3 2 2 8" xfId="19571" xr:uid="{00000000-0005-0000-0000-0000714C0000}"/>
    <cellStyle name="Normal 3 2 2 8 2" xfId="19572" xr:uid="{00000000-0005-0000-0000-0000724C0000}"/>
    <cellStyle name="Normal 3 2 2 8 2 2" xfId="19573" xr:uid="{00000000-0005-0000-0000-0000734C0000}"/>
    <cellStyle name="Normal 3 2 2 8 2 3" xfId="19574" xr:uid="{00000000-0005-0000-0000-0000744C0000}"/>
    <cellStyle name="Normal 3 2 2 8 3" xfId="19575" xr:uid="{00000000-0005-0000-0000-0000754C0000}"/>
    <cellStyle name="Normal 3 2 2 8 4" xfId="19576" xr:uid="{00000000-0005-0000-0000-0000764C0000}"/>
    <cellStyle name="Normal 3 2 2 9" xfId="19577" xr:uid="{00000000-0005-0000-0000-0000774C0000}"/>
    <cellStyle name="Normal 3 2 2 9 2" xfId="19578" xr:uid="{00000000-0005-0000-0000-0000784C0000}"/>
    <cellStyle name="Normal 3 2 2 9 2 2" xfId="19579" xr:uid="{00000000-0005-0000-0000-0000794C0000}"/>
    <cellStyle name="Normal 3 2 2 9 2 3" xfId="19580" xr:uid="{00000000-0005-0000-0000-00007A4C0000}"/>
    <cellStyle name="Normal 3 2 2 9 3" xfId="19581" xr:uid="{00000000-0005-0000-0000-00007B4C0000}"/>
    <cellStyle name="Normal 3 2 2 9 4" xfId="19582" xr:uid="{00000000-0005-0000-0000-00007C4C0000}"/>
    <cellStyle name="Normal 3 2 20" xfId="19583" xr:uid="{00000000-0005-0000-0000-00007D4C0000}"/>
    <cellStyle name="Normal 3 2 3" xfId="19584" xr:uid="{00000000-0005-0000-0000-00007E4C0000}"/>
    <cellStyle name="Normal 3 2 3 10" xfId="19585" xr:uid="{00000000-0005-0000-0000-00007F4C0000}"/>
    <cellStyle name="Normal 3 2 3 10 2" xfId="19586" xr:uid="{00000000-0005-0000-0000-0000804C0000}"/>
    <cellStyle name="Normal 3 2 3 10 2 2" xfId="19587" xr:uid="{00000000-0005-0000-0000-0000814C0000}"/>
    <cellStyle name="Normal 3 2 3 10 2 3" xfId="19588" xr:uid="{00000000-0005-0000-0000-0000824C0000}"/>
    <cellStyle name="Normal 3 2 3 10 3" xfId="19589" xr:uid="{00000000-0005-0000-0000-0000834C0000}"/>
    <cellStyle name="Normal 3 2 3 10 4" xfId="19590" xr:uid="{00000000-0005-0000-0000-0000844C0000}"/>
    <cellStyle name="Normal 3 2 3 11" xfId="19591" xr:uid="{00000000-0005-0000-0000-0000854C0000}"/>
    <cellStyle name="Normal 3 2 3 11 2" xfId="19592" xr:uid="{00000000-0005-0000-0000-0000864C0000}"/>
    <cellStyle name="Normal 3 2 3 11 2 2" xfId="19593" xr:uid="{00000000-0005-0000-0000-0000874C0000}"/>
    <cellStyle name="Normal 3 2 3 11 2 3" xfId="19594" xr:uid="{00000000-0005-0000-0000-0000884C0000}"/>
    <cellStyle name="Normal 3 2 3 11 3" xfId="19595" xr:uid="{00000000-0005-0000-0000-0000894C0000}"/>
    <cellStyle name="Normal 3 2 3 11 4" xfId="19596" xr:uid="{00000000-0005-0000-0000-00008A4C0000}"/>
    <cellStyle name="Normal 3 2 3 12" xfId="19597" xr:uid="{00000000-0005-0000-0000-00008B4C0000}"/>
    <cellStyle name="Normal 3 2 3 12 2" xfId="19598" xr:uid="{00000000-0005-0000-0000-00008C4C0000}"/>
    <cellStyle name="Normal 3 2 3 12 2 2" xfId="19599" xr:uid="{00000000-0005-0000-0000-00008D4C0000}"/>
    <cellStyle name="Normal 3 2 3 12 2 3" xfId="19600" xr:uid="{00000000-0005-0000-0000-00008E4C0000}"/>
    <cellStyle name="Normal 3 2 3 12 3" xfId="19601" xr:uid="{00000000-0005-0000-0000-00008F4C0000}"/>
    <cellStyle name="Normal 3 2 3 12 4" xfId="19602" xr:uid="{00000000-0005-0000-0000-0000904C0000}"/>
    <cellStyle name="Normal 3 2 3 13" xfId="19603" xr:uid="{00000000-0005-0000-0000-0000914C0000}"/>
    <cellStyle name="Normal 3 2 3 13 2" xfId="19604" xr:uid="{00000000-0005-0000-0000-0000924C0000}"/>
    <cellStyle name="Normal 3 2 3 13 2 2" xfId="19605" xr:uid="{00000000-0005-0000-0000-0000934C0000}"/>
    <cellStyle name="Normal 3 2 3 13 2 3" xfId="19606" xr:uid="{00000000-0005-0000-0000-0000944C0000}"/>
    <cellStyle name="Normal 3 2 3 13 3" xfId="19607" xr:uid="{00000000-0005-0000-0000-0000954C0000}"/>
    <cellStyle name="Normal 3 2 3 13 4" xfId="19608" xr:uid="{00000000-0005-0000-0000-0000964C0000}"/>
    <cellStyle name="Normal 3 2 3 14" xfId="19609" xr:uid="{00000000-0005-0000-0000-0000974C0000}"/>
    <cellStyle name="Normal 3 2 3 14 2" xfId="19610" xr:uid="{00000000-0005-0000-0000-0000984C0000}"/>
    <cellStyle name="Normal 3 2 3 14 3" xfId="19611" xr:uid="{00000000-0005-0000-0000-0000994C0000}"/>
    <cellStyle name="Normal 3 2 3 15" xfId="19612" xr:uid="{00000000-0005-0000-0000-00009A4C0000}"/>
    <cellStyle name="Normal 3 2 3 16" xfId="19613" xr:uid="{00000000-0005-0000-0000-00009B4C0000}"/>
    <cellStyle name="Normal 3 2 3 2" xfId="19614" xr:uid="{00000000-0005-0000-0000-00009C4C0000}"/>
    <cellStyle name="Normal 3 2 3 2 10" xfId="19615" xr:uid="{00000000-0005-0000-0000-00009D4C0000}"/>
    <cellStyle name="Normal 3 2 3 2 10 2" xfId="19616" xr:uid="{00000000-0005-0000-0000-00009E4C0000}"/>
    <cellStyle name="Normal 3 2 3 2 10 3" xfId="19617" xr:uid="{00000000-0005-0000-0000-00009F4C0000}"/>
    <cellStyle name="Normal 3 2 3 2 11" xfId="19618" xr:uid="{00000000-0005-0000-0000-0000A04C0000}"/>
    <cellStyle name="Normal 3 2 3 2 12" xfId="19619" xr:uid="{00000000-0005-0000-0000-0000A14C0000}"/>
    <cellStyle name="Normal 3 2 3 2 2" xfId="19620" xr:uid="{00000000-0005-0000-0000-0000A24C0000}"/>
    <cellStyle name="Normal 3 2 3 2 2 10" xfId="19621" xr:uid="{00000000-0005-0000-0000-0000A34C0000}"/>
    <cellStyle name="Normal 3 2 3 2 2 2" xfId="19622" xr:uid="{00000000-0005-0000-0000-0000A44C0000}"/>
    <cellStyle name="Normal 3 2 3 2 2 2 2" xfId="19623" xr:uid="{00000000-0005-0000-0000-0000A54C0000}"/>
    <cellStyle name="Normal 3 2 3 2 2 2 2 2" xfId="19624" xr:uid="{00000000-0005-0000-0000-0000A64C0000}"/>
    <cellStyle name="Normal 3 2 3 2 2 2 2 3" xfId="19625" xr:uid="{00000000-0005-0000-0000-0000A74C0000}"/>
    <cellStyle name="Normal 3 2 3 2 2 2 3" xfId="19626" xr:uid="{00000000-0005-0000-0000-0000A84C0000}"/>
    <cellStyle name="Normal 3 2 3 2 2 2 4" xfId="19627" xr:uid="{00000000-0005-0000-0000-0000A94C0000}"/>
    <cellStyle name="Normal 3 2 3 2 2 3" xfId="19628" xr:uid="{00000000-0005-0000-0000-0000AA4C0000}"/>
    <cellStyle name="Normal 3 2 3 2 2 3 2" xfId="19629" xr:uid="{00000000-0005-0000-0000-0000AB4C0000}"/>
    <cellStyle name="Normal 3 2 3 2 2 3 2 2" xfId="19630" xr:uid="{00000000-0005-0000-0000-0000AC4C0000}"/>
    <cellStyle name="Normal 3 2 3 2 2 3 2 3" xfId="19631" xr:uid="{00000000-0005-0000-0000-0000AD4C0000}"/>
    <cellStyle name="Normal 3 2 3 2 2 3 3" xfId="19632" xr:uid="{00000000-0005-0000-0000-0000AE4C0000}"/>
    <cellStyle name="Normal 3 2 3 2 2 3 4" xfId="19633" xr:uid="{00000000-0005-0000-0000-0000AF4C0000}"/>
    <cellStyle name="Normal 3 2 3 2 2 4" xfId="19634" xr:uid="{00000000-0005-0000-0000-0000B04C0000}"/>
    <cellStyle name="Normal 3 2 3 2 2 4 2" xfId="19635" xr:uid="{00000000-0005-0000-0000-0000B14C0000}"/>
    <cellStyle name="Normal 3 2 3 2 2 4 2 2" xfId="19636" xr:uid="{00000000-0005-0000-0000-0000B24C0000}"/>
    <cellStyle name="Normal 3 2 3 2 2 4 2 3" xfId="19637" xr:uid="{00000000-0005-0000-0000-0000B34C0000}"/>
    <cellStyle name="Normal 3 2 3 2 2 4 3" xfId="19638" xr:uid="{00000000-0005-0000-0000-0000B44C0000}"/>
    <cellStyle name="Normal 3 2 3 2 2 4 4" xfId="19639" xr:uid="{00000000-0005-0000-0000-0000B54C0000}"/>
    <cellStyle name="Normal 3 2 3 2 2 5" xfId="19640" xr:uid="{00000000-0005-0000-0000-0000B64C0000}"/>
    <cellStyle name="Normal 3 2 3 2 2 5 2" xfId="19641" xr:uid="{00000000-0005-0000-0000-0000B74C0000}"/>
    <cellStyle name="Normal 3 2 3 2 2 5 2 2" xfId="19642" xr:uid="{00000000-0005-0000-0000-0000B84C0000}"/>
    <cellStyle name="Normal 3 2 3 2 2 5 2 3" xfId="19643" xr:uid="{00000000-0005-0000-0000-0000B94C0000}"/>
    <cellStyle name="Normal 3 2 3 2 2 5 3" xfId="19644" xr:uid="{00000000-0005-0000-0000-0000BA4C0000}"/>
    <cellStyle name="Normal 3 2 3 2 2 5 4" xfId="19645" xr:uid="{00000000-0005-0000-0000-0000BB4C0000}"/>
    <cellStyle name="Normal 3 2 3 2 2 6" xfId="19646" xr:uid="{00000000-0005-0000-0000-0000BC4C0000}"/>
    <cellStyle name="Normal 3 2 3 2 2 6 2" xfId="19647" xr:uid="{00000000-0005-0000-0000-0000BD4C0000}"/>
    <cellStyle name="Normal 3 2 3 2 2 6 2 2" xfId="19648" xr:uid="{00000000-0005-0000-0000-0000BE4C0000}"/>
    <cellStyle name="Normal 3 2 3 2 2 6 2 3" xfId="19649" xr:uid="{00000000-0005-0000-0000-0000BF4C0000}"/>
    <cellStyle name="Normal 3 2 3 2 2 6 3" xfId="19650" xr:uid="{00000000-0005-0000-0000-0000C04C0000}"/>
    <cellStyle name="Normal 3 2 3 2 2 6 4" xfId="19651" xr:uid="{00000000-0005-0000-0000-0000C14C0000}"/>
    <cellStyle name="Normal 3 2 3 2 2 7" xfId="19652" xr:uid="{00000000-0005-0000-0000-0000C24C0000}"/>
    <cellStyle name="Normal 3 2 3 2 2 7 2" xfId="19653" xr:uid="{00000000-0005-0000-0000-0000C34C0000}"/>
    <cellStyle name="Normal 3 2 3 2 2 7 2 2" xfId="19654" xr:uid="{00000000-0005-0000-0000-0000C44C0000}"/>
    <cellStyle name="Normal 3 2 3 2 2 7 2 3" xfId="19655" xr:uid="{00000000-0005-0000-0000-0000C54C0000}"/>
    <cellStyle name="Normal 3 2 3 2 2 7 3" xfId="19656" xr:uid="{00000000-0005-0000-0000-0000C64C0000}"/>
    <cellStyle name="Normal 3 2 3 2 2 7 4" xfId="19657" xr:uid="{00000000-0005-0000-0000-0000C74C0000}"/>
    <cellStyle name="Normal 3 2 3 2 2 8" xfId="19658" xr:uid="{00000000-0005-0000-0000-0000C84C0000}"/>
    <cellStyle name="Normal 3 2 3 2 2 8 2" xfId="19659" xr:uid="{00000000-0005-0000-0000-0000C94C0000}"/>
    <cellStyle name="Normal 3 2 3 2 2 8 3" xfId="19660" xr:uid="{00000000-0005-0000-0000-0000CA4C0000}"/>
    <cellStyle name="Normal 3 2 3 2 2 9" xfId="19661" xr:uid="{00000000-0005-0000-0000-0000CB4C0000}"/>
    <cellStyle name="Normal 3 2 3 2 3" xfId="19662" xr:uid="{00000000-0005-0000-0000-0000CC4C0000}"/>
    <cellStyle name="Normal 3 2 3 2 3 10" xfId="19663" xr:uid="{00000000-0005-0000-0000-0000CD4C0000}"/>
    <cellStyle name="Normal 3 2 3 2 3 2" xfId="19664" xr:uid="{00000000-0005-0000-0000-0000CE4C0000}"/>
    <cellStyle name="Normal 3 2 3 2 3 2 2" xfId="19665" xr:uid="{00000000-0005-0000-0000-0000CF4C0000}"/>
    <cellStyle name="Normal 3 2 3 2 3 2 2 2" xfId="19666" xr:uid="{00000000-0005-0000-0000-0000D04C0000}"/>
    <cellStyle name="Normal 3 2 3 2 3 2 2 3" xfId="19667" xr:uid="{00000000-0005-0000-0000-0000D14C0000}"/>
    <cellStyle name="Normal 3 2 3 2 3 2 3" xfId="19668" xr:uid="{00000000-0005-0000-0000-0000D24C0000}"/>
    <cellStyle name="Normal 3 2 3 2 3 2 4" xfId="19669" xr:uid="{00000000-0005-0000-0000-0000D34C0000}"/>
    <cellStyle name="Normal 3 2 3 2 3 3" xfId="19670" xr:uid="{00000000-0005-0000-0000-0000D44C0000}"/>
    <cellStyle name="Normal 3 2 3 2 3 3 2" xfId="19671" xr:uid="{00000000-0005-0000-0000-0000D54C0000}"/>
    <cellStyle name="Normal 3 2 3 2 3 3 2 2" xfId="19672" xr:uid="{00000000-0005-0000-0000-0000D64C0000}"/>
    <cellStyle name="Normal 3 2 3 2 3 3 2 3" xfId="19673" xr:uid="{00000000-0005-0000-0000-0000D74C0000}"/>
    <cellStyle name="Normal 3 2 3 2 3 3 3" xfId="19674" xr:uid="{00000000-0005-0000-0000-0000D84C0000}"/>
    <cellStyle name="Normal 3 2 3 2 3 3 4" xfId="19675" xr:uid="{00000000-0005-0000-0000-0000D94C0000}"/>
    <cellStyle name="Normal 3 2 3 2 3 4" xfId="19676" xr:uid="{00000000-0005-0000-0000-0000DA4C0000}"/>
    <cellStyle name="Normal 3 2 3 2 3 4 2" xfId="19677" xr:uid="{00000000-0005-0000-0000-0000DB4C0000}"/>
    <cellStyle name="Normal 3 2 3 2 3 4 2 2" xfId="19678" xr:uid="{00000000-0005-0000-0000-0000DC4C0000}"/>
    <cellStyle name="Normal 3 2 3 2 3 4 2 3" xfId="19679" xr:uid="{00000000-0005-0000-0000-0000DD4C0000}"/>
    <cellStyle name="Normal 3 2 3 2 3 4 3" xfId="19680" xr:uid="{00000000-0005-0000-0000-0000DE4C0000}"/>
    <cellStyle name="Normal 3 2 3 2 3 4 4" xfId="19681" xr:uid="{00000000-0005-0000-0000-0000DF4C0000}"/>
    <cellStyle name="Normal 3 2 3 2 3 5" xfId="19682" xr:uid="{00000000-0005-0000-0000-0000E04C0000}"/>
    <cellStyle name="Normal 3 2 3 2 3 5 2" xfId="19683" xr:uid="{00000000-0005-0000-0000-0000E14C0000}"/>
    <cellStyle name="Normal 3 2 3 2 3 5 2 2" xfId="19684" xr:uid="{00000000-0005-0000-0000-0000E24C0000}"/>
    <cellStyle name="Normal 3 2 3 2 3 5 2 3" xfId="19685" xr:uid="{00000000-0005-0000-0000-0000E34C0000}"/>
    <cellStyle name="Normal 3 2 3 2 3 5 3" xfId="19686" xr:uid="{00000000-0005-0000-0000-0000E44C0000}"/>
    <cellStyle name="Normal 3 2 3 2 3 5 4" xfId="19687" xr:uid="{00000000-0005-0000-0000-0000E54C0000}"/>
    <cellStyle name="Normal 3 2 3 2 3 6" xfId="19688" xr:uid="{00000000-0005-0000-0000-0000E64C0000}"/>
    <cellStyle name="Normal 3 2 3 2 3 6 2" xfId="19689" xr:uid="{00000000-0005-0000-0000-0000E74C0000}"/>
    <cellStyle name="Normal 3 2 3 2 3 6 2 2" xfId="19690" xr:uid="{00000000-0005-0000-0000-0000E84C0000}"/>
    <cellStyle name="Normal 3 2 3 2 3 6 2 3" xfId="19691" xr:uid="{00000000-0005-0000-0000-0000E94C0000}"/>
    <cellStyle name="Normal 3 2 3 2 3 6 3" xfId="19692" xr:uid="{00000000-0005-0000-0000-0000EA4C0000}"/>
    <cellStyle name="Normal 3 2 3 2 3 6 4" xfId="19693" xr:uid="{00000000-0005-0000-0000-0000EB4C0000}"/>
    <cellStyle name="Normal 3 2 3 2 3 7" xfId="19694" xr:uid="{00000000-0005-0000-0000-0000EC4C0000}"/>
    <cellStyle name="Normal 3 2 3 2 3 7 2" xfId="19695" xr:uid="{00000000-0005-0000-0000-0000ED4C0000}"/>
    <cellStyle name="Normal 3 2 3 2 3 7 2 2" xfId="19696" xr:uid="{00000000-0005-0000-0000-0000EE4C0000}"/>
    <cellStyle name="Normal 3 2 3 2 3 7 2 3" xfId="19697" xr:uid="{00000000-0005-0000-0000-0000EF4C0000}"/>
    <cellStyle name="Normal 3 2 3 2 3 7 3" xfId="19698" xr:uid="{00000000-0005-0000-0000-0000F04C0000}"/>
    <cellStyle name="Normal 3 2 3 2 3 7 4" xfId="19699" xr:uid="{00000000-0005-0000-0000-0000F14C0000}"/>
    <cellStyle name="Normal 3 2 3 2 3 8" xfId="19700" xr:uid="{00000000-0005-0000-0000-0000F24C0000}"/>
    <cellStyle name="Normal 3 2 3 2 3 8 2" xfId="19701" xr:uid="{00000000-0005-0000-0000-0000F34C0000}"/>
    <cellStyle name="Normal 3 2 3 2 3 8 3" xfId="19702" xr:uid="{00000000-0005-0000-0000-0000F44C0000}"/>
    <cellStyle name="Normal 3 2 3 2 3 9" xfId="19703" xr:uid="{00000000-0005-0000-0000-0000F54C0000}"/>
    <cellStyle name="Normal 3 2 3 2 4" xfId="19704" xr:uid="{00000000-0005-0000-0000-0000F64C0000}"/>
    <cellStyle name="Normal 3 2 3 2 4 2" xfId="19705" xr:uid="{00000000-0005-0000-0000-0000F74C0000}"/>
    <cellStyle name="Normal 3 2 3 2 4 2 2" xfId="19706" xr:uid="{00000000-0005-0000-0000-0000F84C0000}"/>
    <cellStyle name="Normal 3 2 3 2 4 2 3" xfId="19707" xr:uid="{00000000-0005-0000-0000-0000F94C0000}"/>
    <cellStyle name="Normal 3 2 3 2 4 3" xfId="19708" xr:uid="{00000000-0005-0000-0000-0000FA4C0000}"/>
    <cellStyle name="Normal 3 2 3 2 4 4" xfId="19709" xr:uid="{00000000-0005-0000-0000-0000FB4C0000}"/>
    <cellStyle name="Normal 3 2 3 2 5" xfId="19710" xr:uid="{00000000-0005-0000-0000-0000FC4C0000}"/>
    <cellStyle name="Normal 3 2 3 2 5 2" xfId="19711" xr:uid="{00000000-0005-0000-0000-0000FD4C0000}"/>
    <cellStyle name="Normal 3 2 3 2 5 2 2" xfId="19712" xr:uid="{00000000-0005-0000-0000-0000FE4C0000}"/>
    <cellStyle name="Normal 3 2 3 2 5 2 3" xfId="19713" xr:uid="{00000000-0005-0000-0000-0000FF4C0000}"/>
    <cellStyle name="Normal 3 2 3 2 5 3" xfId="19714" xr:uid="{00000000-0005-0000-0000-0000004D0000}"/>
    <cellStyle name="Normal 3 2 3 2 5 4" xfId="19715" xr:uid="{00000000-0005-0000-0000-0000014D0000}"/>
    <cellStyle name="Normal 3 2 3 2 6" xfId="19716" xr:uid="{00000000-0005-0000-0000-0000024D0000}"/>
    <cellStyle name="Normal 3 2 3 2 6 2" xfId="19717" xr:uid="{00000000-0005-0000-0000-0000034D0000}"/>
    <cellStyle name="Normal 3 2 3 2 6 2 2" xfId="19718" xr:uid="{00000000-0005-0000-0000-0000044D0000}"/>
    <cellStyle name="Normal 3 2 3 2 6 2 3" xfId="19719" xr:uid="{00000000-0005-0000-0000-0000054D0000}"/>
    <cellStyle name="Normal 3 2 3 2 6 3" xfId="19720" xr:uid="{00000000-0005-0000-0000-0000064D0000}"/>
    <cellStyle name="Normal 3 2 3 2 6 4" xfId="19721" xr:uid="{00000000-0005-0000-0000-0000074D0000}"/>
    <cellStyle name="Normal 3 2 3 2 7" xfId="19722" xr:uid="{00000000-0005-0000-0000-0000084D0000}"/>
    <cellStyle name="Normal 3 2 3 2 7 2" xfId="19723" xr:uid="{00000000-0005-0000-0000-0000094D0000}"/>
    <cellStyle name="Normal 3 2 3 2 7 2 2" xfId="19724" xr:uid="{00000000-0005-0000-0000-00000A4D0000}"/>
    <cellStyle name="Normal 3 2 3 2 7 2 3" xfId="19725" xr:uid="{00000000-0005-0000-0000-00000B4D0000}"/>
    <cellStyle name="Normal 3 2 3 2 7 3" xfId="19726" xr:uid="{00000000-0005-0000-0000-00000C4D0000}"/>
    <cellStyle name="Normal 3 2 3 2 7 4" xfId="19727" xr:uid="{00000000-0005-0000-0000-00000D4D0000}"/>
    <cellStyle name="Normal 3 2 3 2 8" xfId="19728" xr:uid="{00000000-0005-0000-0000-00000E4D0000}"/>
    <cellStyle name="Normal 3 2 3 2 8 2" xfId="19729" xr:uid="{00000000-0005-0000-0000-00000F4D0000}"/>
    <cellStyle name="Normal 3 2 3 2 8 2 2" xfId="19730" xr:uid="{00000000-0005-0000-0000-0000104D0000}"/>
    <cellStyle name="Normal 3 2 3 2 8 2 3" xfId="19731" xr:uid="{00000000-0005-0000-0000-0000114D0000}"/>
    <cellStyle name="Normal 3 2 3 2 8 3" xfId="19732" xr:uid="{00000000-0005-0000-0000-0000124D0000}"/>
    <cellStyle name="Normal 3 2 3 2 8 4" xfId="19733" xr:uid="{00000000-0005-0000-0000-0000134D0000}"/>
    <cellStyle name="Normal 3 2 3 2 9" xfId="19734" xr:uid="{00000000-0005-0000-0000-0000144D0000}"/>
    <cellStyle name="Normal 3 2 3 2 9 2" xfId="19735" xr:uid="{00000000-0005-0000-0000-0000154D0000}"/>
    <cellStyle name="Normal 3 2 3 2 9 2 2" xfId="19736" xr:uid="{00000000-0005-0000-0000-0000164D0000}"/>
    <cellStyle name="Normal 3 2 3 2 9 2 3" xfId="19737" xr:uid="{00000000-0005-0000-0000-0000174D0000}"/>
    <cellStyle name="Normal 3 2 3 2 9 3" xfId="19738" xr:uid="{00000000-0005-0000-0000-0000184D0000}"/>
    <cellStyle name="Normal 3 2 3 2 9 4" xfId="19739" xr:uid="{00000000-0005-0000-0000-0000194D0000}"/>
    <cellStyle name="Normal 3 2 3 3" xfId="19740" xr:uid="{00000000-0005-0000-0000-00001A4D0000}"/>
    <cellStyle name="Normal 3 2 3 3 10" xfId="19741" xr:uid="{00000000-0005-0000-0000-00001B4D0000}"/>
    <cellStyle name="Normal 3 2 3 3 10 2" xfId="19742" xr:uid="{00000000-0005-0000-0000-00001C4D0000}"/>
    <cellStyle name="Normal 3 2 3 3 10 3" xfId="19743" xr:uid="{00000000-0005-0000-0000-00001D4D0000}"/>
    <cellStyle name="Normal 3 2 3 3 11" xfId="19744" xr:uid="{00000000-0005-0000-0000-00001E4D0000}"/>
    <cellStyle name="Normal 3 2 3 3 12" xfId="19745" xr:uid="{00000000-0005-0000-0000-00001F4D0000}"/>
    <cellStyle name="Normal 3 2 3 3 2" xfId="19746" xr:uid="{00000000-0005-0000-0000-0000204D0000}"/>
    <cellStyle name="Normal 3 2 3 3 2 10" xfId="19747" xr:uid="{00000000-0005-0000-0000-0000214D0000}"/>
    <cellStyle name="Normal 3 2 3 3 2 2" xfId="19748" xr:uid="{00000000-0005-0000-0000-0000224D0000}"/>
    <cellStyle name="Normal 3 2 3 3 2 2 2" xfId="19749" xr:uid="{00000000-0005-0000-0000-0000234D0000}"/>
    <cellStyle name="Normal 3 2 3 3 2 2 2 2" xfId="19750" xr:uid="{00000000-0005-0000-0000-0000244D0000}"/>
    <cellStyle name="Normal 3 2 3 3 2 2 2 3" xfId="19751" xr:uid="{00000000-0005-0000-0000-0000254D0000}"/>
    <cellStyle name="Normal 3 2 3 3 2 2 3" xfId="19752" xr:uid="{00000000-0005-0000-0000-0000264D0000}"/>
    <cellStyle name="Normal 3 2 3 3 2 2 4" xfId="19753" xr:uid="{00000000-0005-0000-0000-0000274D0000}"/>
    <cellStyle name="Normal 3 2 3 3 2 3" xfId="19754" xr:uid="{00000000-0005-0000-0000-0000284D0000}"/>
    <cellStyle name="Normal 3 2 3 3 2 3 2" xfId="19755" xr:uid="{00000000-0005-0000-0000-0000294D0000}"/>
    <cellStyle name="Normal 3 2 3 3 2 3 2 2" xfId="19756" xr:uid="{00000000-0005-0000-0000-00002A4D0000}"/>
    <cellStyle name="Normal 3 2 3 3 2 3 2 3" xfId="19757" xr:uid="{00000000-0005-0000-0000-00002B4D0000}"/>
    <cellStyle name="Normal 3 2 3 3 2 3 3" xfId="19758" xr:uid="{00000000-0005-0000-0000-00002C4D0000}"/>
    <cellStyle name="Normal 3 2 3 3 2 3 4" xfId="19759" xr:uid="{00000000-0005-0000-0000-00002D4D0000}"/>
    <cellStyle name="Normal 3 2 3 3 2 4" xfId="19760" xr:uid="{00000000-0005-0000-0000-00002E4D0000}"/>
    <cellStyle name="Normal 3 2 3 3 2 4 2" xfId="19761" xr:uid="{00000000-0005-0000-0000-00002F4D0000}"/>
    <cellStyle name="Normal 3 2 3 3 2 4 2 2" xfId="19762" xr:uid="{00000000-0005-0000-0000-0000304D0000}"/>
    <cellStyle name="Normal 3 2 3 3 2 4 2 3" xfId="19763" xr:uid="{00000000-0005-0000-0000-0000314D0000}"/>
    <cellStyle name="Normal 3 2 3 3 2 4 3" xfId="19764" xr:uid="{00000000-0005-0000-0000-0000324D0000}"/>
    <cellStyle name="Normal 3 2 3 3 2 4 4" xfId="19765" xr:uid="{00000000-0005-0000-0000-0000334D0000}"/>
    <cellStyle name="Normal 3 2 3 3 2 5" xfId="19766" xr:uid="{00000000-0005-0000-0000-0000344D0000}"/>
    <cellStyle name="Normal 3 2 3 3 2 5 2" xfId="19767" xr:uid="{00000000-0005-0000-0000-0000354D0000}"/>
    <cellStyle name="Normal 3 2 3 3 2 5 2 2" xfId="19768" xr:uid="{00000000-0005-0000-0000-0000364D0000}"/>
    <cellStyle name="Normal 3 2 3 3 2 5 2 3" xfId="19769" xr:uid="{00000000-0005-0000-0000-0000374D0000}"/>
    <cellStyle name="Normal 3 2 3 3 2 5 3" xfId="19770" xr:uid="{00000000-0005-0000-0000-0000384D0000}"/>
    <cellStyle name="Normal 3 2 3 3 2 5 4" xfId="19771" xr:uid="{00000000-0005-0000-0000-0000394D0000}"/>
    <cellStyle name="Normal 3 2 3 3 2 6" xfId="19772" xr:uid="{00000000-0005-0000-0000-00003A4D0000}"/>
    <cellStyle name="Normal 3 2 3 3 2 6 2" xfId="19773" xr:uid="{00000000-0005-0000-0000-00003B4D0000}"/>
    <cellStyle name="Normal 3 2 3 3 2 6 2 2" xfId="19774" xr:uid="{00000000-0005-0000-0000-00003C4D0000}"/>
    <cellStyle name="Normal 3 2 3 3 2 6 2 3" xfId="19775" xr:uid="{00000000-0005-0000-0000-00003D4D0000}"/>
    <cellStyle name="Normal 3 2 3 3 2 6 3" xfId="19776" xr:uid="{00000000-0005-0000-0000-00003E4D0000}"/>
    <cellStyle name="Normal 3 2 3 3 2 6 4" xfId="19777" xr:uid="{00000000-0005-0000-0000-00003F4D0000}"/>
    <cellStyle name="Normal 3 2 3 3 2 7" xfId="19778" xr:uid="{00000000-0005-0000-0000-0000404D0000}"/>
    <cellStyle name="Normal 3 2 3 3 2 7 2" xfId="19779" xr:uid="{00000000-0005-0000-0000-0000414D0000}"/>
    <cellStyle name="Normal 3 2 3 3 2 7 2 2" xfId="19780" xr:uid="{00000000-0005-0000-0000-0000424D0000}"/>
    <cellStyle name="Normal 3 2 3 3 2 7 2 3" xfId="19781" xr:uid="{00000000-0005-0000-0000-0000434D0000}"/>
    <cellStyle name="Normal 3 2 3 3 2 7 3" xfId="19782" xr:uid="{00000000-0005-0000-0000-0000444D0000}"/>
    <cellStyle name="Normal 3 2 3 3 2 7 4" xfId="19783" xr:uid="{00000000-0005-0000-0000-0000454D0000}"/>
    <cellStyle name="Normal 3 2 3 3 2 8" xfId="19784" xr:uid="{00000000-0005-0000-0000-0000464D0000}"/>
    <cellStyle name="Normal 3 2 3 3 2 8 2" xfId="19785" xr:uid="{00000000-0005-0000-0000-0000474D0000}"/>
    <cellStyle name="Normal 3 2 3 3 2 8 3" xfId="19786" xr:uid="{00000000-0005-0000-0000-0000484D0000}"/>
    <cellStyle name="Normal 3 2 3 3 2 9" xfId="19787" xr:uid="{00000000-0005-0000-0000-0000494D0000}"/>
    <cellStyle name="Normal 3 2 3 3 3" xfId="19788" xr:uid="{00000000-0005-0000-0000-00004A4D0000}"/>
    <cellStyle name="Normal 3 2 3 3 3 10" xfId="19789" xr:uid="{00000000-0005-0000-0000-00004B4D0000}"/>
    <cellStyle name="Normal 3 2 3 3 3 2" xfId="19790" xr:uid="{00000000-0005-0000-0000-00004C4D0000}"/>
    <cellStyle name="Normal 3 2 3 3 3 2 2" xfId="19791" xr:uid="{00000000-0005-0000-0000-00004D4D0000}"/>
    <cellStyle name="Normal 3 2 3 3 3 2 2 2" xfId="19792" xr:uid="{00000000-0005-0000-0000-00004E4D0000}"/>
    <cellStyle name="Normal 3 2 3 3 3 2 2 3" xfId="19793" xr:uid="{00000000-0005-0000-0000-00004F4D0000}"/>
    <cellStyle name="Normal 3 2 3 3 3 2 3" xfId="19794" xr:uid="{00000000-0005-0000-0000-0000504D0000}"/>
    <cellStyle name="Normal 3 2 3 3 3 2 4" xfId="19795" xr:uid="{00000000-0005-0000-0000-0000514D0000}"/>
    <cellStyle name="Normal 3 2 3 3 3 3" xfId="19796" xr:uid="{00000000-0005-0000-0000-0000524D0000}"/>
    <cellStyle name="Normal 3 2 3 3 3 3 2" xfId="19797" xr:uid="{00000000-0005-0000-0000-0000534D0000}"/>
    <cellStyle name="Normal 3 2 3 3 3 3 2 2" xfId="19798" xr:uid="{00000000-0005-0000-0000-0000544D0000}"/>
    <cellStyle name="Normal 3 2 3 3 3 3 2 3" xfId="19799" xr:uid="{00000000-0005-0000-0000-0000554D0000}"/>
    <cellStyle name="Normal 3 2 3 3 3 3 3" xfId="19800" xr:uid="{00000000-0005-0000-0000-0000564D0000}"/>
    <cellStyle name="Normal 3 2 3 3 3 3 4" xfId="19801" xr:uid="{00000000-0005-0000-0000-0000574D0000}"/>
    <cellStyle name="Normal 3 2 3 3 3 4" xfId="19802" xr:uid="{00000000-0005-0000-0000-0000584D0000}"/>
    <cellStyle name="Normal 3 2 3 3 3 4 2" xfId="19803" xr:uid="{00000000-0005-0000-0000-0000594D0000}"/>
    <cellStyle name="Normal 3 2 3 3 3 4 2 2" xfId="19804" xr:uid="{00000000-0005-0000-0000-00005A4D0000}"/>
    <cellStyle name="Normal 3 2 3 3 3 4 2 3" xfId="19805" xr:uid="{00000000-0005-0000-0000-00005B4D0000}"/>
    <cellStyle name="Normal 3 2 3 3 3 4 3" xfId="19806" xr:uid="{00000000-0005-0000-0000-00005C4D0000}"/>
    <cellStyle name="Normal 3 2 3 3 3 4 4" xfId="19807" xr:uid="{00000000-0005-0000-0000-00005D4D0000}"/>
    <cellStyle name="Normal 3 2 3 3 3 5" xfId="19808" xr:uid="{00000000-0005-0000-0000-00005E4D0000}"/>
    <cellStyle name="Normal 3 2 3 3 3 5 2" xfId="19809" xr:uid="{00000000-0005-0000-0000-00005F4D0000}"/>
    <cellStyle name="Normal 3 2 3 3 3 5 2 2" xfId="19810" xr:uid="{00000000-0005-0000-0000-0000604D0000}"/>
    <cellStyle name="Normal 3 2 3 3 3 5 2 3" xfId="19811" xr:uid="{00000000-0005-0000-0000-0000614D0000}"/>
    <cellStyle name="Normal 3 2 3 3 3 5 3" xfId="19812" xr:uid="{00000000-0005-0000-0000-0000624D0000}"/>
    <cellStyle name="Normal 3 2 3 3 3 5 4" xfId="19813" xr:uid="{00000000-0005-0000-0000-0000634D0000}"/>
    <cellStyle name="Normal 3 2 3 3 3 6" xfId="19814" xr:uid="{00000000-0005-0000-0000-0000644D0000}"/>
    <cellStyle name="Normal 3 2 3 3 3 6 2" xfId="19815" xr:uid="{00000000-0005-0000-0000-0000654D0000}"/>
    <cellStyle name="Normal 3 2 3 3 3 6 2 2" xfId="19816" xr:uid="{00000000-0005-0000-0000-0000664D0000}"/>
    <cellStyle name="Normal 3 2 3 3 3 6 2 3" xfId="19817" xr:uid="{00000000-0005-0000-0000-0000674D0000}"/>
    <cellStyle name="Normal 3 2 3 3 3 6 3" xfId="19818" xr:uid="{00000000-0005-0000-0000-0000684D0000}"/>
    <cellStyle name="Normal 3 2 3 3 3 6 4" xfId="19819" xr:uid="{00000000-0005-0000-0000-0000694D0000}"/>
    <cellStyle name="Normal 3 2 3 3 3 7" xfId="19820" xr:uid="{00000000-0005-0000-0000-00006A4D0000}"/>
    <cellStyle name="Normal 3 2 3 3 3 7 2" xfId="19821" xr:uid="{00000000-0005-0000-0000-00006B4D0000}"/>
    <cellStyle name="Normal 3 2 3 3 3 7 2 2" xfId="19822" xr:uid="{00000000-0005-0000-0000-00006C4D0000}"/>
    <cellStyle name="Normal 3 2 3 3 3 7 2 3" xfId="19823" xr:uid="{00000000-0005-0000-0000-00006D4D0000}"/>
    <cellStyle name="Normal 3 2 3 3 3 7 3" xfId="19824" xr:uid="{00000000-0005-0000-0000-00006E4D0000}"/>
    <cellStyle name="Normal 3 2 3 3 3 7 4" xfId="19825" xr:uid="{00000000-0005-0000-0000-00006F4D0000}"/>
    <cellStyle name="Normal 3 2 3 3 3 8" xfId="19826" xr:uid="{00000000-0005-0000-0000-0000704D0000}"/>
    <cellStyle name="Normal 3 2 3 3 3 8 2" xfId="19827" xr:uid="{00000000-0005-0000-0000-0000714D0000}"/>
    <cellStyle name="Normal 3 2 3 3 3 8 3" xfId="19828" xr:uid="{00000000-0005-0000-0000-0000724D0000}"/>
    <cellStyle name="Normal 3 2 3 3 3 9" xfId="19829" xr:uid="{00000000-0005-0000-0000-0000734D0000}"/>
    <cellStyle name="Normal 3 2 3 3 4" xfId="19830" xr:uid="{00000000-0005-0000-0000-0000744D0000}"/>
    <cellStyle name="Normal 3 2 3 3 4 2" xfId="19831" xr:uid="{00000000-0005-0000-0000-0000754D0000}"/>
    <cellStyle name="Normal 3 2 3 3 4 2 2" xfId="19832" xr:uid="{00000000-0005-0000-0000-0000764D0000}"/>
    <cellStyle name="Normal 3 2 3 3 4 2 3" xfId="19833" xr:uid="{00000000-0005-0000-0000-0000774D0000}"/>
    <cellStyle name="Normal 3 2 3 3 4 3" xfId="19834" xr:uid="{00000000-0005-0000-0000-0000784D0000}"/>
    <cellStyle name="Normal 3 2 3 3 4 4" xfId="19835" xr:uid="{00000000-0005-0000-0000-0000794D0000}"/>
    <cellStyle name="Normal 3 2 3 3 5" xfId="19836" xr:uid="{00000000-0005-0000-0000-00007A4D0000}"/>
    <cellStyle name="Normal 3 2 3 3 5 2" xfId="19837" xr:uid="{00000000-0005-0000-0000-00007B4D0000}"/>
    <cellStyle name="Normal 3 2 3 3 5 2 2" xfId="19838" xr:uid="{00000000-0005-0000-0000-00007C4D0000}"/>
    <cellStyle name="Normal 3 2 3 3 5 2 3" xfId="19839" xr:uid="{00000000-0005-0000-0000-00007D4D0000}"/>
    <cellStyle name="Normal 3 2 3 3 5 3" xfId="19840" xr:uid="{00000000-0005-0000-0000-00007E4D0000}"/>
    <cellStyle name="Normal 3 2 3 3 5 4" xfId="19841" xr:uid="{00000000-0005-0000-0000-00007F4D0000}"/>
    <cellStyle name="Normal 3 2 3 3 6" xfId="19842" xr:uid="{00000000-0005-0000-0000-0000804D0000}"/>
    <cellStyle name="Normal 3 2 3 3 6 2" xfId="19843" xr:uid="{00000000-0005-0000-0000-0000814D0000}"/>
    <cellStyle name="Normal 3 2 3 3 6 2 2" xfId="19844" xr:uid="{00000000-0005-0000-0000-0000824D0000}"/>
    <cellStyle name="Normal 3 2 3 3 6 2 3" xfId="19845" xr:uid="{00000000-0005-0000-0000-0000834D0000}"/>
    <cellStyle name="Normal 3 2 3 3 6 3" xfId="19846" xr:uid="{00000000-0005-0000-0000-0000844D0000}"/>
    <cellStyle name="Normal 3 2 3 3 6 4" xfId="19847" xr:uid="{00000000-0005-0000-0000-0000854D0000}"/>
    <cellStyle name="Normal 3 2 3 3 7" xfId="19848" xr:uid="{00000000-0005-0000-0000-0000864D0000}"/>
    <cellStyle name="Normal 3 2 3 3 7 2" xfId="19849" xr:uid="{00000000-0005-0000-0000-0000874D0000}"/>
    <cellStyle name="Normal 3 2 3 3 7 2 2" xfId="19850" xr:uid="{00000000-0005-0000-0000-0000884D0000}"/>
    <cellStyle name="Normal 3 2 3 3 7 2 3" xfId="19851" xr:uid="{00000000-0005-0000-0000-0000894D0000}"/>
    <cellStyle name="Normal 3 2 3 3 7 3" xfId="19852" xr:uid="{00000000-0005-0000-0000-00008A4D0000}"/>
    <cellStyle name="Normal 3 2 3 3 7 4" xfId="19853" xr:uid="{00000000-0005-0000-0000-00008B4D0000}"/>
    <cellStyle name="Normal 3 2 3 3 8" xfId="19854" xr:uid="{00000000-0005-0000-0000-00008C4D0000}"/>
    <cellStyle name="Normal 3 2 3 3 8 2" xfId="19855" xr:uid="{00000000-0005-0000-0000-00008D4D0000}"/>
    <cellStyle name="Normal 3 2 3 3 8 2 2" xfId="19856" xr:uid="{00000000-0005-0000-0000-00008E4D0000}"/>
    <cellStyle name="Normal 3 2 3 3 8 2 3" xfId="19857" xr:uid="{00000000-0005-0000-0000-00008F4D0000}"/>
    <cellStyle name="Normal 3 2 3 3 8 3" xfId="19858" xr:uid="{00000000-0005-0000-0000-0000904D0000}"/>
    <cellStyle name="Normal 3 2 3 3 8 4" xfId="19859" xr:uid="{00000000-0005-0000-0000-0000914D0000}"/>
    <cellStyle name="Normal 3 2 3 3 9" xfId="19860" xr:uid="{00000000-0005-0000-0000-0000924D0000}"/>
    <cellStyle name="Normal 3 2 3 3 9 2" xfId="19861" xr:uid="{00000000-0005-0000-0000-0000934D0000}"/>
    <cellStyle name="Normal 3 2 3 3 9 2 2" xfId="19862" xr:uid="{00000000-0005-0000-0000-0000944D0000}"/>
    <cellStyle name="Normal 3 2 3 3 9 2 3" xfId="19863" xr:uid="{00000000-0005-0000-0000-0000954D0000}"/>
    <cellStyle name="Normal 3 2 3 3 9 3" xfId="19864" xr:uid="{00000000-0005-0000-0000-0000964D0000}"/>
    <cellStyle name="Normal 3 2 3 3 9 4" xfId="19865" xr:uid="{00000000-0005-0000-0000-0000974D0000}"/>
    <cellStyle name="Normal 3 2 3 4" xfId="19866" xr:uid="{00000000-0005-0000-0000-0000984D0000}"/>
    <cellStyle name="Normal 3 2 3 4 10" xfId="19867" xr:uid="{00000000-0005-0000-0000-0000994D0000}"/>
    <cellStyle name="Normal 3 2 3 4 10 2" xfId="19868" xr:uid="{00000000-0005-0000-0000-00009A4D0000}"/>
    <cellStyle name="Normal 3 2 3 4 10 3" xfId="19869" xr:uid="{00000000-0005-0000-0000-00009B4D0000}"/>
    <cellStyle name="Normal 3 2 3 4 11" xfId="19870" xr:uid="{00000000-0005-0000-0000-00009C4D0000}"/>
    <cellStyle name="Normal 3 2 3 4 12" xfId="19871" xr:uid="{00000000-0005-0000-0000-00009D4D0000}"/>
    <cellStyle name="Normal 3 2 3 4 2" xfId="19872" xr:uid="{00000000-0005-0000-0000-00009E4D0000}"/>
    <cellStyle name="Normal 3 2 3 4 2 10" xfId="19873" xr:uid="{00000000-0005-0000-0000-00009F4D0000}"/>
    <cellStyle name="Normal 3 2 3 4 2 2" xfId="19874" xr:uid="{00000000-0005-0000-0000-0000A04D0000}"/>
    <cellStyle name="Normal 3 2 3 4 2 2 2" xfId="19875" xr:uid="{00000000-0005-0000-0000-0000A14D0000}"/>
    <cellStyle name="Normal 3 2 3 4 2 2 2 2" xfId="19876" xr:uid="{00000000-0005-0000-0000-0000A24D0000}"/>
    <cellStyle name="Normal 3 2 3 4 2 2 2 3" xfId="19877" xr:uid="{00000000-0005-0000-0000-0000A34D0000}"/>
    <cellStyle name="Normal 3 2 3 4 2 2 3" xfId="19878" xr:uid="{00000000-0005-0000-0000-0000A44D0000}"/>
    <cellStyle name="Normal 3 2 3 4 2 2 4" xfId="19879" xr:uid="{00000000-0005-0000-0000-0000A54D0000}"/>
    <cellStyle name="Normal 3 2 3 4 2 3" xfId="19880" xr:uid="{00000000-0005-0000-0000-0000A64D0000}"/>
    <cellStyle name="Normal 3 2 3 4 2 3 2" xfId="19881" xr:uid="{00000000-0005-0000-0000-0000A74D0000}"/>
    <cellStyle name="Normal 3 2 3 4 2 3 2 2" xfId="19882" xr:uid="{00000000-0005-0000-0000-0000A84D0000}"/>
    <cellStyle name="Normal 3 2 3 4 2 3 2 3" xfId="19883" xr:uid="{00000000-0005-0000-0000-0000A94D0000}"/>
    <cellStyle name="Normal 3 2 3 4 2 3 3" xfId="19884" xr:uid="{00000000-0005-0000-0000-0000AA4D0000}"/>
    <cellStyle name="Normal 3 2 3 4 2 3 4" xfId="19885" xr:uid="{00000000-0005-0000-0000-0000AB4D0000}"/>
    <cellStyle name="Normal 3 2 3 4 2 4" xfId="19886" xr:uid="{00000000-0005-0000-0000-0000AC4D0000}"/>
    <cellStyle name="Normal 3 2 3 4 2 4 2" xfId="19887" xr:uid="{00000000-0005-0000-0000-0000AD4D0000}"/>
    <cellStyle name="Normal 3 2 3 4 2 4 2 2" xfId="19888" xr:uid="{00000000-0005-0000-0000-0000AE4D0000}"/>
    <cellStyle name="Normal 3 2 3 4 2 4 2 3" xfId="19889" xr:uid="{00000000-0005-0000-0000-0000AF4D0000}"/>
    <cellStyle name="Normal 3 2 3 4 2 4 3" xfId="19890" xr:uid="{00000000-0005-0000-0000-0000B04D0000}"/>
    <cellStyle name="Normal 3 2 3 4 2 4 4" xfId="19891" xr:uid="{00000000-0005-0000-0000-0000B14D0000}"/>
    <cellStyle name="Normal 3 2 3 4 2 5" xfId="19892" xr:uid="{00000000-0005-0000-0000-0000B24D0000}"/>
    <cellStyle name="Normal 3 2 3 4 2 5 2" xfId="19893" xr:uid="{00000000-0005-0000-0000-0000B34D0000}"/>
    <cellStyle name="Normal 3 2 3 4 2 5 2 2" xfId="19894" xr:uid="{00000000-0005-0000-0000-0000B44D0000}"/>
    <cellStyle name="Normal 3 2 3 4 2 5 2 3" xfId="19895" xr:uid="{00000000-0005-0000-0000-0000B54D0000}"/>
    <cellStyle name="Normal 3 2 3 4 2 5 3" xfId="19896" xr:uid="{00000000-0005-0000-0000-0000B64D0000}"/>
    <cellStyle name="Normal 3 2 3 4 2 5 4" xfId="19897" xr:uid="{00000000-0005-0000-0000-0000B74D0000}"/>
    <cellStyle name="Normal 3 2 3 4 2 6" xfId="19898" xr:uid="{00000000-0005-0000-0000-0000B84D0000}"/>
    <cellStyle name="Normal 3 2 3 4 2 6 2" xfId="19899" xr:uid="{00000000-0005-0000-0000-0000B94D0000}"/>
    <cellStyle name="Normal 3 2 3 4 2 6 2 2" xfId="19900" xr:uid="{00000000-0005-0000-0000-0000BA4D0000}"/>
    <cellStyle name="Normal 3 2 3 4 2 6 2 3" xfId="19901" xr:uid="{00000000-0005-0000-0000-0000BB4D0000}"/>
    <cellStyle name="Normal 3 2 3 4 2 6 3" xfId="19902" xr:uid="{00000000-0005-0000-0000-0000BC4D0000}"/>
    <cellStyle name="Normal 3 2 3 4 2 6 4" xfId="19903" xr:uid="{00000000-0005-0000-0000-0000BD4D0000}"/>
    <cellStyle name="Normal 3 2 3 4 2 7" xfId="19904" xr:uid="{00000000-0005-0000-0000-0000BE4D0000}"/>
    <cellStyle name="Normal 3 2 3 4 2 7 2" xfId="19905" xr:uid="{00000000-0005-0000-0000-0000BF4D0000}"/>
    <cellStyle name="Normal 3 2 3 4 2 7 2 2" xfId="19906" xr:uid="{00000000-0005-0000-0000-0000C04D0000}"/>
    <cellStyle name="Normal 3 2 3 4 2 7 2 3" xfId="19907" xr:uid="{00000000-0005-0000-0000-0000C14D0000}"/>
    <cellStyle name="Normal 3 2 3 4 2 7 3" xfId="19908" xr:uid="{00000000-0005-0000-0000-0000C24D0000}"/>
    <cellStyle name="Normal 3 2 3 4 2 7 4" xfId="19909" xr:uid="{00000000-0005-0000-0000-0000C34D0000}"/>
    <cellStyle name="Normal 3 2 3 4 2 8" xfId="19910" xr:uid="{00000000-0005-0000-0000-0000C44D0000}"/>
    <cellStyle name="Normal 3 2 3 4 2 8 2" xfId="19911" xr:uid="{00000000-0005-0000-0000-0000C54D0000}"/>
    <cellStyle name="Normal 3 2 3 4 2 8 3" xfId="19912" xr:uid="{00000000-0005-0000-0000-0000C64D0000}"/>
    <cellStyle name="Normal 3 2 3 4 2 9" xfId="19913" xr:uid="{00000000-0005-0000-0000-0000C74D0000}"/>
    <cellStyle name="Normal 3 2 3 4 3" xfId="19914" xr:uid="{00000000-0005-0000-0000-0000C84D0000}"/>
    <cellStyle name="Normal 3 2 3 4 3 10" xfId="19915" xr:uid="{00000000-0005-0000-0000-0000C94D0000}"/>
    <cellStyle name="Normal 3 2 3 4 3 2" xfId="19916" xr:uid="{00000000-0005-0000-0000-0000CA4D0000}"/>
    <cellStyle name="Normal 3 2 3 4 3 2 2" xfId="19917" xr:uid="{00000000-0005-0000-0000-0000CB4D0000}"/>
    <cellStyle name="Normal 3 2 3 4 3 2 2 2" xfId="19918" xr:uid="{00000000-0005-0000-0000-0000CC4D0000}"/>
    <cellStyle name="Normal 3 2 3 4 3 2 2 3" xfId="19919" xr:uid="{00000000-0005-0000-0000-0000CD4D0000}"/>
    <cellStyle name="Normal 3 2 3 4 3 2 3" xfId="19920" xr:uid="{00000000-0005-0000-0000-0000CE4D0000}"/>
    <cellStyle name="Normal 3 2 3 4 3 2 4" xfId="19921" xr:uid="{00000000-0005-0000-0000-0000CF4D0000}"/>
    <cellStyle name="Normal 3 2 3 4 3 3" xfId="19922" xr:uid="{00000000-0005-0000-0000-0000D04D0000}"/>
    <cellStyle name="Normal 3 2 3 4 3 3 2" xfId="19923" xr:uid="{00000000-0005-0000-0000-0000D14D0000}"/>
    <cellStyle name="Normal 3 2 3 4 3 3 2 2" xfId="19924" xr:uid="{00000000-0005-0000-0000-0000D24D0000}"/>
    <cellStyle name="Normal 3 2 3 4 3 3 2 3" xfId="19925" xr:uid="{00000000-0005-0000-0000-0000D34D0000}"/>
    <cellStyle name="Normal 3 2 3 4 3 3 3" xfId="19926" xr:uid="{00000000-0005-0000-0000-0000D44D0000}"/>
    <cellStyle name="Normal 3 2 3 4 3 3 4" xfId="19927" xr:uid="{00000000-0005-0000-0000-0000D54D0000}"/>
    <cellStyle name="Normal 3 2 3 4 3 4" xfId="19928" xr:uid="{00000000-0005-0000-0000-0000D64D0000}"/>
    <cellStyle name="Normal 3 2 3 4 3 4 2" xfId="19929" xr:uid="{00000000-0005-0000-0000-0000D74D0000}"/>
    <cellStyle name="Normal 3 2 3 4 3 4 2 2" xfId="19930" xr:uid="{00000000-0005-0000-0000-0000D84D0000}"/>
    <cellStyle name="Normal 3 2 3 4 3 4 2 3" xfId="19931" xr:uid="{00000000-0005-0000-0000-0000D94D0000}"/>
    <cellStyle name="Normal 3 2 3 4 3 4 3" xfId="19932" xr:uid="{00000000-0005-0000-0000-0000DA4D0000}"/>
    <cellStyle name="Normal 3 2 3 4 3 4 4" xfId="19933" xr:uid="{00000000-0005-0000-0000-0000DB4D0000}"/>
    <cellStyle name="Normal 3 2 3 4 3 5" xfId="19934" xr:uid="{00000000-0005-0000-0000-0000DC4D0000}"/>
    <cellStyle name="Normal 3 2 3 4 3 5 2" xfId="19935" xr:uid="{00000000-0005-0000-0000-0000DD4D0000}"/>
    <cellStyle name="Normal 3 2 3 4 3 5 2 2" xfId="19936" xr:uid="{00000000-0005-0000-0000-0000DE4D0000}"/>
    <cellStyle name="Normal 3 2 3 4 3 5 2 3" xfId="19937" xr:uid="{00000000-0005-0000-0000-0000DF4D0000}"/>
    <cellStyle name="Normal 3 2 3 4 3 5 3" xfId="19938" xr:uid="{00000000-0005-0000-0000-0000E04D0000}"/>
    <cellStyle name="Normal 3 2 3 4 3 5 4" xfId="19939" xr:uid="{00000000-0005-0000-0000-0000E14D0000}"/>
    <cellStyle name="Normal 3 2 3 4 3 6" xfId="19940" xr:uid="{00000000-0005-0000-0000-0000E24D0000}"/>
    <cellStyle name="Normal 3 2 3 4 3 6 2" xfId="19941" xr:uid="{00000000-0005-0000-0000-0000E34D0000}"/>
    <cellStyle name="Normal 3 2 3 4 3 6 2 2" xfId="19942" xr:uid="{00000000-0005-0000-0000-0000E44D0000}"/>
    <cellStyle name="Normal 3 2 3 4 3 6 2 3" xfId="19943" xr:uid="{00000000-0005-0000-0000-0000E54D0000}"/>
    <cellStyle name="Normal 3 2 3 4 3 6 3" xfId="19944" xr:uid="{00000000-0005-0000-0000-0000E64D0000}"/>
    <cellStyle name="Normal 3 2 3 4 3 6 4" xfId="19945" xr:uid="{00000000-0005-0000-0000-0000E74D0000}"/>
    <cellStyle name="Normal 3 2 3 4 3 7" xfId="19946" xr:uid="{00000000-0005-0000-0000-0000E84D0000}"/>
    <cellStyle name="Normal 3 2 3 4 3 7 2" xfId="19947" xr:uid="{00000000-0005-0000-0000-0000E94D0000}"/>
    <cellStyle name="Normal 3 2 3 4 3 7 2 2" xfId="19948" xr:uid="{00000000-0005-0000-0000-0000EA4D0000}"/>
    <cellStyle name="Normal 3 2 3 4 3 7 2 3" xfId="19949" xr:uid="{00000000-0005-0000-0000-0000EB4D0000}"/>
    <cellStyle name="Normal 3 2 3 4 3 7 3" xfId="19950" xr:uid="{00000000-0005-0000-0000-0000EC4D0000}"/>
    <cellStyle name="Normal 3 2 3 4 3 7 4" xfId="19951" xr:uid="{00000000-0005-0000-0000-0000ED4D0000}"/>
    <cellStyle name="Normal 3 2 3 4 3 8" xfId="19952" xr:uid="{00000000-0005-0000-0000-0000EE4D0000}"/>
    <cellStyle name="Normal 3 2 3 4 3 8 2" xfId="19953" xr:uid="{00000000-0005-0000-0000-0000EF4D0000}"/>
    <cellStyle name="Normal 3 2 3 4 3 8 3" xfId="19954" xr:uid="{00000000-0005-0000-0000-0000F04D0000}"/>
    <cellStyle name="Normal 3 2 3 4 3 9" xfId="19955" xr:uid="{00000000-0005-0000-0000-0000F14D0000}"/>
    <cellStyle name="Normal 3 2 3 4 4" xfId="19956" xr:uid="{00000000-0005-0000-0000-0000F24D0000}"/>
    <cellStyle name="Normal 3 2 3 4 4 2" xfId="19957" xr:uid="{00000000-0005-0000-0000-0000F34D0000}"/>
    <cellStyle name="Normal 3 2 3 4 4 2 2" xfId="19958" xr:uid="{00000000-0005-0000-0000-0000F44D0000}"/>
    <cellStyle name="Normal 3 2 3 4 4 2 3" xfId="19959" xr:uid="{00000000-0005-0000-0000-0000F54D0000}"/>
    <cellStyle name="Normal 3 2 3 4 4 3" xfId="19960" xr:uid="{00000000-0005-0000-0000-0000F64D0000}"/>
    <cellStyle name="Normal 3 2 3 4 4 4" xfId="19961" xr:uid="{00000000-0005-0000-0000-0000F74D0000}"/>
    <cellStyle name="Normal 3 2 3 4 5" xfId="19962" xr:uid="{00000000-0005-0000-0000-0000F84D0000}"/>
    <cellStyle name="Normal 3 2 3 4 5 2" xfId="19963" xr:uid="{00000000-0005-0000-0000-0000F94D0000}"/>
    <cellStyle name="Normal 3 2 3 4 5 2 2" xfId="19964" xr:uid="{00000000-0005-0000-0000-0000FA4D0000}"/>
    <cellStyle name="Normal 3 2 3 4 5 2 3" xfId="19965" xr:uid="{00000000-0005-0000-0000-0000FB4D0000}"/>
    <cellStyle name="Normal 3 2 3 4 5 3" xfId="19966" xr:uid="{00000000-0005-0000-0000-0000FC4D0000}"/>
    <cellStyle name="Normal 3 2 3 4 5 4" xfId="19967" xr:uid="{00000000-0005-0000-0000-0000FD4D0000}"/>
    <cellStyle name="Normal 3 2 3 4 6" xfId="19968" xr:uid="{00000000-0005-0000-0000-0000FE4D0000}"/>
    <cellStyle name="Normal 3 2 3 4 6 2" xfId="19969" xr:uid="{00000000-0005-0000-0000-0000FF4D0000}"/>
    <cellStyle name="Normal 3 2 3 4 6 2 2" xfId="19970" xr:uid="{00000000-0005-0000-0000-0000004E0000}"/>
    <cellStyle name="Normal 3 2 3 4 6 2 3" xfId="19971" xr:uid="{00000000-0005-0000-0000-0000014E0000}"/>
    <cellStyle name="Normal 3 2 3 4 6 3" xfId="19972" xr:uid="{00000000-0005-0000-0000-0000024E0000}"/>
    <cellStyle name="Normal 3 2 3 4 6 4" xfId="19973" xr:uid="{00000000-0005-0000-0000-0000034E0000}"/>
    <cellStyle name="Normal 3 2 3 4 7" xfId="19974" xr:uid="{00000000-0005-0000-0000-0000044E0000}"/>
    <cellStyle name="Normal 3 2 3 4 7 2" xfId="19975" xr:uid="{00000000-0005-0000-0000-0000054E0000}"/>
    <cellStyle name="Normal 3 2 3 4 7 2 2" xfId="19976" xr:uid="{00000000-0005-0000-0000-0000064E0000}"/>
    <cellStyle name="Normal 3 2 3 4 7 2 3" xfId="19977" xr:uid="{00000000-0005-0000-0000-0000074E0000}"/>
    <cellStyle name="Normal 3 2 3 4 7 3" xfId="19978" xr:uid="{00000000-0005-0000-0000-0000084E0000}"/>
    <cellStyle name="Normal 3 2 3 4 7 4" xfId="19979" xr:uid="{00000000-0005-0000-0000-0000094E0000}"/>
    <cellStyle name="Normal 3 2 3 4 8" xfId="19980" xr:uid="{00000000-0005-0000-0000-00000A4E0000}"/>
    <cellStyle name="Normal 3 2 3 4 8 2" xfId="19981" xr:uid="{00000000-0005-0000-0000-00000B4E0000}"/>
    <cellStyle name="Normal 3 2 3 4 8 2 2" xfId="19982" xr:uid="{00000000-0005-0000-0000-00000C4E0000}"/>
    <cellStyle name="Normal 3 2 3 4 8 2 3" xfId="19983" xr:uid="{00000000-0005-0000-0000-00000D4E0000}"/>
    <cellStyle name="Normal 3 2 3 4 8 3" xfId="19984" xr:uid="{00000000-0005-0000-0000-00000E4E0000}"/>
    <cellStyle name="Normal 3 2 3 4 8 4" xfId="19985" xr:uid="{00000000-0005-0000-0000-00000F4E0000}"/>
    <cellStyle name="Normal 3 2 3 4 9" xfId="19986" xr:uid="{00000000-0005-0000-0000-0000104E0000}"/>
    <cellStyle name="Normal 3 2 3 4 9 2" xfId="19987" xr:uid="{00000000-0005-0000-0000-0000114E0000}"/>
    <cellStyle name="Normal 3 2 3 4 9 2 2" xfId="19988" xr:uid="{00000000-0005-0000-0000-0000124E0000}"/>
    <cellStyle name="Normal 3 2 3 4 9 2 3" xfId="19989" xr:uid="{00000000-0005-0000-0000-0000134E0000}"/>
    <cellStyle name="Normal 3 2 3 4 9 3" xfId="19990" xr:uid="{00000000-0005-0000-0000-0000144E0000}"/>
    <cellStyle name="Normal 3 2 3 4 9 4" xfId="19991" xr:uid="{00000000-0005-0000-0000-0000154E0000}"/>
    <cellStyle name="Normal 3 2 3 5" xfId="19992" xr:uid="{00000000-0005-0000-0000-0000164E0000}"/>
    <cellStyle name="Normal 3 2 3 5 10" xfId="19993" xr:uid="{00000000-0005-0000-0000-0000174E0000}"/>
    <cellStyle name="Normal 3 2 3 5 2" xfId="19994" xr:uid="{00000000-0005-0000-0000-0000184E0000}"/>
    <cellStyle name="Normal 3 2 3 5 2 2" xfId="19995" xr:uid="{00000000-0005-0000-0000-0000194E0000}"/>
    <cellStyle name="Normal 3 2 3 5 2 2 2" xfId="19996" xr:uid="{00000000-0005-0000-0000-00001A4E0000}"/>
    <cellStyle name="Normal 3 2 3 5 2 2 3" xfId="19997" xr:uid="{00000000-0005-0000-0000-00001B4E0000}"/>
    <cellStyle name="Normal 3 2 3 5 2 3" xfId="19998" xr:uid="{00000000-0005-0000-0000-00001C4E0000}"/>
    <cellStyle name="Normal 3 2 3 5 2 4" xfId="19999" xr:uid="{00000000-0005-0000-0000-00001D4E0000}"/>
    <cellStyle name="Normal 3 2 3 5 3" xfId="20000" xr:uid="{00000000-0005-0000-0000-00001E4E0000}"/>
    <cellStyle name="Normal 3 2 3 5 3 2" xfId="20001" xr:uid="{00000000-0005-0000-0000-00001F4E0000}"/>
    <cellStyle name="Normal 3 2 3 5 3 2 2" xfId="20002" xr:uid="{00000000-0005-0000-0000-0000204E0000}"/>
    <cellStyle name="Normal 3 2 3 5 3 2 3" xfId="20003" xr:uid="{00000000-0005-0000-0000-0000214E0000}"/>
    <cellStyle name="Normal 3 2 3 5 3 3" xfId="20004" xr:uid="{00000000-0005-0000-0000-0000224E0000}"/>
    <cellStyle name="Normal 3 2 3 5 3 4" xfId="20005" xr:uid="{00000000-0005-0000-0000-0000234E0000}"/>
    <cellStyle name="Normal 3 2 3 5 4" xfId="20006" xr:uid="{00000000-0005-0000-0000-0000244E0000}"/>
    <cellStyle name="Normal 3 2 3 5 4 2" xfId="20007" xr:uid="{00000000-0005-0000-0000-0000254E0000}"/>
    <cellStyle name="Normal 3 2 3 5 4 2 2" xfId="20008" xr:uid="{00000000-0005-0000-0000-0000264E0000}"/>
    <cellStyle name="Normal 3 2 3 5 4 2 3" xfId="20009" xr:uid="{00000000-0005-0000-0000-0000274E0000}"/>
    <cellStyle name="Normal 3 2 3 5 4 3" xfId="20010" xr:uid="{00000000-0005-0000-0000-0000284E0000}"/>
    <cellStyle name="Normal 3 2 3 5 4 4" xfId="20011" xr:uid="{00000000-0005-0000-0000-0000294E0000}"/>
    <cellStyle name="Normal 3 2 3 5 5" xfId="20012" xr:uid="{00000000-0005-0000-0000-00002A4E0000}"/>
    <cellStyle name="Normal 3 2 3 5 5 2" xfId="20013" xr:uid="{00000000-0005-0000-0000-00002B4E0000}"/>
    <cellStyle name="Normal 3 2 3 5 5 2 2" xfId="20014" xr:uid="{00000000-0005-0000-0000-00002C4E0000}"/>
    <cellStyle name="Normal 3 2 3 5 5 2 3" xfId="20015" xr:uid="{00000000-0005-0000-0000-00002D4E0000}"/>
    <cellStyle name="Normal 3 2 3 5 5 3" xfId="20016" xr:uid="{00000000-0005-0000-0000-00002E4E0000}"/>
    <cellStyle name="Normal 3 2 3 5 5 4" xfId="20017" xr:uid="{00000000-0005-0000-0000-00002F4E0000}"/>
    <cellStyle name="Normal 3 2 3 5 6" xfId="20018" xr:uid="{00000000-0005-0000-0000-0000304E0000}"/>
    <cellStyle name="Normal 3 2 3 5 6 2" xfId="20019" xr:uid="{00000000-0005-0000-0000-0000314E0000}"/>
    <cellStyle name="Normal 3 2 3 5 6 2 2" xfId="20020" xr:uid="{00000000-0005-0000-0000-0000324E0000}"/>
    <cellStyle name="Normal 3 2 3 5 6 2 3" xfId="20021" xr:uid="{00000000-0005-0000-0000-0000334E0000}"/>
    <cellStyle name="Normal 3 2 3 5 6 3" xfId="20022" xr:uid="{00000000-0005-0000-0000-0000344E0000}"/>
    <cellStyle name="Normal 3 2 3 5 6 4" xfId="20023" xr:uid="{00000000-0005-0000-0000-0000354E0000}"/>
    <cellStyle name="Normal 3 2 3 5 7" xfId="20024" xr:uid="{00000000-0005-0000-0000-0000364E0000}"/>
    <cellStyle name="Normal 3 2 3 5 7 2" xfId="20025" xr:uid="{00000000-0005-0000-0000-0000374E0000}"/>
    <cellStyle name="Normal 3 2 3 5 7 2 2" xfId="20026" xr:uid="{00000000-0005-0000-0000-0000384E0000}"/>
    <cellStyle name="Normal 3 2 3 5 7 2 3" xfId="20027" xr:uid="{00000000-0005-0000-0000-0000394E0000}"/>
    <cellStyle name="Normal 3 2 3 5 7 3" xfId="20028" xr:uid="{00000000-0005-0000-0000-00003A4E0000}"/>
    <cellStyle name="Normal 3 2 3 5 7 4" xfId="20029" xr:uid="{00000000-0005-0000-0000-00003B4E0000}"/>
    <cellStyle name="Normal 3 2 3 5 8" xfId="20030" xr:uid="{00000000-0005-0000-0000-00003C4E0000}"/>
    <cellStyle name="Normal 3 2 3 5 8 2" xfId="20031" xr:uid="{00000000-0005-0000-0000-00003D4E0000}"/>
    <cellStyle name="Normal 3 2 3 5 8 3" xfId="20032" xr:uid="{00000000-0005-0000-0000-00003E4E0000}"/>
    <cellStyle name="Normal 3 2 3 5 9" xfId="20033" xr:uid="{00000000-0005-0000-0000-00003F4E0000}"/>
    <cellStyle name="Normal 3 2 3 6" xfId="20034" xr:uid="{00000000-0005-0000-0000-0000404E0000}"/>
    <cellStyle name="Normal 3 2 3 6 10" xfId="20035" xr:uid="{00000000-0005-0000-0000-0000414E0000}"/>
    <cellStyle name="Normal 3 2 3 6 2" xfId="20036" xr:uid="{00000000-0005-0000-0000-0000424E0000}"/>
    <cellStyle name="Normal 3 2 3 6 2 2" xfId="20037" xr:uid="{00000000-0005-0000-0000-0000434E0000}"/>
    <cellStyle name="Normal 3 2 3 6 2 2 2" xfId="20038" xr:uid="{00000000-0005-0000-0000-0000444E0000}"/>
    <cellStyle name="Normal 3 2 3 6 2 2 3" xfId="20039" xr:uid="{00000000-0005-0000-0000-0000454E0000}"/>
    <cellStyle name="Normal 3 2 3 6 2 3" xfId="20040" xr:uid="{00000000-0005-0000-0000-0000464E0000}"/>
    <cellStyle name="Normal 3 2 3 6 2 4" xfId="20041" xr:uid="{00000000-0005-0000-0000-0000474E0000}"/>
    <cellStyle name="Normal 3 2 3 6 3" xfId="20042" xr:uid="{00000000-0005-0000-0000-0000484E0000}"/>
    <cellStyle name="Normal 3 2 3 6 3 2" xfId="20043" xr:uid="{00000000-0005-0000-0000-0000494E0000}"/>
    <cellStyle name="Normal 3 2 3 6 3 2 2" xfId="20044" xr:uid="{00000000-0005-0000-0000-00004A4E0000}"/>
    <cellStyle name="Normal 3 2 3 6 3 2 3" xfId="20045" xr:uid="{00000000-0005-0000-0000-00004B4E0000}"/>
    <cellStyle name="Normal 3 2 3 6 3 3" xfId="20046" xr:uid="{00000000-0005-0000-0000-00004C4E0000}"/>
    <cellStyle name="Normal 3 2 3 6 3 4" xfId="20047" xr:uid="{00000000-0005-0000-0000-00004D4E0000}"/>
    <cellStyle name="Normal 3 2 3 6 4" xfId="20048" xr:uid="{00000000-0005-0000-0000-00004E4E0000}"/>
    <cellStyle name="Normal 3 2 3 6 4 2" xfId="20049" xr:uid="{00000000-0005-0000-0000-00004F4E0000}"/>
    <cellStyle name="Normal 3 2 3 6 4 2 2" xfId="20050" xr:uid="{00000000-0005-0000-0000-0000504E0000}"/>
    <cellStyle name="Normal 3 2 3 6 4 2 3" xfId="20051" xr:uid="{00000000-0005-0000-0000-0000514E0000}"/>
    <cellStyle name="Normal 3 2 3 6 4 3" xfId="20052" xr:uid="{00000000-0005-0000-0000-0000524E0000}"/>
    <cellStyle name="Normal 3 2 3 6 4 4" xfId="20053" xr:uid="{00000000-0005-0000-0000-0000534E0000}"/>
    <cellStyle name="Normal 3 2 3 6 5" xfId="20054" xr:uid="{00000000-0005-0000-0000-0000544E0000}"/>
    <cellStyle name="Normal 3 2 3 6 5 2" xfId="20055" xr:uid="{00000000-0005-0000-0000-0000554E0000}"/>
    <cellStyle name="Normal 3 2 3 6 5 2 2" xfId="20056" xr:uid="{00000000-0005-0000-0000-0000564E0000}"/>
    <cellStyle name="Normal 3 2 3 6 5 2 3" xfId="20057" xr:uid="{00000000-0005-0000-0000-0000574E0000}"/>
    <cellStyle name="Normal 3 2 3 6 5 3" xfId="20058" xr:uid="{00000000-0005-0000-0000-0000584E0000}"/>
    <cellStyle name="Normal 3 2 3 6 5 4" xfId="20059" xr:uid="{00000000-0005-0000-0000-0000594E0000}"/>
    <cellStyle name="Normal 3 2 3 6 6" xfId="20060" xr:uid="{00000000-0005-0000-0000-00005A4E0000}"/>
    <cellStyle name="Normal 3 2 3 6 6 2" xfId="20061" xr:uid="{00000000-0005-0000-0000-00005B4E0000}"/>
    <cellStyle name="Normal 3 2 3 6 6 2 2" xfId="20062" xr:uid="{00000000-0005-0000-0000-00005C4E0000}"/>
    <cellStyle name="Normal 3 2 3 6 6 2 3" xfId="20063" xr:uid="{00000000-0005-0000-0000-00005D4E0000}"/>
    <cellStyle name="Normal 3 2 3 6 6 3" xfId="20064" xr:uid="{00000000-0005-0000-0000-00005E4E0000}"/>
    <cellStyle name="Normal 3 2 3 6 6 4" xfId="20065" xr:uid="{00000000-0005-0000-0000-00005F4E0000}"/>
    <cellStyle name="Normal 3 2 3 6 7" xfId="20066" xr:uid="{00000000-0005-0000-0000-0000604E0000}"/>
    <cellStyle name="Normal 3 2 3 6 7 2" xfId="20067" xr:uid="{00000000-0005-0000-0000-0000614E0000}"/>
    <cellStyle name="Normal 3 2 3 6 7 2 2" xfId="20068" xr:uid="{00000000-0005-0000-0000-0000624E0000}"/>
    <cellStyle name="Normal 3 2 3 6 7 2 3" xfId="20069" xr:uid="{00000000-0005-0000-0000-0000634E0000}"/>
    <cellStyle name="Normal 3 2 3 6 7 3" xfId="20070" xr:uid="{00000000-0005-0000-0000-0000644E0000}"/>
    <cellStyle name="Normal 3 2 3 6 7 4" xfId="20071" xr:uid="{00000000-0005-0000-0000-0000654E0000}"/>
    <cellStyle name="Normal 3 2 3 6 8" xfId="20072" xr:uid="{00000000-0005-0000-0000-0000664E0000}"/>
    <cellStyle name="Normal 3 2 3 6 8 2" xfId="20073" xr:uid="{00000000-0005-0000-0000-0000674E0000}"/>
    <cellStyle name="Normal 3 2 3 6 8 3" xfId="20074" xr:uid="{00000000-0005-0000-0000-0000684E0000}"/>
    <cellStyle name="Normal 3 2 3 6 9" xfId="20075" xr:uid="{00000000-0005-0000-0000-0000694E0000}"/>
    <cellStyle name="Normal 3 2 3 7" xfId="20076" xr:uid="{00000000-0005-0000-0000-00006A4E0000}"/>
    <cellStyle name="Normal 3 2 3 7 2" xfId="20077" xr:uid="{00000000-0005-0000-0000-00006B4E0000}"/>
    <cellStyle name="Normal 3 2 3 7 2 2" xfId="20078" xr:uid="{00000000-0005-0000-0000-00006C4E0000}"/>
    <cellStyle name="Normal 3 2 3 7 2 3" xfId="20079" xr:uid="{00000000-0005-0000-0000-00006D4E0000}"/>
    <cellStyle name="Normal 3 2 3 7 3" xfId="20080" xr:uid="{00000000-0005-0000-0000-00006E4E0000}"/>
    <cellStyle name="Normal 3 2 3 7 4" xfId="20081" xr:uid="{00000000-0005-0000-0000-00006F4E0000}"/>
    <cellStyle name="Normal 3 2 3 8" xfId="20082" xr:uid="{00000000-0005-0000-0000-0000704E0000}"/>
    <cellStyle name="Normal 3 2 3 8 2" xfId="20083" xr:uid="{00000000-0005-0000-0000-0000714E0000}"/>
    <cellStyle name="Normal 3 2 3 8 2 2" xfId="20084" xr:uid="{00000000-0005-0000-0000-0000724E0000}"/>
    <cellStyle name="Normal 3 2 3 8 2 3" xfId="20085" xr:uid="{00000000-0005-0000-0000-0000734E0000}"/>
    <cellStyle name="Normal 3 2 3 8 3" xfId="20086" xr:uid="{00000000-0005-0000-0000-0000744E0000}"/>
    <cellStyle name="Normal 3 2 3 8 4" xfId="20087" xr:uid="{00000000-0005-0000-0000-0000754E0000}"/>
    <cellStyle name="Normal 3 2 3 9" xfId="20088" xr:uid="{00000000-0005-0000-0000-0000764E0000}"/>
    <cellStyle name="Normal 3 2 3 9 2" xfId="20089" xr:uid="{00000000-0005-0000-0000-0000774E0000}"/>
    <cellStyle name="Normal 3 2 3 9 2 2" xfId="20090" xr:uid="{00000000-0005-0000-0000-0000784E0000}"/>
    <cellStyle name="Normal 3 2 3 9 2 3" xfId="20091" xr:uid="{00000000-0005-0000-0000-0000794E0000}"/>
    <cellStyle name="Normal 3 2 3 9 3" xfId="20092" xr:uid="{00000000-0005-0000-0000-00007A4E0000}"/>
    <cellStyle name="Normal 3 2 3 9 4" xfId="20093" xr:uid="{00000000-0005-0000-0000-00007B4E0000}"/>
    <cellStyle name="Normal 3 2 4" xfId="20094" xr:uid="{00000000-0005-0000-0000-00007C4E0000}"/>
    <cellStyle name="Normal 3 2 4 10" xfId="20095" xr:uid="{00000000-0005-0000-0000-00007D4E0000}"/>
    <cellStyle name="Normal 3 2 4 10 2" xfId="20096" xr:uid="{00000000-0005-0000-0000-00007E4E0000}"/>
    <cellStyle name="Normal 3 2 4 10 2 2" xfId="20097" xr:uid="{00000000-0005-0000-0000-00007F4E0000}"/>
    <cellStyle name="Normal 3 2 4 10 2 3" xfId="20098" xr:uid="{00000000-0005-0000-0000-0000804E0000}"/>
    <cellStyle name="Normal 3 2 4 10 3" xfId="20099" xr:uid="{00000000-0005-0000-0000-0000814E0000}"/>
    <cellStyle name="Normal 3 2 4 10 4" xfId="20100" xr:uid="{00000000-0005-0000-0000-0000824E0000}"/>
    <cellStyle name="Normal 3 2 4 11" xfId="20101" xr:uid="{00000000-0005-0000-0000-0000834E0000}"/>
    <cellStyle name="Normal 3 2 4 11 2" xfId="20102" xr:uid="{00000000-0005-0000-0000-0000844E0000}"/>
    <cellStyle name="Normal 3 2 4 11 2 2" xfId="20103" xr:uid="{00000000-0005-0000-0000-0000854E0000}"/>
    <cellStyle name="Normal 3 2 4 11 2 3" xfId="20104" xr:uid="{00000000-0005-0000-0000-0000864E0000}"/>
    <cellStyle name="Normal 3 2 4 11 3" xfId="20105" xr:uid="{00000000-0005-0000-0000-0000874E0000}"/>
    <cellStyle name="Normal 3 2 4 11 4" xfId="20106" xr:uid="{00000000-0005-0000-0000-0000884E0000}"/>
    <cellStyle name="Normal 3 2 4 12" xfId="20107" xr:uid="{00000000-0005-0000-0000-0000894E0000}"/>
    <cellStyle name="Normal 3 2 4 12 2" xfId="20108" xr:uid="{00000000-0005-0000-0000-00008A4E0000}"/>
    <cellStyle name="Normal 3 2 4 12 2 2" xfId="20109" xr:uid="{00000000-0005-0000-0000-00008B4E0000}"/>
    <cellStyle name="Normal 3 2 4 12 2 3" xfId="20110" xr:uid="{00000000-0005-0000-0000-00008C4E0000}"/>
    <cellStyle name="Normal 3 2 4 12 3" xfId="20111" xr:uid="{00000000-0005-0000-0000-00008D4E0000}"/>
    <cellStyle name="Normal 3 2 4 12 4" xfId="20112" xr:uid="{00000000-0005-0000-0000-00008E4E0000}"/>
    <cellStyle name="Normal 3 2 4 13" xfId="20113" xr:uid="{00000000-0005-0000-0000-00008F4E0000}"/>
    <cellStyle name="Normal 3 2 4 13 2" xfId="20114" xr:uid="{00000000-0005-0000-0000-0000904E0000}"/>
    <cellStyle name="Normal 3 2 4 13 2 2" xfId="20115" xr:uid="{00000000-0005-0000-0000-0000914E0000}"/>
    <cellStyle name="Normal 3 2 4 13 2 3" xfId="20116" xr:uid="{00000000-0005-0000-0000-0000924E0000}"/>
    <cellStyle name="Normal 3 2 4 13 3" xfId="20117" xr:uid="{00000000-0005-0000-0000-0000934E0000}"/>
    <cellStyle name="Normal 3 2 4 13 4" xfId="20118" xr:uid="{00000000-0005-0000-0000-0000944E0000}"/>
    <cellStyle name="Normal 3 2 4 14" xfId="20119" xr:uid="{00000000-0005-0000-0000-0000954E0000}"/>
    <cellStyle name="Normal 3 2 4 14 2" xfId="20120" xr:uid="{00000000-0005-0000-0000-0000964E0000}"/>
    <cellStyle name="Normal 3 2 4 14 3" xfId="20121" xr:uid="{00000000-0005-0000-0000-0000974E0000}"/>
    <cellStyle name="Normal 3 2 4 15" xfId="20122" xr:uid="{00000000-0005-0000-0000-0000984E0000}"/>
    <cellStyle name="Normal 3 2 4 16" xfId="20123" xr:uid="{00000000-0005-0000-0000-0000994E0000}"/>
    <cellStyle name="Normal 3 2 4 2" xfId="20124" xr:uid="{00000000-0005-0000-0000-00009A4E0000}"/>
    <cellStyle name="Normal 3 2 4 2 10" xfId="20125" xr:uid="{00000000-0005-0000-0000-00009B4E0000}"/>
    <cellStyle name="Normal 3 2 4 2 10 2" xfId="20126" xr:uid="{00000000-0005-0000-0000-00009C4E0000}"/>
    <cellStyle name="Normal 3 2 4 2 10 3" xfId="20127" xr:uid="{00000000-0005-0000-0000-00009D4E0000}"/>
    <cellStyle name="Normal 3 2 4 2 11" xfId="20128" xr:uid="{00000000-0005-0000-0000-00009E4E0000}"/>
    <cellStyle name="Normal 3 2 4 2 12" xfId="20129" xr:uid="{00000000-0005-0000-0000-00009F4E0000}"/>
    <cellStyle name="Normal 3 2 4 2 2" xfId="20130" xr:uid="{00000000-0005-0000-0000-0000A04E0000}"/>
    <cellStyle name="Normal 3 2 4 2 2 10" xfId="20131" xr:uid="{00000000-0005-0000-0000-0000A14E0000}"/>
    <cellStyle name="Normal 3 2 4 2 2 2" xfId="20132" xr:uid="{00000000-0005-0000-0000-0000A24E0000}"/>
    <cellStyle name="Normal 3 2 4 2 2 2 2" xfId="20133" xr:uid="{00000000-0005-0000-0000-0000A34E0000}"/>
    <cellStyle name="Normal 3 2 4 2 2 2 2 2" xfId="20134" xr:uid="{00000000-0005-0000-0000-0000A44E0000}"/>
    <cellStyle name="Normal 3 2 4 2 2 2 2 3" xfId="20135" xr:uid="{00000000-0005-0000-0000-0000A54E0000}"/>
    <cellStyle name="Normal 3 2 4 2 2 2 3" xfId="20136" xr:uid="{00000000-0005-0000-0000-0000A64E0000}"/>
    <cellStyle name="Normal 3 2 4 2 2 2 4" xfId="20137" xr:uid="{00000000-0005-0000-0000-0000A74E0000}"/>
    <cellStyle name="Normal 3 2 4 2 2 3" xfId="20138" xr:uid="{00000000-0005-0000-0000-0000A84E0000}"/>
    <cellStyle name="Normal 3 2 4 2 2 3 2" xfId="20139" xr:uid="{00000000-0005-0000-0000-0000A94E0000}"/>
    <cellStyle name="Normal 3 2 4 2 2 3 2 2" xfId="20140" xr:uid="{00000000-0005-0000-0000-0000AA4E0000}"/>
    <cellStyle name="Normal 3 2 4 2 2 3 2 3" xfId="20141" xr:uid="{00000000-0005-0000-0000-0000AB4E0000}"/>
    <cellStyle name="Normal 3 2 4 2 2 3 3" xfId="20142" xr:uid="{00000000-0005-0000-0000-0000AC4E0000}"/>
    <cellStyle name="Normal 3 2 4 2 2 3 4" xfId="20143" xr:uid="{00000000-0005-0000-0000-0000AD4E0000}"/>
    <cellStyle name="Normal 3 2 4 2 2 4" xfId="20144" xr:uid="{00000000-0005-0000-0000-0000AE4E0000}"/>
    <cellStyle name="Normal 3 2 4 2 2 4 2" xfId="20145" xr:uid="{00000000-0005-0000-0000-0000AF4E0000}"/>
    <cellStyle name="Normal 3 2 4 2 2 4 2 2" xfId="20146" xr:uid="{00000000-0005-0000-0000-0000B04E0000}"/>
    <cellStyle name="Normal 3 2 4 2 2 4 2 3" xfId="20147" xr:uid="{00000000-0005-0000-0000-0000B14E0000}"/>
    <cellStyle name="Normal 3 2 4 2 2 4 3" xfId="20148" xr:uid="{00000000-0005-0000-0000-0000B24E0000}"/>
    <cellStyle name="Normal 3 2 4 2 2 4 4" xfId="20149" xr:uid="{00000000-0005-0000-0000-0000B34E0000}"/>
    <cellStyle name="Normal 3 2 4 2 2 5" xfId="20150" xr:uid="{00000000-0005-0000-0000-0000B44E0000}"/>
    <cellStyle name="Normal 3 2 4 2 2 5 2" xfId="20151" xr:uid="{00000000-0005-0000-0000-0000B54E0000}"/>
    <cellStyle name="Normal 3 2 4 2 2 5 2 2" xfId="20152" xr:uid="{00000000-0005-0000-0000-0000B64E0000}"/>
    <cellStyle name="Normal 3 2 4 2 2 5 2 3" xfId="20153" xr:uid="{00000000-0005-0000-0000-0000B74E0000}"/>
    <cellStyle name="Normal 3 2 4 2 2 5 3" xfId="20154" xr:uid="{00000000-0005-0000-0000-0000B84E0000}"/>
    <cellStyle name="Normal 3 2 4 2 2 5 4" xfId="20155" xr:uid="{00000000-0005-0000-0000-0000B94E0000}"/>
    <cellStyle name="Normal 3 2 4 2 2 6" xfId="20156" xr:uid="{00000000-0005-0000-0000-0000BA4E0000}"/>
    <cellStyle name="Normal 3 2 4 2 2 6 2" xfId="20157" xr:uid="{00000000-0005-0000-0000-0000BB4E0000}"/>
    <cellStyle name="Normal 3 2 4 2 2 6 2 2" xfId="20158" xr:uid="{00000000-0005-0000-0000-0000BC4E0000}"/>
    <cellStyle name="Normal 3 2 4 2 2 6 2 3" xfId="20159" xr:uid="{00000000-0005-0000-0000-0000BD4E0000}"/>
    <cellStyle name="Normal 3 2 4 2 2 6 3" xfId="20160" xr:uid="{00000000-0005-0000-0000-0000BE4E0000}"/>
    <cellStyle name="Normal 3 2 4 2 2 6 4" xfId="20161" xr:uid="{00000000-0005-0000-0000-0000BF4E0000}"/>
    <cellStyle name="Normal 3 2 4 2 2 7" xfId="20162" xr:uid="{00000000-0005-0000-0000-0000C04E0000}"/>
    <cellStyle name="Normal 3 2 4 2 2 7 2" xfId="20163" xr:uid="{00000000-0005-0000-0000-0000C14E0000}"/>
    <cellStyle name="Normal 3 2 4 2 2 7 2 2" xfId="20164" xr:uid="{00000000-0005-0000-0000-0000C24E0000}"/>
    <cellStyle name="Normal 3 2 4 2 2 7 2 3" xfId="20165" xr:uid="{00000000-0005-0000-0000-0000C34E0000}"/>
    <cellStyle name="Normal 3 2 4 2 2 7 3" xfId="20166" xr:uid="{00000000-0005-0000-0000-0000C44E0000}"/>
    <cellStyle name="Normal 3 2 4 2 2 7 4" xfId="20167" xr:uid="{00000000-0005-0000-0000-0000C54E0000}"/>
    <cellStyle name="Normal 3 2 4 2 2 8" xfId="20168" xr:uid="{00000000-0005-0000-0000-0000C64E0000}"/>
    <cellStyle name="Normal 3 2 4 2 2 8 2" xfId="20169" xr:uid="{00000000-0005-0000-0000-0000C74E0000}"/>
    <cellStyle name="Normal 3 2 4 2 2 8 3" xfId="20170" xr:uid="{00000000-0005-0000-0000-0000C84E0000}"/>
    <cellStyle name="Normal 3 2 4 2 2 9" xfId="20171" xr:uid="{00000000-0005-0000-0000-0000C94E0000}"/>
    <cellStyle name="Normal 3 2 4 2 3" xfId="20172" xr:uid="{00000000-0005-0000-0000-0000CA4E0000}"/>
    <cellStyle name="Normal 3 2 4 2 3 10" xfId="20173" xr:uid="{00000000-0005-0000-0000-0000CB4E0000}"/>
    <cellStyle name="Normal 3 2 4 2 3 2" xfId="20174" xr:uid="{00000000-0005-0000-0000-0000CC4E0000}"/>
    <cellStyle name="Normal 3 2 4 2 3 2 2" xfId="20175" xr:uid="{00000000-0005-0000-0000-0000CD4E0000}"/>
    <cellStyle name="Normal 3 2 4 2 3 2 2 2" xfId="20176" xr:uid="{00000000-0005-0000-0000-0000CE4E0000}"/>
    <cellStyle name="Normal 3 2 4 2 3 2 2 3" xfId="20177" xr:uid="{00000000-0005-0000-0000-0000CF4E0000}"/>
    <cellStyle name="Normal 3 2 4 2 3 2 3" xfId="20178" xr:uid="{00000000-0005-0000-0000-0000D04E0000}"/>
    <cellStyle name="Normal 3 2 4 2 3 2 4" xfId="20179" xr:uid="{00000000-0005-0000-0000-0000D14E0000}"/>
    <cellStyle name="Normal 3 2 4 2 3 3" xfId="20180" xr:uid="{00000000-0005-0000-0000-0000D24E0000}"/>
    <cellStyle name="Normal 3 2 4 2 3 3 2" xfId="20181" xr:uid="{00000000-0005-0000-0000-0000D34E0000}"/>
    <cellStyle name="Normal 3 2 4 2 3 3 2 2" xfId="20182" xr:uid="{00000000-0005-0000-0000-0000D44E0000}"/>
    <cellStyle name="Normal 3 2 4 2 3 3 2 3" xfId="20183" xr:uid="{00000000-0005-0000-0000-0000D54E0000}"/>
    <cellStyle name="Normal 3 2 4 2 3 3 3" xfId="20184" xr:uid="{00000000-0005-0000-0000-0000D64E0000}"/>
    <cellStyle name="Normal 3 2 4 2 3 3 4" xfId="20185" xr:uid="{00000000-0005-0000-0000-0000D74E0000}"/>
    <cellStyle name="Normal 3 2 4 2 3 4" xfId="20186" xr:uid="{00000000-0005-0000-0000-0000D84E0000}"/>
    <cellStyle name="Normal 3 2 4 2 3 4 2" xfId="20187" xr:uid="{00000000-0005-0000-0000-0000D94E0000}"/>
    <cellStyle name="Normal 3 2 4 2 3 4 2 2" xfId="20188" xr:uid="{00000000-0005-0000-0000-0000DA4E0000}"/>
    <cellStyle name="Normal 3 2 4 2 3 4 2 3" xfId="20189" xr:uid="{00000000-0005-0000-0000-0000DB4E0000}"/>
    <cellStyle name="Normal 3 2 4 2 3 4 3" xfId="20190" xr:uid="{00000000-0005-0000-0000-0000DC4E0000}"/>
    <cellStyle name="Normal 3 2 4 2 3 4 4" xfId="20191" xr:uid="{00000000-0005-0000-0000-0000DD4E0000}"/>
    <cellStyle name="Normal 3 2 4 2 3 5" xfId="20192" xr:uid="{00000000-0005-0000-0000-0000DE4E0000}"/>
    <cellStyle name="Normal 3 2 4 2 3 5 2" xfId="20193" xr:uid="{00000000-0005-0000-0000-0000DF4E0000}"/>
    <cellStyle name="Normal 3 2 4 2 3 5 2 2" xfId="20194" xr:uid="{00000000-0005-0000-0000-0000E04E0000}"/>
    <cellStyle name="Normal 3 2 4 2 3 5 2 3" xfId="20195" xr:uid="{00000000-0005-0000-0000-0000E14E0000}"/>
    <cellStyle name="Normal 3 2 4 2 3 5 3" xfId="20196" xr:uid="{00000000-0005-0000-0000-0000E24E0000}"/>
    <cellStyle name="Normal 3 2 4 2 3 5 4" xfId="20197" xr:uid="{00000000-0005-0000-0000-0000E34E0000}"/>
    <cellStyle name="Normal 3 2 4 2 3 6" xfId="20198" xr:uid="{00000000-0005-0000-0000-0000E44E0000}"/>
    <cellStyle name="Normal 3 2 4 2 3 6 2" xfId="20199" xr:uid="{00000000-0005-0000-0000-0000E54E0000}"/>
    <cellStyle name="Normal 3 2 4 2 3 6 2 2" xfId="20200" xr:uid="{00000000-0005-0000-0000-0000E64E0000}"/>
    <cellStyle name="Normal 3 2 4 2 3 6 2 3" xfId="20201" xr:uid="{00000000-0005-0000-0000-0000E74E0000}"/>
    <cellStyle name="Normal 3 2 4 2 3 6 3" xfId="20202" xr:uid="{00000000-0005-0000-0000-0000E84E0000}"/>
    <cellStyle name="Normal 3 2 4 2 3 6 4" xfId="20203" xr:uid="{00000000-0005-0000-0000-0000E94E0000}"/>
    <cellStyle name="Normal 3 2 4 2 3 7" xfId="20204" xr:uid="{00000000-0005-0000-0000-0000EA4E0000}"/>
    <cellStyle name="Normal 3 2 4 2 3 7 2" xfId="20205" xr:uid="{00000000-0005-0000-0000-0000EB4E0000}"/>
    <cellStyle name="Normal 3 2 4 2 3 7 2 2" xfId="20206" xr:uid="{00000000-0005-0000-0000-0000EC4E0000}"/>
    <cellStyle name="Normal 3 2 4 2 3 7 2 3" xfId="20207" xr:uid="{00000000-0005-0000-0000-0000ED4E0000}"/>
    <cellStyle name="Normal 3 2 4 2 3 7 3" xfId="20208" xr:uid="{00000000-0005-0000-0000-0000EE4E0000}"/>
    <cellStyle name="Normal 3 2 4 2 3 7 4" xfId="20209" xr:uid="{00000000-0005-0000-0000-0000EF4E0000}"/>
    <cellStyle name="Normal 3 2 4 2 3 8" xfId="20210" xr:uid="{00000000-0005-0000-0000-0000F04E0000}"/>
    <cellStyle name="Normal 3 2 4 2 3 8 2" xfId="20211" xr:uid="{00000000-0005-0000-0000-0000F14E0000}"/>
    <cellStyle name="Normal 3 2 4 2 3 8 3" xfId="20212" xr:uid="{00000000-0005-0000-0000-0000F24E0000}"/>
    <cellStyle name="Normal 3 2 4 2 3 9" xfId="20213" xr:uid="{00000000-0005-0000-0000-0000F34E0000}"/>
    <cellStyle name="Normal 3 2 4 2 4" xfId="20214" xr:uid="{00000000-0005-0000-0000-0000F44E0000}"/>
    <cellStyle name="Normal 3 2 4 2 4 2" xfId="20215" xr:uid="{00000000-0005-0000-0000-0000F54E0000}"/>
    <cellStyle name="Normal 3 2 4 2 4 2 2" xfId="20216" xr:uid="{00000000-0005-0000-0000-0000F64E0000}"/>
    <cellStyle name="Normal 3 2 4 2 4 2 3" xfId="20217" xr:uid="{00000000-0005-0000-0000-0000F74E0000}"/>
    <cellStyle name="Normal 3 2 4 2 4 3" xfId="20218" xr:uid="{00000000-0005-0000-0000-0000F84E0000}"/>
    <cellStyle name="Normal 3 2 4 2 4 4" xfId="20219" xr:uid="{00000000-0005-0000-0000-0000F94E0000}"/>
    <cellStyle name="Normal 3 2 4 2 5" xfId="20220" xr:uid="{00000000-0005-0000-0000-0000FA4E0000}"/>
    <cellStyle name="Normal 3 2 4 2 5 2" xfId="20221" xr:uid="{00000000-0005-0000-0000-0000FB4E0000}"/>
    <cellStyle name="Normal 3 2 4 2 5 2 2" xfId="20222" xr:uid="{00000000-0005-0000-0000-0000FC4E0000}"/>
    <cellStyle name="Normal 3 2 4 2 5 2 3" xfId="20223" xr:uid="{00000000-0005-0000-0000-0000FD4E0000}"/>
    <cellStyle name="Normal 3 2 4 2 5 3" xfId="20224" xr:uid="{00000000-0005-0000-0000-0000FE4E0000}"/>
    <cellStyle name="Normal 3 2 4 2 5 4" xfId="20225" xr:uid="{00000000-0005-0000-0000-0000FF4E0000}"/>
    <cellStyle name="Normal 3 2 4 2 6" xfId="20226" xr:uid="{00000000-0005-0000-0000-0000004F0000}"/>
    <cellStyle name="Normal 3 2 4 2 6 2" xfId="20227" xr:uid="{00000000-0005-0000-0000-0000014F0000}"/>
    <cellStyle name="Normal 3 2 4 2 6 2 2" xfId="20228" xr:uid="{00000000-0005-0000-0000-0000024F0000}"/>
    <cellStyle name="Normal 3 2 4 2 6 2 3" xfId="20229" xr:uid="{00000000-0005-0000-0000-0000034F0000}"/>
    <cellStyle name="Normal 3 2 4 2 6 3" xfId="20230" xr:uid="{00000000-0005-0000-0000-0000044F0000}"/>
    <cellStyle name="Normal 3 2 4 2 6 4" xfId="20231" xr:uid="{00000000-0005-0000-0000-0000054F0000}"/>
    <cellStyle name="Normal 3 2 4 2 7" xfId="20232" xr:uid="{00000000-0005-0000-0000-0000064F0000}"/>
    <cellStyle name="Normal 3 2 4 2 7 2" xfId="20233" xr:uid="{00000000-0005-0000-0000-0000074F0000}"/>
    <cellStyle name="Normal 3 2 4 2 7 2 2" xfId="20234" xr:uid="{00000000-0005-0000-0000-0000084F0000}"/>
    <cellStyle name="Normal 3 2 4 2 7 2 3" xfId="20235" xr:uid="{00000000-0005-0000-0000-0000094F0000}"/>
    <cellStyle name="Normal 3 2 4 2 7 3" xfId="20236" xr:uid="{00000000-0005-0000-0000-00000A4F0000}"/>
    <cellStyle name="Normal 3 2 4 2 7 4" xfId="20237" xr:uid="{00000000-0005-0000-0000-00000B4F0000}"/>
    <cellStyle name="Normal 3 2 4 2 8" xfId="20238" xr:uid="{00000000-0005-0000-0000-00000C4F0000}"/>
    <cellStyle name="Normal 3 2 4 2 8 2" xfId="20239" xr:uid="{00000000-0005-0000-0000-00000D4F0000}"/>
    <cellStyle name="Normal 3 2 4 2 8 2 2" xfId="20240" xr:uid="{00000000-0005-0000-0000-00000E4F0000}"/>
    <cellStyle name="Normal 3 2 4 2 8 2 3" xfId="20241" xr:uid="{00000000-0005-0000-0000-00000F4F0000}"/>
    <cellStyle name="Normal 3 2 4 2 8 3" xfId="20242" xr:uid="{00000000-0005-0000-0000-0000104F0000}"/>
    <cellStyle name="Normal 3 2 4 2 8 4" xfId="20243" xr:uid="{00000000-0005-0000-0000-0000114F0000}"/>
    <cellStyle name="Normal 3 2 4 2 9" xfId="20244" xr:uid="{00000000-0005-0000-0000-0000124F0000}"/>
    <cellStyle name="Normal 3 2 4 2 9 2" xfId="20245" xr:uid="{00000000-0005-0000-0000-0000134F0000}"/>
    <cellStyle name="Normal 3 2 4 2 9 2 2" xfId="20246" xr:uid="{00000000-0005-0000-0000-0000144F0000}"/>
    <cellStyle name="Normal 3 2 4 2 9 2 3" xfId="20247" xr:uid="{00000000-0005-0000-0000-0000154F0000}"/>
    <cellStyle name="Normal 3 2 4 2 9 3" xfId="20248" xr:uid="{00000000-0005-0000-0000-0000164F0000}"/>
    <cellStyle name="Normal 3 2 4 2 9 4" xfId="20249" xr:uid="{00000000-0005-0000-0000-0000174F0000}"/>
    <cellStyle name="Normal 3 2 4 3" xfId="20250" xr:uid="{00000000-0005-0000-0000-0000184F0000}"/>
    <cellStyle name="Normal 3 2 4 3 10" xfId="20251" xr:uid="{00000000-0005-0000-0000-0000194F0000}"/>
    <cellStyle name="Normal 3 2 4 3 10 2" xfId="20252" xr:uid="{00000000-0005-0000-0000-00001A4F0000}"/>
    <cellStyle name="Normal 3 2 4 3 10 3" xfId="20253" xr:uid="{00000000-0005-0000-0000-00001B4F0000}"/>
    <cellStyle name="Normal 3 2 4 3 11" xfId="20254" xr:uid="{00000000-0005-0000-0000-00001C4F0000}"/>
    <cellStyle name="Normal 3 2 4 3 12" xfId="20255" xr:uid="{00000000-0005-0000-0000-00001D4F0000}"/>
    <cellStyle name="Normal 3 2 4 3 2" xfId="20256" xr:uid="{00000000-0005-0000-0000-00001E4F0000}"/>
    <cellStyle name="Normal 3 2 4 3 2 10" xfId="20257" xr:uid="{00000000-0005-0000-0000-00001F4F0000}"/>
    <cellStyle name="Normal 3 2 4 3 2 2" xfId="20258" xr:uid="{00000000-0005-0000-0000-0000204F0000}"/>
    <cellStyle name="Normal 3 2 4 3 2 2 2" xfId="20259" xr:uid="{00000000-0005-0000-0000-0000214F0000}"/>
    <cellStyle name="Normal 3 2 4 3 2 2 2 2" xfId="20260" xr:uid="{00000000-0005-0000-0000-0000224F0000}"/>
    <cellStyle name="Normal 3 2 4 3 2 2 2 3" xfId="20261" xr:uid="{00000000-0005-0000-0000-0000234F0000}"/>
    <cellStyle name="Normal 3 2 4 3 2 2 3" xfId="20262" xr:uid="{00000000-0005-0000-0000-0000244F0000}"/>
    <cellStyle name="Normal 3 2 4 3 2 2 4" xfId="20263" xr:uid="{00000000-0005-0000-0000-0000254F0000}"/>
    <cellStyle name="Normal 3 2 4 3 2 3" xfId="20264" xr:uid="{00000000-0005-0000-0000-0000264F0000}"/>
    <cellStyle name="Normal 3 2 4 3 2 3 2" xfId="20265" xr:uid="{00000000-0005-0000-0000-0000274F0000}"/>
    <cellStyle name="Normal 3 2 4 3 2 3 2 2" xfId="20266" xr:uid="{00000000-0005-0000-0000-0000284F0000}"/>
    <cellStyle name="Normal 3 2 4 3 2 3 2 3" xfId="20267" xr:uid="{00000000-0005-0000-0000-0000294F0000}"/>
    <cellStyle name="Normal 3 2 4 3 2 3 3" xfId="20268" xr:uid="{00000000-0005-0000-0000-00002A4F0000}"/>
    <cellStyle name="Normal 3 2 4 3 2 3 4" xfId="20269" xr:uid="{00000000-0005-0000-0000-00002B4F0000}"/>
    <cellStyle name="Normal 3 2 4 3 2 4" xfId="20270" xr:uid="{00000000-0005-0000-0000-00002C4F0000}"/>
    <cellStyle name="Normal 3 2 4 3 2 4 2" xfId="20271" xr:uid="{00000000-0005-0000-0000-00002D4F0000}"/>
    <cellStyle name="Normal 3 2 4 3 2 4 2 2" xfId="20272" xr:uid="{00000000-0005-0000-0000-00002E4F0000}"/>
    <cellStyle name="Normal 3 2 4 3 2 4 2 3" xfId="20273" xr:uid="{00000000-0005-0000-0000-00002F4F0000}"/>
    <cellStyle name="Normal 3 2 4 3 2 4 3" xfId="20274" xr:uid="{00000000-0005-0000-0000-0000304F0000}"/>
    <cellStyle name="Normal 3 2 4 3 2 4 4" xfId="20275" xr:uid="{00000000-0005-0000-0000-0000314F0000}"/>
    <cellStyle name="Normal 3 2 4 3 2 5" xfId="20276" xr:uid="{00000000-0005-0000-0000-0000324F0000}"/>
    <cellStyle name="Normal 3 2 4 3 2 5 2" xfId="20277" xr:uid="{00000000-0005-0000-0000-0000334F0000}"/>
    <cellStyle name="Normal 3 2 4 3 2 5 2 2" xfId="20278" xr:uid="{00000000-0005-0000-0000-0000344F0000}"/>
    <cellStyle name="Normal 3 2 4 3 2 5 2 3" xfId="20279" xr:uid="{00000000-0005-0000-0000-0000354F0000}"/>
    <cellStyle name="Normal 3 2 4 3 2 5 3" xfId="20280" xr:uid="{00000000-0005-0000-0000-0000364F0000}"/>
    <cellStyle name="Normal 3 2 4 3 2 5 4" xfId="20281" xr:uid="{00000000-0005-0000-0000-0000374F0000}"/>
    <cellStyle name="Normal 3 2 4 3 2 6" xfId="20282" xr:uid="{00000000-0005-0000-0000-0000384F0000}"/>
    <cellStyle name="Normal 3 2 4 3 2 6 2" xfId="20283" xr:uid="{00000000-0005-0000-0000-0000394F0000}"/>
    <cellStyle name="Normal 3 2 4 3 2 6 2 2" xfId="20284" xr:uid="{00000000-0005-0000-0000-00003A4F0000}"/>
    <cellStyle name="Normal 3 2 4 3 2 6 2 3" xfId="20285" xr:uid="{00000000-0005-0000-0000-00003B4F0000}"/>
    <cellStyle name="Normal 3 2 4 3 2 6 3" xfId="20286" xr:uid="{00000000-0005-0000-0000-00003C4F0000}"/>
    <cellStyle name="Normal 3 2 4 3 2 6 4" xfId="20287" xr:uid="{00000000-0005-0000-0000-00003D4F0000}"/>
    <cellStyle name="Normal 3 2 4 3 2 7" xfId="20288" xr:uid="{00000000-0005-0000-0000-00003E4F0000}"/>
    <cellStyle name="Normal 3 2 4 3 2 7 2" xfId="20289" xr:uid="{00000000-0005-0000-0000-00003F4F0000}"/>
    <cellStyle name="Normal 3 2 4 3 2 7 2 2" xfId="20290" xr:uid="{00000000-0005-0000-0000-0000404F0000}"/>
    <cellStyle name="Normal 3 2 4 3 2 7 2 3" xfId="20291" xr:uid="{00000000-0005-0000-0000-0000414F0000}"/>
    <cellStyle name="Normal 3 2 4 3 2 7 3" xfId="20292" xr:uid="{00000000-0005-0000-0000-0000424F0000}"/>
    <cellStyle name="Normal 3 2 4 3 2 7 4" xfId="20293" xr:uid="{00000000-0005-0000-0000-0000434F0000}"/>
    <cellStyle name="Normal 3 2 4 3 2 8" xfId="20294" xr:uid="{00000000-0005-0000-0000-0000444F0000}"/>
    <cellStyle name="Normal 3 2 4 3 2 8 2" xfId="20295" xr:uid="{00000000-0005-0000-0000-0000454F0000}"/>
    <cellStyle name="Normal 3 2 4 3 2 8 3" xfId="20296" xr:uid="{00000000-0005-0000-0000-0000464F0000}"/>
    <cellStyle name="Normal 3 2 4 3 2 9" xfId="20297" xr:uid="{00000000-0005-0000-0000-0000474F0000}"/>
    <cellStyle name="Normal 3 2 4 3 3" xfId="20298" xr:uid="{00000000-0005-0000-0000-0000484F0000}"/>
    <cellStyle name="Normal 3 2 4 3 3 10" xfId="20299" xr:uid="{00000000-0005-0000-0000-0000494F0000}"/>
    <cellStyle name="Normal 3 2 4 3 3 2" xfId="20300" xr:uid="{00000000-0005-0000-0000-00004A4F0000}"/>
    <cellStyle name="Normal 3 2 4 3 3 2 2" xfId="20301" xr:uid="{00000000-0005-0000-0000-00004B4F0000}"/>
    <cellStyle name="Normal 3 2 4 3 3 2 2 2" xfId="20302" xr:uid="{00000000-0005-0000-0000-00004C4F0000}"/>
    <cellStyle name="Normal 3 2 4 3 3 2 2 3" xfId="20303" xr:uid="{00000000-0005-0000-0000-00004D4F0000}"/>
    <cellStyle name="Normal 3 2 4 3 3 2 3" xfId="20304" xr:uid="{00000000-0005-0000-0000-00004E4F0000}"/>
    <cellStyle name="Normal 3 2 4 3 3 2 4" xfId="20305" xr:uid="{00000000-0005-0000-0000-00004F4F0000}"/>
    <cellStyle name="Normal 3 2 4 3 3 3" xfId="20306" xr:uid="{00000000-0005-0000-0000-0000504F0000}"/>
    <cellStyle name="Normal 3 2 4 3 3 3 2" xfId="20307" xr:uid="{00000000-0005-0000-0000-0000514F0000}"/>
    <cellStyle name="Normal 3 2 4 3 3 3 2 2" xfId="20308" xr:uid="{00000000-0005-0000-0000-0000524F0000}"/>
    <cellStyle name="Normal 3 2 4 3 3 3 2 3" xfId="20309" xr:uid="{00000000-0005-0000-0000-0000534F0000}"/>
    <cellStyle name="Normal 3 2 4 3 3 3 3" xfId="20310" xr:uid="{00000000-0005-0000-0000-0000544F0000}"/>
    <cellStyle name="Normal 3 2 4 3 3 3 4" xfId="20311" xr:uid="{00000000-0005-0000-0000-0000554F0000}"/>
    <cellStyle name="Normal 3 2 4 3 3 4" xfId="20312" xr:uid="{00000000-0005-0000-0000-0000564F0000}"/>
    <cellStyle name="Normal 3 2 4 3 3 4 2" xfId="20313" xr:uid="{00000000-0005-0000-0000-0000574F0000}"/>
    <cellStyle name="Normal 3 2 4 3 3 4 2 2" xfId="20314" xr:uid="{00000000-0005-0000-0000-0000584F0000}"/>
    <cellStyle name="Normal 3 2 4 3 3 4 2 3" xfId="20315" xr:uid="{00000000-0005-0000-0000-0000594F0000}"/>
    <cellStyle name="Normal 3 2 4 3 3 4 3" xfId="20316" xr:uid="{00000000-0005-0000-0000-00005A4F0000}"/>
    <cellStyle name="Normal 3 2 4 3 3 4 4" xfId="20317" xr:uid="{00000000-0005-0000-0000-00005B4F0000}"/>
    <cellStyle name="Normal 3 2 4 3 3 5" xfId="20318" xr:uid="{00000000-0005-0000-0000-00005C4F0000}"/>
    <cellStyle name="Normal 3 2 4 3 3 5 2" xfId="20319" xr:uid="{00000000-0005-0000-0000-00005D4F0000}"/>
    <cellStyle name="Normal 3 2 4 3 3 5 2 2" xfId="20320" xr:uid="{00000000-0005-0000-0000-00005E4F0000}"/>
    <cellStyle name="Normal 3 2 4 3 3 5 2 3" xfId="20321" xr:uid="{00000000-0005-0000-0000-00005F4F0000}"/>
    <cellStyle name="Normal 3 2 4 3 3 5 3" xfId="20322" xr:uid="{00000000-0005-0000-0000-0000604F0000}"/>
    <cellStyle name="Normal 3 2 4 3 3 5 4" xfId="20323" xr:uid="{00000000-0005-0000-0000-0000614F0000}"/>
    <cellStyle name="Normal 3 2 4 3 3 6" xfId="20324" xr:uid="{00000000-0005-0000-0000-0000624F0000}"/>
    <cellStyle name="Normal 3 2 4 3 3 6 2" xfId="20325" xr:uid="{00000000-0005-0000-0000-0000634F0000}"/>
    <cellStyle name="Normal 3 2 4 3 3 6 2 2" xfId="20326" xr:uid="{00000000-0005-0000-0000-0000644F0000}"/>
    <cellStyle name="Normal 3 2 4 3 3 6 2 3" xfId="20327" xr:uid="{00000000-0005-0000-0000-0000654F0000}"/>
    <cellStyle name="Normal 3 2 4 3 3 6 3" xfId="20328" xr:uid="{00000000-0005-0000-0000-0000664F0000}"/>
    <cellStyle name="Normal 3 2 4 3 3 6 4" xfId="20329" xr:uid="{00000000-0005-0000-0000-0000674F0000}"/>
    <cellStyle name="Normal 3 2 4 3 3 7" xfId="20330" xr:uid="{00000000-0005-0000-0000-0000684F0000}"/>
    <cellStyle name="Normal 3 2 4 3 3 7 2" xfId="20331" xr:uid="{00000000-0005-0000-0000-0000694F0000}"/>
    <cellStyle name="Normal 3 2 4 3 3 7 2 2" xfId="20332" xr:uid="{00000000-0005-0000-0000-00006A4F0000}"/>
    <cellStyle name="Normal 3 2 4 3 3 7 2 3" xfId="20333" xr:uid="{00000000-0005-0000-0000-00006B4F0000}"/>
    <cellStyle name="Normal 3 2 4 3 3 7 3" xfId="20334" xr:uid="{00000000-0005-0000-0000-00006C4F0000}"/>
    <cellStyle name="Normal 3 2 4 3 3 7 4" xfId="20335" xr:uid="{00000000-0005-0000-0000-00006D4F0000}"/>
    <cellStyle name="Normal 3 2 4 3 3 8" xfId="20336" xr:uid="{00000000-0005-0000-0000-00006E4F0000}"/>
    <cellStyle name="Normal 3 2 4 3 3 8 2" xfId="20337" xr:uid="{00000000-0005-0000-0000-00006F4F0000}"/>
    <cellStyle name="Normal 3 2 4 3 3 8 3" xfId="20338" xr:uid="{00000000-0005-0000-0000-0000704F0000}"/>
    <cellStyle name="Normal 3 2 4 3 3 9" xfId="20339" xr:uid="{00000000-0005-0000-0000-0000714F0000}"/>
    <cellStyle name="Normal 3 2 4 3 4" xfId="20340" xr:uid="{00000000-0005-0000-0000-0000724F0000}"/>
    <cellStyle name="Normal 3 2 4 3 4 2" xfId="20341" xr:uid="{00000000-0005-0000-0000-0000734F0000}"/>
    <cellStyle name="Normal 3 2 4 3 4 2 2" xfId="20342" xr:uid="{00000000-0005-0000-0000-0000744F0000}"/>
    <cellStyle name="Normal 3 2 4 3 4 2 3" xfId="20343" xr:uid="{00000000-0005-0000-0000-0000754F0000}"/>
    <cellStyle name="Normal 3 2 4 3 4 3" xfId="20344" xr:uid="{00000000-0005-0000-0000-0000764F0000}"/>
    <cellStyle name="Normal 3 2 4 3 4 4" xfId="20345" xr:uid="{00000000-0005-0000-0000-0000774F0000}"/>
    <cellStyle name="Normal 3 2 4 3 5" xfId="20346" xr:uid="{00000000-0005-0000-0000-0000784F0000}"/>
    <cellStyle name="Normal 3 2 4 3 5 2" xfId="20347" xr:uid="{00000000-0005-0000-0000-0000794F0000}"/>
    <cellStyle name="Normal 3 2 4 3 5 2 2" xfId="20348" xr:uid="{00000000-0005-0000-0000-00007A4F0000}"/>
    <cellStyle name="Normal 3 2 4 3 5 2 3" xfId="20349" xr:uid="{00000000-0005-0000-0000-00007B4F0000}"/>
    <cellStyle name="Normal 3 2 4 3 5 3" xfId="20350" xr:uid="{00000000-0005-0000-0000-00007C4F0000}"/>
    <cellStyle name="Normal 3 2 4 3 5 4" xfId="20351" xr:uid="{00000000-0005-0000-0000-00007D4F0000}"/>
    <cellStyle name="Normal 3 2 4 3 6" xfId="20352" xr:uid="{00000000-0005-0000-0000-00007E4F0000}"/>
    <cellStyle name="Normal 3 2 4 3 6 2" xfId="20353" xr:uid="{00000000-0005-0000-0000-00007F4F0000}"/>
    <cellStyle name="Normal 3 2 4 3 6 2 2" xfId="20354" xr:uid="{00000000-0005-0000-0000-0000804F0000}"/>
    <cellStyle name="Normal 3 2 4 3 6 2 3" xfId="20355" xr:uid="{00000000-0005-0000-0000-0000814F0000}"/>
    <cellStyle name="Normal 3 2 4 3 6 3" xfId="20356" xr:uid="{00000000-0005-0000-0000-0000824F0000}"/>
    <cellStyle name="Normal 3 2 4 3 6 4" xfId="20357" xr:uid="{00000000-0005-0000-0000-0000834F0000}"/>
    <cellStyle name="Normal 3 2 4 3 7" xfId="20358" xr:uid="{00000000-0005-0000-0000-0000844F0000}"/>
    <cellStyle name="Normal 3 2 4 3 7 2" xfId="20359" xr:uid="{00000000-0005-0000-0000-0000854F0000}"/>
    <cellStyle name="Normal 3 2 4 3 7 2 2" xfId="20360" xr:uid="{00000000-0005-0000-0000-0000864F0000}"/>
    <cellStyle name="Normal 3 2 4 3 7 2 3" xfId="20361" xr:uid="{00000000-0005-0000-0000-0000874F0000}"/>
    <cellStyle name="Normal 3 2 4 3 7 3" xfId="20362" xr:uid="{00000000-0005-0000-0000-0000884F0000}"/>
    <cellStyle name="Normal 3 2 4 3 7 4" xfId="20363" xr:uid="{00000000-0005-0000-0000-0000894F0000}"/>
    <cellStyle name="Normal 3 2 4 3 8" xfId="20364" xr:uid="{00000000-0005-0000-0000-00008A4F0000}"/>
    <cellStyle name="Normal 3 2 4 3 8 2" xfId="20365" xr:uid="{00000000-0005-0000-0000-00008B4F0000}"/>
    <cellStyle name="Normal 3 2 4 3 8 2 2" xfId="20366" xr:uid="{00000000-0005-0000-0000-00008C4F0000}"/>
    <cellStyle name="Normal 3 2 4 3 8 2 3" xfId="20367" xr:uid="{00000000-0005-0000-0000-00008D4F0000}"/>
    <cellStyle name="Normal 3 2 4 3 8 3" xfId="20368" xr:uid="{00000000-0005-0000-0000-00008E4F0000}"/>
    <cellStyle name="Normal 3 2 4 3 8 4" xfId="20369" xr:uid="{00000000-0005-0000-0000-00008F4F0000}"/>
    <cellStyle name="Normal 3 2 4 3 9" xfId="20370" xr:uid="{00000000-0005-0000-0000-0000904F0000}"/>
    <cellStyle name="Normal 3 2 4 3 9 2" xfId="20371" xr:uid="{00000000-0005-0000-0000-0000914F0000}"/>
    <cellStyle name="Normal 3 2 4 3 9 2 2" xfId="20372" xr:uid="{00000000-0005-0000-0000-0000924F0000}"/>
    <cellStyle name="Normal 3 2 4 3 9 2 3" xfId="20373" xr:uid="{00000000-0005-0000-0000-0000934F0000}"/>
    <cellStyle name="Normal 3 2 4 3 9 3" xfId="20374" xr:uid="{00000000-0005-0000-0000-0000944F0000}"/>
    <cellStyle name="Normal 3 2 4 3 9 4" xfId="20375" xr:uid="{00000000-0005-0000-0000-0000954F0000}"/>
    <cellStyle name="Normal 3 2 4 4" xfId="20376" xr:uid="{00000000-0005-0000-0000-0000964F0000}"/>
    <cellStyle name="Normal 3 2 4 4 10" xfId="20377" xr:uid="{00000000-0005-0000-0000-0000974F0000}"/>
    <cellStyle name="Normal 3 2 4 4 10 2" xfId="20378" xr:uid="{00000000-0005-0000-0000-0000984F0000}"/>
    <cellStyle name="Normal 3 2 4 4 10 3" xfId="20379" xr:uid="{00000000-0005-0000-0000-0000994F0000}"/>
    <cellStyle name="Normal 3 2 4 4 11" xfId="20380" xr:uid="{00000000-0005-0000-0000-00009A4F0000}"/>
    <cellStyle name="Normal 3 2 4 4 12" xfId="20381" xr:uid="{00000000-0005-0000-0000-00009B4F0000}"/>
    <cellStyle name="Normal 3 2 4 4 2" xfId="20382" xr:uid="{00000000-0005-0000-0000-00009C4F0000}"/>
    <cellStyle name="Normal 3 2 4 4 2 10" xfId="20383" xr:uid="{00000000-0005-0000-0000-00009D4F0000}"/>
    <cellStyle name="Normal 3 2 4 4 2 2" xfId="20384" xr:uid="{00000000-0005-0000-0000-00009E4F0000}"/>
    <cellStyle name="Normal 3 2 4 4 2 2 2" xfId="20385" xr:uid="{00000000-0005-0000-0000-00009F4F0000}"/>
    <cellStyle name="Normal 3 2 4 4 2 2 2 2" xfId="20386" xr:uid="{00000000-0005-0000-0000-0000A04F0000}"/>
    <cellStyle name="Normal 3 2 4 4 2 2 2 3" xfId="20387" xr:uid="{00000000-0005-0000-0000-0000A14F0000}"/>
    <cellStyle name="Normal 3 2 4 4 2 2 3" xfId="20388" xr:uid="{00000000-0005-0000-0000-0000A24F0000}"/>
    <cellStyle name="Normal 3 2 4 4 2 2 4" xfId="20389" xr:uid="{00000000-0005-0000-0000-0000A34F0000}"/>
    <cellStyle name="Normal 3 2 4 4 2 3" xfId="20390" xr:uid="{00000000-0005-0000-0000-0000A44F0000}"/>
    <cellStyle name="Normal 3 2 4 4 2 3 2" xfId="20391" xr:uid="{00000000-0005-0000-0000-0000A54F0000}"/>
    <cellStyle name="Normal 3 2 4 4 2 3 2 2" xfId="20392" xr:uid="{00000000-0005-0000-0000-0000A64F0000}"/>
    <cellStyle name="Normal 3 2 4 4 2 3 2 3" xfId="20393" xr:uid="{00000000-0005-0000-0000-0000A74F0000}"/>
    <cellStyle name="Normal 3 2 4 4 2 3 3" xfId="20394" xr:uid="{00000000-0005-0000-0000-0000A84F0000}"/>
    <cellStyle name="Normal 3 2 4 4 2 3 4" xfId="20395" xr:uid="{00000000-0005-0000-0000-0000A94F0000}"/>
    <cellStyle name="Normal 3 2 4 4 2 4" xfId="20396" xr:uid="{00000000-0005-0000-0000-0000AA4F0000}"/>
    <cellStyle name="Normal 3 2 4 4 2 4 2" xfId="20397" xr:uid="{00000000-0005-0000-0000-0000AB4F0000}"/>
    <cellStyle name="Normal 3 2 4 4 2 4 2 2" xfId="20398" xr:uid="{00000000-0005-0000-0000-0000AC4F0000}"/>
    <cellStyle name="Normal 3 2 4 4 2 4 2 3" xfId="20399" xr:uid="{00000000-0005-0000-0000-0000AD4F0000}"/>
    <cellStyle name="Normal 3 2 4 4 2 4 3" xfId="20400" xr:uid="{00000000-0005-0000-0000-0000AE4F0000}"/>
    <cellStyle name="Normal 3 2 4 4 2 4 4" xfId="20401" xr:uid="{00000000-0005-0000-0000-0000AF4F0000}"/>
    <cellStyle name="Normal 3 2 4 4 2 5" xfId="20402" xr:uid="{00000000-0005-0000-0000-0000B04F0000}"/>
    <cellStyle name="Normal 3 2 4 4 2 5 2" xfId="20403" xr:uid="{00000000-0005-0000-0000-0000B14F0000}"/>
    <cellStyle name="Normal 3 2 4 4 2 5 2 2" xfId="20404" xr:uid="{00000000-0005-0000-0000-0000B24F0000}"/>
    <cellStyle name="Normal 3 2 4 4 2 5 2 3" xfId="20405" xr:uid="{00000000-0005-0000-0000-0000B34F0000}"/>
    <cellStyle name="Normal 3 2 4 4 2 5 3" xfId="20406" xr:uid="{00000000-0005-0000-0000-0000B44F0000}"/>
    <cellStyle name="Normal 3 2 4 4 2 5 4" xfId="20407" xr:uid="{00000000-0005-0000-0000-0000B54F0000}"/>
    <cellStyle name="Normal 3 2 4 4 2 6" xfId="20408" xr:uid="{00000000-0005-0000-0000-0000B64F0000}"/>
    <cellStyle name="Normal 3 2 4 4 2 6 2" xfId="20409" xr:uid="{00000000-0005-0000-0000-0000B74F0000}"/>
    <cellStyle name="Normal 3 2 4 4 2 6 2 2" xfId="20410" xr:uid="{00000000-0005-0000-0000-0000B84F0000}"/>
    <cellStyle name="Normal 3 2 4 4 2 6 2 3" xfId="20411" xr:uid="{00000000-0005-0000-0000-0000B94F0000}"/>
    <cellStyle name="Normal 3 2 4 4 2 6 3" xfId="20412" xr:uid="{00000000-0005-0000-0000-0000BA4F0000}"/>
    <cellStyle name="Normal 3 2 4 4 2 6 4" xfId="20413" xr:uid="{00000000-0005-0000-0000-0000BB4F0000}"/>
    <cellStyle name="Normal 3 2 4 4 2 7" xfId="20414" xr:uid="{00000000-0005-0000-0000-0000BC4F0000}"/>
    <cellStyle name="Normal 3 2 4 4 2 7 2" xfId="20415" xr:uid="{00000000-0005-0000-0000-0000BD4F0000}"/>
    <cellStyle name="Normal 3 2 4 4 2 7 2 2" xfId="20416" xr:uid="{00000000-0005-0000-0000-0000BE4F0000}"/>
    <cellStyle name="Normal 3 2 4 4 2 7 2 3" xfId="20417" xr:uid="{00000000-0005-0000-0000-0000BF4F0000}"/>
    <cellStyle name="Normal 3 2 4 4 2 7 3" xfId="20418" xr:uid="{00000000-0005-0000-0000-0000C04F0000}"/>
    <cellStyle name="Normal 3 2 4 4 2 7 4" xfId="20419" xr:uid="{00000000-0005-0000-0000-0000C14F0000}"/>
    <cellStyle name="Normal 3 2 4 4 2 8" xfId="20420" xr:uid="{00000000-0005-0000-0000-0000C24F0000}"/>
    <cellStyle name="Normal 3 2 4 4 2 8 2" xfId="20421" xr:uid="{00000000-0005-0000-0000-0000C34F0000}"/>
    <cellStyle name="Normal 3 2 4 4 2 8 3" xfId="20422" xr:uid="{00000000-0005-0000-0000-0000C44F0000}"/>
    <cellStyle name="Normal 3 2 4 4 2 9" xfId="20423" xr:uid="{00000000-0005-0000-0000-0000C54F0000}"/>
    <cellStyle name="Normal 3 2 4 4 3" xfId="20424" xr:uid="{00000000-0005-0000-0000-0000C64F0000}"/>
    <cellStyle name="Normal 3 2 4 4 3 10" xfId="20425" xr:uid="{00000000-0005-0000-0000-0000C74F0000}"/>
    <cellStyle name="Normal 3 2 4 4 3 2" xfId="20426" xr:uid="{00000000-0005-0000-0000-0000C84F0000}"/>
    <cellStyle name="Normal 3 2 4 4 3 2 2" xfId="20427" xr:uid="{00000000-0005-0000-0000-0000C94F0000}"/>
    <cellStyle name="Normal 3 2 4 4 3 2 2 2" xfId="20428" xr:uid="{00000000-0005-0000-0000-0000CA4F0000}"/>
    <cellStyle name="Normal 3 2 4 4 3 2 2 3" xfId="20429" xr:uid="{00000000-0005-0000-0000-0000CB4F0000}"/>
    <cellStyle name="Normal 3 2 4 4 3 2 3" xfId="20430" xr:uid="{00000000-0005-0000-0000-0000CC4F0000}"/>
    <cellStyle name="Normal 3 2 4 4 3 2 4" xfId="20431" xr:uid="{00000000-0005-0000-0000-0000CD4F0000}"/>
    <cellStyle name="Normal 3 2 4 4 3 3" xfId="20432" xr:uid="{00000000-0005-0000-0000-0000CE4F0000}"/>
    <cellStyle name="Normal 3 2 4 4 3 3 2" xfId="20433" xr:uid="{00000000-0005-0000-0000-0000CF4F0000}"/>
    <cellStyle name="Normal 3 2 4 4 3 3 2 2" xfId="20434" xr:uid="{00000000-0005-0000-0000-0000D04F0000}"/>
    <cellStyle name="Normal 3 2 4 4 3 3 2 3" xfId="20435" xr:uid="{00000000-0005-0000-0000-0000D14F0000}"/>
    <cellStyle name="Normal 3 2 4 4 3 3 3" xfId="20436" xr:uid="{00000000-0005-0000-0000-0000D24F0000}"/>
    <cellStyle name="Normal 3 2 4 4 3 3 4" xfId="20437" xr:uid="{00000000-0005-0000-0000-0000D34F0000}"/>
    <cellStyle name="Normal 3 2 4 4 3 4" xfId="20438" xr:uid="{00000000-0005-0000-0000-0000D44F0000}"/>
    <cellStyle name="Normal 3 2 4 4 3 4 2" xfId="20439" xr:uid="{00000000-0005-0000-0000-0000D54F0000}"/>
    <cellStyle name="Normal 3 2 4 4 3 4 2 2" xfId="20440" xr:uid="{00000000-0005-0000-0000-0000D64F0000}"/>
    <cellStyle name="Normal 3 2 4 4 3 4 2 3" xfId="20441" xr:uid="{00000000-0005-0000-0000-0000D74F0000}"/>
    <cellStyle name="Normal 3 2 4 4 3 4 3" xfId="20442" xr:uid="{00000000-0005-0000-0000-0000D84F0000}"/>
    <cellStyle name="Normal 3 2 4 4 3 4 4" xfId="20443" xr:uid="{00000000-0005-0000-0000-0000D94F0000}"/>
    <cellStyle name="Normal 3 2 4 4 3 5" xfId="20444" xr:uid="{00000000-0005-0000-0000-0000DA4F0000}"/>
    <cellStyle name="Normal 3 2 4 4 3 5 2" xfId="20445" xr:uid="{00000000-0005-0000-0000-0000DB4F0000}"/>
    <cellStyle name="Normal 3 2 4 4 3 5 2 2" xfId="20446" xr:uid="{00000000-0005-0000-0000-0000DC4F0000}"/>
    <cellStyle name="Normal 3 2 4 4 3 5 2 3" xfId="20447" xr:uid="{00000000-0005-0000-0000-0000DD4F0000}"/>
    <cellStyle name="Normal 3 2 4 4 3 5 3" xfId="20448" xr:uid="{00000000-0005-0000-0000-0000DE4F0000}"/>
    <cellStyle name="Normal 3 2 4 4 3 5 4" xfId="20449" xr:uid="{00000000-0005-0000-0000-0000DF4F0000}"/>
    <cellStyle name="Normal 3 2 4 4 3 6" xfId="20450" xr:uid="{00000000-0005-0000-0000-0000E04F0000}"/>
    <cellStyle name="Normal 3 2 4 4 3 6 2" xfId="20451" xr:uid="{00000000-0005-0000-0000-0000E14F0000}"/>
    <cellStyle name="Normal 3 2 4 4 3 6 2 2" xfId="20452" xr:uid="{00000000-0005-0000-0000-0000E24F0000}"/>
    <cellStyle name="Normal 3 2 4 4 3 6 2 3" xfId="20453" xr:uid="{00000000-0005-0000-0000-0000E34F0000}"/>
    <cellStyle name="Normal 3 2 4 4 3 6 3" xfId="20454" xr:uid="{00000000-0005-0000-0000-0000E44F0000}"/>
    <cellStyle name="Normal 3 2 4 4 3 6 4" xfId="20455" xr:uid="{00000000-0005-0000-0000-0000E54F0000}"/>
    <cellStyle name="Normal 3 2 4 4 3 7" xfId="20456" xr:uid="{00000000-0005-0000-0000-0000E64F0000}"/>
    <cellStyle name="Normal 3 2 4 4 3 7 2" xfId="20457" xr:uid="{00000000-0005-0000-0000-0000E74F0000}"/>
    <cellStyle name="Normal 3 2 4 4 3 7 2 2" xfId="20458" xr:uid="{00000000-0005-0000-0000-0000E84F0000}"/>
    <cellStyle name="Normal 3 2 4 4 3 7 2 3" xfId="20459" xr:uid="{00000000-0005-0000-0000-0000E94F0000}"/>
    <cellStyle name="Normal 3 2 4 4 3 7 3" xfId="20460" xr:uid="{00000000-0005-0000-0000-0000EA4F0000}"/>
    <cellStyle name="Normal 3 2 4 4 3 7 4" xfId="20461" xr:uid="{00000000-0005-0000-0000-0000EB4F0000}"/>
    <cellStyle name="Normal 3 2 4 4 3 8" xfId="20462" xr:uid="{00000000-0005-0000-0000-0000EC4F0000}"/>
    <cellStyle name="Normal 3 2 4 4 3 8 2" xfId="20463" xr:uid="{00000000-0005-0000-0000-0000ED4F0000}"/>
    <cellStyle name="Normal 3 2 4 4 3 8 3" xfId="20464" xr:uid="{00000000-0005-0000-0000-0000EE4F0000}"/>
    <cellStyle name="Normal 3 2 4 4 3 9" xfId="20465" xr:uid="{00000000-0005-0000-0000-0000EF4F0000}"/>
    <cellStyle name="Normal 3 2 4 4 4" xfId="20466" xr:uid="{00000000-0005-0000-0000-0000F04F0000}"/>
    <cellStyle name="Normal 3 2 4 4 4 2" xfId="20467" xr:uid="{00000000-0005-0000-0000-0000F14F0000}"/>
    <cellStyle name="Normal 3 2 4 4 4 2 2" xfId="20468" xr:uid="{00000000-0005-0000-0000-0000F24F0000}"/>
    <cellStyle name="Normal 3 2 4 4 4 2 3" xfId="20469" xr:uid="{00000000-0005-0000-0000-0000F34F0000}"/>
    <cellStyle name="Normal 3 2 4 4 4 3" xfId="20470" xr:uid="{00000000-0005-0000-0000-0000F44F0000}"/>
    <cellStyle name="Normal 3 2 4 4 4 4" xfId="20471" xr:uid="{00000000-0005-0000-0000-0000F54F0000}"/>
    <cellStyle name="Normal 3 2 4 4 5" xfId="20472" xr:uid="{00000000-0005-0000-0000-0000F64F0000}"/>
    <cellStyle name="Normal 3 2 4 4 5 2" xfId="20473" xr:uid="{00000000-0005-0000-0000-0000F74F0000}"/>
    <cellStyle name="Normal 3 2 4 4 5 2 2" xfId="20474" xr:uid="{00000000-0005-0000-0000-0000F84F0000}"/>
    <cellStyle name="Normal 3 2 4 4 5 2 3" xfId="20475" xr:uid="{00000000-0005-0000-0000-0000F94F0000}"/>
    <cellStyle name="Normal 3 2 4 4 5 3" xfId="20476" xr:uid="{00000000-0005-0000-0000-0000FA4F0000}"/>
    <cellStyle name="Normal 3 2 4 4 5 4" xfId="20477" xr:uid="{00000000-0005-0000-0000-0000FB4F0000}"/>
    <cellStyle name="Normal 3 2 4 4 6" xfId="20478" xr:uid="{00000000-0005-0000-0000-0000FC4F0000}"/>
    <cellStyle name="Normal 3 2 4 4 6 2" xfId="20479" xr:uid="{00000000-0005-0000-0000-0000FD4F0000}"/>
    <cellStyle name="Normal 3 2 4 4 6 2 2" xfId="20480" xr:uid="{00000000-0005-0000-0000-0000FE4F0000}"/>
    <cellStyle name="Normal 3 2 4 4 6 2 3" xfId="20481" xr:uid="{00000000-0005-0000-0000-0000FF4F0000}"/>
    <cellStyle name="Normal 3 2 4 4 6 3" xfId="20482" xr:uid="{00000000-0005-0000-0000-000000500000}"/>
    <cellStyle name="Normal 3 2 4 4 6 4" xfId="20483" xr:uid="{00000000-0005-0000-0000-000001500000}"/>
    <cellStyle name="Normal 3 2 4 4 7" xfId="20484" xr:uid="{00000000-0005-0000-0000-000002500000}"/>
    <cellStyle name="Normal 3 2 4 4 7 2" xfId="20485" xr:uid="{00000000-0005-0000-0000-000003500000}"/>
    <cellStyle name="Normal 3 2 4 4 7 2 2" xfId="20486" xr:uid="{00000000-0005-0000-0000-000004500000}"/>
    <cellStyle name="Normal 3 2 4 4 7 2 3" xfId="20487" xr:uid="{00000000-0005-0000-0000-000005500000}"/>
    <cellStyle name="Normal 3 2 4 4 7 3" xfId="20488" xr:uid="{00000000-0005-0000-0000-000006500000}"/>
    <cellStyle name="Normal 3 2 4 4 7 4" xfId="20489" xr:uid="{00000000-0005-0000-0000-000007500000}"/>
    <cellStyle name="Normal 3 2 4 4 8" xfId="20490" xr:uid="{00000000-0005-0000-0000-000008500000}"/>
    <cellStyle name="Normal 3 2 4 4 8 2" xfId="20491" xr:uid="{00000000-0005-0000-0000-000009500000}"/>
    <cellStyle name="Normal 3 2 4 4 8 2 2" xfId="20492" xr:uid="{00000000-0005-0000-0000-00000A500000}"/>
    <cellStyle name="Normal 3 2 4 4 8 2 3" xfId="20493" xr:uid="{00000000-0005-0000-0000-00000B500000}"/>
    <cellStyle name="Normal 3 2 4 4 8 3" xfId="20494" xr:uid="{00000000-0005-0000-0000-00000C500000}"/>
    <cellStyle name="Normal 3 2 4 4 8 4" xfId="20495" xr:uid="{00000000-0005-0000-0000-00000D500000}"/>
    <cellStyle name="Normal 3 2 4 4 9" xfId="20496" xr:uid="{00000000-0005-0000-0000-00000E500000}"/>
    <cellStyle name="Normal 3 2 4 4 9 2" xfId="20497" xr:uid="{00000000-0005-0000-0000-00000F500000}"/>
    <cellStyle name="Normal 3 2 4 4 9 2 2" xfId="20498" xr:uid="{00000000-0005-0000-0000-000010500000}"/>
    <cellStyle name="Normal 3 2 4 4 9 2 3" xfId="20499" xr:uid="{00000000-0005-0000-0000-000011500000}"/>
    <cellStyle name="Normal 3 2 4 4 9 3" xfId="20500" xr:uid="{00000000-0005-0000-0000-000012500000}"/>
    <cellStyle name="Normal 3 2 4 4 9 4" xfId="20501" xr:uid="{00000000-0005-0000-0000-000013500000}"/>
    <cellStyle name="Normal 3 2 4 5" xfId="20502" xr:uid="{00000000-0005-0000-0000-000014500000}"/>
    <cellStyle name="Normal 3 2 4 5 10" xfId="20503" xr:uid="{00000000-0005-0000-0000-000015500000}"/>
    <cellStyle name="Normal 3 2 4 5 2" xfId="20504" xr:uid="{00000000-0005-0000-0000-000016500000}"/>
    <cellStyle name="Normal 3 2 4 5 2 2" xfId="20505" xr:uid="{00000000-0005-0000-0000-000017500000}"/>
    <cellStyle name="Normal 3 2 4 5 2 2 2" xfId="20506" xr:uid="{00000000-0005-0000-0000-000018500000}"/>
    <cellStyle name="Normal 3 2 4 5 2 2 3" xfId="20507" xr:uid="{00000000-0005-0000-0000-000019500000}"/>
    <cellStyle name="Normal 3 2 4 5 2 3" xfId="20508" xr:uid="{00000000-0005-0000-0000-00001A500000}"/>
    <cellStyle name="Normal 3 2 4 5 2 4" xfId="20509" xr:uid="{00000000-0005-0000-0000-00001B500000}"/>
    <cellStyle name="Normal 3 2 4 5 3" xfId="20510" xr:uid="{00000000-0005-0000-0000-00001C500000}"/>
    <cellStyle name="Normal 3 2 4 5 3 2" xfId="20511" xr:uid="{00000000-0005-0000-0000-00001D500000}"/>
    <cellStyle name="Normal 3 2 4 5 3 2 2" xfId="20512" xr:uid="{00000000-0005-0000-0000-00001E500000}"/>
    <cellStyle name="Normal 3 2 4 5 3 2 3" xfId="20513" xr:uid="{00000000-0005-0000-0000-00001F500000}"/>
    <cellStyle name="Normal 3 2 4 5 3 3" xfId="20514" xr:uid="{00000000-0005-0000-0000-000020500000}"/>
    <cellStyle name="Normal 3 2 4 5 3 4" xfId="20515" xr:uid="{00000000-0005-0000-0000-000021500000}"/>
    <cellStyle name="Normal 3 2 4 5 4" xfId="20516" xr:uid="{00000000-0005-0000-0000-000022500000}"/>
    <cellStyle name="Normal 3 2 4 5 4 2" xfId="20517" xr:uid="{00000000-0005-0000-0000-000023500000}"/>
    <cellStyle name="Normal 3 2 4 5 4 2 2" xfId="20518" xr:uid="{00000000-0005-0000-0000-000024500000}"/>
    <cellStyle name="Normal 3 2 4 5 4 2 3" xfId="20519" xr:uid="{00000000-0005-0000-0000-000025500000}"/>
    <cellStyle name="Normal 3 2 4 5 4 3" xfId="20520" xr:uid="{00000000-0005-0000-0000-000026500000}"/>
    <cellStyle name="Normal 3 2 4 5 4 4" xfId="20521" xr:uid="{00000000-0005-0000-0000-000027500000}"/>
    <cellStyle name="Normal 3 2 4 5 5" xfId="20522" xr:uid="{00000000-0005-0000-0000-000028500000}"/>
    <cellStyle name="Normal 3 2 4 5 5 2" xfId="20523" xr:uid="{00000000-0005-0000-0000-000029500000}"/>
    <cellStyle name="Normal 3 2 4 5 5 2 2" xfId="20524" xr:uid="{00000000-0005-0000-0000-00002A500000}"/>
    <cellStyle name="Normal 3 2 4 5 5 2 3" xfId="20525" xr:uid="{00000000-0005-0000-0000-00002B500000}"/>
    <cellStyle name="Normal 3 2 4 5 5 3" xfId="20526" xr:uid="{00000000-0005-0000-0000-00002C500000}"/>
    <cellStyle name="Normal 3 2 4 5 5 4" xfId="20527" xr:uid="{00000000-0005-0000-0000-00002D500000}"/>
    <cellStyle name="Normal 3 2 4 5 6" xfId="20528" xr:uid="{00000000-0005-0000-0000-00002E500000}"/>
    <cellStyle name="Normal 3 2 4 5 6 2" xfId="20529" xr:uid="{00000000-0005-0000-0000-00002F500000}"/>
    <cellStyle name="Normal 3 2 4 5 6 2 2" xfId="20530" xr:uid="{00000000-0005-0000-0000-000030500000}"/>
    <cellStyle name="Normal 3 2 4 5 6 2 3" xfId="20531" xr:uid="{00000000-0005-0000-0000-000031500000}"/>
    <cellStyle name="Normal 3 2 4 5 6 3" xfId="20532" xr:uid="{00000000-0005-0000-0000-000032500000}"/>
    <cellStyle name="Normal 3 2 4 5 6 4" xfId="20533" xr:uid="{00000000-0005-0000-0000-000033500000}"/>
    <cellStyle name="Normal 3 2 4 5 7" xfId="20534" xr:uid="{00000000-0005-0000-0000-000034500000}"/>
    <cellStyle name="Normal 3 2 4 5 7 2" xfId="20535" xr:uid="{00000000-0005-0000-0000-000035500000}"/>
    <cellStyle name="Normal 3 2 4 5 7 2 2" xfId="20536" xr:uid="{00000000-0005-0000-0000-000036500000}"/>
    <cellStyle name="Normal 3 2 4 5 7 2 3" xfId="20537" xr:uid="{00000000-0005-0000-0000-000037500000}"/>
    <cellStyle name="Normal 3 2 4 5 7 3" xfId="20538" xr:uid="{00000000-0005-0000-0000-000038500000}"/>
    <cellStyle name="Normal 3 2 4 5 7 4" xfId="20539" xr:uid="{00000000-0005-0000-0000-000039500000}"/>
    <cellStyle name="Normal 3 2 4 5 8" xfId="20540" xr:uid="{00000000-0005-0000-0000-00003A500000}"/>
    <cellStyle name="Normal 3 2 4 5 8 2" xfId="20541" xr:uid="{00000000-0005-0000-0000-00003B500000}"/>
    <cellStyle name="Normal 3 2 4 5 8 3" xfId="20542" xr:uid="{00000000-0005-0000-0000-00003C500000}"/>
    <cellStyle name="Normal 3 2 4 5 9" xfId="20543" xr:uid="{00000000-0005-0000-0000-00003D500000}"/>
    <cellStyle name="Normal 3 2 4 6" xfId="20544" xr:uid="{00000000-0005-0000-0000-00003E500000}"/>
    <cellStyle name="Normal 3 2 4 6 10" xfId="20545" xr:uid="{00000000-0005-0000-0000-00003F500000}"/>
    <cellStyle name="Normal 3 2 4 6 2" xfId="20546" xr:uid="{00000000-0005-0000-0000-000040500000}"/>
    <cellStyle name="Normal 3 2 4 6 2 2" xfId="20547" xr:uid="{00000000-0005-0000-0000-000041500000}"/>
    <cellStyle name="Normal 3 2 4 6 2 2 2" xfId="20548" xr:uid="{00000000-0005-0000-0000-000042500000}"/>
    <cellStyle name="Normal 3 2 4 6 2 2 3" xfId="20549" xr:uid="{00000000-0005-0000-0000-000043500000}"/>
    <cellStyle name="Normal 3 2 4 6 2 3" xfId="20550" xr:uid="{00000000-0005-0000-0000-000044500000}"/>
    <cellStyle name="Normal 3 2 4 6 2 4" xfId="20551" xr:uid="{00000000-0005-0000-0000-000045500000}"/>
    <cellStyle name="Normal 3 2 4 6 3" xfId="20552" xr:uid="{00000000-0005-0000-0000-000046500000}"/>
    <cellStyle name="Normal 3 2 4 6 3 2" xfId="20553" xr:uid="{00000000-0005-0000-0000-000047500000}"/>
    <cellStyle name="Normal 3 2 4 6 3 2 2" xfId="20554" xr:uid="{00000000-0005-0000-0000-000048500000}"/>
    <cellStyle name="Normal 3 2 4 6 3 2 3" xfId="20555" xr:uid="{00000000-0005-0000-0000-000049500000}"/>
    <cellStyle name="Normal 3 2 4 6 3 3" xfId="20556" xr:uid="{00000000-0005-0000-0000-00004A500000}"/>
    <cellStyle name="Normal 3 2 4 6 3 4" xfId="20557" xr:uid="{00000000-0005-0000-0000-00004B500000}"/>
    <cellStyle name="Normal 3 2 4 6 4" xfId="20558" xr:uid="{00000000-0005-0000-0000-00004C500000}"/>
    <cellStyle name="Normal 3 2 4 6 4 2" xfId="20559" xr:uid="{00000000-0005-0000-0000-00004D500000}"/>
    <cellStyle name="Normal 3 2 4 6 4 2 2" xfId="20560" xr:uid="{00000000-0005-0000-0000-00004E500000}"/>
    <cellStyle name="Normal 3 2 4 6 4 2 3" xfId="20561" xr:uid="{00000000-0005-0000-0000-00004F500000}"/>
    <cellStyle name="Normal 3 2 4 6 4 3" xfId="20562" xr:uid="{00000000-0005-0000-0000-000050500000}"/>
    <cellStyle name="Normal 3 2 4 6 4 4" xfId="20563" xr:uid="{00000000-0005-0000-0000-000051500000}"/>
    <cellStyle name="Normal 3 2 4 6 5" xfId="20564" xr:uid="{00000000-0005-0000-0000-000052500000}"/>
    <cellStyle name="Normal 3 2 4 6 5 2" xfId="20565" xr:uid="{00000000-0005-0000-0000-000053500000}"/>
    <cellStyle name="Normal 3 2 4 6 5 2 2" xfId="20566" xr:uid="{00000000-0005-0000-0000-000054500000}"/>
    <cellStyle name="Normal 3 2 4 6 5 2 3" xfId="20567" xr:uid="{00000000-0005-0000-0000-000055500000}"/>
    <cellStyle name="Normal 3 2 4 6 5 3" xfId="20568" xr:uid="{00000000-0005-0000-0000-000056500000}"/>
    <cellStyle name="Normal 3 2 4 6 5 4" xfId="20569" xr:uid="{00000000-0005-0000-0000-000057500000}"/>
    <cellStyle name="Normal 3 2 4 6 6" xfId="20570" xr:uid="{00000000-0005-0000-0000-000058500000}"/>
    <cellStyle name="Normal 3 2 4 6 6 2" xfId="20571" xr:uid="{00000000-0005-0000-0000-000059500000}"/>
    <cellStyle name="Normal 3 2 4 6 6 2 2" xfId="20572" xr:uid="{00000000-0005-0000-0000-00005A500000}"/>
    <cellStyle name="Normal 3 2 4 6 6 2 3" xfId="20573" xr:uid="{00000000-0005-0000-0000-00005B500000}"/>
    <cellStyle name="Normal 3 2 4 6 6 3" xfId="20574" xr:uid="{00000000-0005-0000-0000-00005C500000}"/>
    <cellStyle name="Normal 3 2 4 6 6 4" xfId="20575" xr:uid="{00000000-0005-0000-0000-00005D500000}"/>
    <cellStyle name="Normal 3 2 4 6 7" xfId="20576" xr:uid="{00000000-0005-0000-0000-00005E500000}"/>
    <cellStyle name="Normal 3 2 4 6 7 2" xfId="20577" xr:uid="{00000000-0005-0000-0000-00005F500000}"/>
    <cellStyle name="Normal 3 2 4 6 7 2 2" xfId="20578" xr:uid="{00000000-0005-0000-0000-000060500000}"/>
    <cellStyle name="Normal 3 2 4 6 7 2 3" xfId="20579" xr:uid="{00000000-0005-0000-0000-000061500000}"/>
    <cellStyle name="Normal 3 2 4 6 7 3" xfId="20580" xr:uid="{00000000-0005-0000-0000-000062500000}"/>
    <cellStyle name="Normal 3 2 4 6 7 4" xfId="20581" xr:uid="{00000000-0005-0000-0000-000063500000}"/>
    <cellStyle name="Normal 3 2 4 6 8" xfId="20582" xr:uid="{00000000-0005-0000-0000-000064500000}"/>
    <cellStyle name="Normal 3 2 4 6 8 2" xfId="20583" xr:uid="{00000000-0005-0000-0000-000065500000}"/>
    <cellStyle name="Normal 3 2 4 6 8 3" xfId="20584" xr:uid="{00000000-0005-0000-0000-000066500000}"/>
    <cellStyle name="Normal 3 2 4 6 9" xfId="20585" xr:uid="{00000000-0005-0000-0000-000067500000}"/>
    <cellStyle name="Normal 3 2 4 7" xfId="20586" xr:uid="{00000000-0005-0000-0000-000068500000}"/>
    <cellStyle name="Normal 3 2 4 7 2" xfId="20587" xr:uid="{00000000-0005-0000-0000-000069500000}"/>
    <cellStyle name="Normal 3 2 4 7 2 2" xfId="20588" xr:uid="{00000000-0005-0000-0000-00006A500000}"/>
    <cellStyle name="Normal 3 2 4 7 2 3" xfId="20589" xr:uid="{00000000-0005-0000-0000-00006B500000}"/>
    <cellStyle name="Normal 3 2 4 7 3" xfId="20590" xr:uid="{00000000-0005-0000-0000-00006C500000}"/>
    <cellStyle name="Normal 3 2 4 7 4" xfId="20591" xr:uid="{00000000-0005-0000-0000-00006D500000}"/>
    <cellStyle name="Normal 3 2 4 8" xfId="20592" xr:uid="{00000000-0005-0000-0000-00006E500000}"/>
    <cellStyle name="Normal 3 2 4 8 2" xfId="20593" xr:uid="{00000000-0005-0000-0000-00006F500000}"/>
    <cellStyle name="Normal 3 2 4 8 2 2" xfId="20594" xr:uid="{00000000-0005-0000-0000-000070500000}"/>
    <cellStyle name="Normal 3 2 4 8 2 3" xfId="20595" xr:uid="{00000000-0005-0000-0000-000071500000}"/>
    <cellStyle name="Normal 3 2 4 8 3" xfId="20596" xr:uid="{00000000-0005-0000-0000-000072500000}"/>
    <cellStyle name="Normal 3 2 4 8 4" xfId="20597" xr:uid="{00000000-0005-0000-0000-000073500000}"/>
    <cellStyle name="Normal 3 2 4 9" xfId="20598" xr:uid="{00000000-0005-0000-0000-000074500000}"/>
    <cellStyle name="Normal 3 2 4 9 2" xfId="20599" xr:uid="{00000000-0005-0000-0000-000075500000}"/>
    <cellStyle name="Normal 3 2 4 9 2 2" xfId="20600" xr:uid="{00000000-0005-0000-0000-000076500000}"/>
    <cellStyle name="Normal 3 2 4 9 2 3" xfId="20601" xr:uid="{00000000-0005-0000-0000-000077500000}"/>
    <cellStyle name="Normal 3 2 4 9 3" xfId="20602" xr:uid="{00000000-0005-0000-0000-000078500000}"/>
    <cellStyle name="Normal 3 2 4 9 4" xfId="20603" xr:uid="{00000000-0005-0000-0000-000079500000}"/>
    <cellStyle name="Normal 3 2 5" xfId="20604" xr:uid="{00000000-0005-0000-0000-00007A500000}"/>
    <cellStyle name="Normal 3 2 5 2" xfId="20605" xr:uid="{00000000-0005-0000-0000-00007B500000}"/>
    <cellStyle name="Normal 3 2 6" xfId="20606" xr:uid="{00000000-0005-0000-0000-00007C500000}"/>
    <cellStyle name="Normal 3 2 6 10" xfId="20607" xr:uid="{00000000-0005-0000-0000-00007D500000}"/>
    <cellStyle name="Normal 3 2 6 10 2" xfId="20608" xr:uid="{00000000-0005-0000-0000-00007E500000}"/>
    <cellStyle name="Normal 3 2 6 10 3" xfId="20609" xr:uid="{00000000-0005-0000-0000-00007F500000}"/>
    <cellStyle name="Normal 3 2 6 11" xfId="20610" xr:uid="{00000000-0005-0000-0000-000080500000}"/>
    <cellStyle name="Normal 3 2 6 12" xfId="20611" xr:uid="{00000000-0005-0000-0000-000081500000}"/>
    <cellStyle name="Normal 3 2 6 2" xfId="20612" xr:uid="{00000000-0005-0000-0000-000082500000}"/>
    <cellStyle name="Normal 3 2 6 2 10" xfId="20613" xr:uid="{00000000-0005-0000-0000-000083500000}"/>
    <cellStyle name="Normal 3 2 6 2 2" xfId="20614" xr:uid="{00000000-0005-0000-0000-000084500000}"/>
    <cellStyle name="Normal 3 2 6 2 2 2" xfId="20615" xr:uid="{00000000-0005-0000-0000-000085500000}"/>
    <cellStyle name="Normal 3 2 6 2 2 2 2" xfId="20616" xr:uid="{00000000-0005-0000-0000-000086500000}"/>
    <cellStyle name="Normal 3 2 6 2 2 2 3" xfId="20617" xr:uid="{00000000-0005-0000-0000-000087500000}"/>
    <cellStyle name="Normal 3 2 6 2 2 3" xfId="20618" xr:uid="{00000000-0005-0000-0000-000088500000}"/>
    <cellStyle name="Normal 3 2 6 2 2 4" xfId="20619" xr:uid="{00000000-0005-0000-0000-000089500000}"/>
    <cellStyle name="Normal 3 2 6 2 3" xfId="20620" xr:uid="{00000000-0005-0000-0000-00008A500000}"/>
    <cellStyle name="Normal 3 2 6 2 3 2" xfId="20621" xr:uid="{00000000-0005-0000-0000-00008B500000}"/>
    <cellStyle name="Normal 3 2 6 2 3 2 2" xfId="20622" xr:uid="{00000000-0005-0000-0000-00008C500000}"/>
    <cellStyle name="Normal 3 2 6 2 3 2 3" xfId="20623" xr:uid="{00000000-0005-0000-0000-00008D500000}"/>
    <cellStyle name="Normal 3 2 6 2 3 3" xfId="20624" xr:uid="{00000000-0005-0000-0000-00008E500000}"/>
    <cellStyle name="Normal 3 2 6 2 3 4" xfId="20625" xr:uid="{00000000-0005-0000-0000-00008F500000}"/>
    <cellStyle name="Normal 3 2 6 2 4" xfId="20626" xr:uid="{00000000-0005-0000-0000-000090500000}"/>
    <cellStyle name="Normal 3 2 6 2 4 2" xfId="20627" xr:uid="{00000000-0005-0000-0000-000091500000}"/>
    <cellStyle name="Normal 3 2 6 2 4 2 2" xfId="20628" xr:uid="{00000000-0005-0000-0000-000092500000}"/>
    <cellStyle name="Normal 3 2 6 2 4 2 3" xfId="20629" xr:uid="{00000000-0005-0000-0000-000093500000}"/>
    <cellStyle name="Normal 3 2 6 2 4 3" xfId="20630" xr:uid="{00000000-0005-0000-0000-000094500000}"/>
    <cellStyle name="Normal 3 2 6 2 4 4" xfId="20631" xr:uid="{00000000-0005-0000-0000-000095500000}"/>
    <cellStyle name="Normal 3 2 6 2 5" xfId="20632" xr:uid="{00000000-0005-0000-0000-000096500000}"/>
    <cellStyle name="Normal 3 2 6 2 5 2" xfId="20633" xr:uid="{00000000-0005-0000-0000-000097500000}"/>
    <cellStyle name="Normal 3 2 6 2 5 2 2" xfId="20634" xr:uid="{00000000-0005-0000-0000-000098500000}"/>
    <cellStyle name="Normal 3 2 6 2 5 2 3" xfId="20635" xr:uid="{00000000-0005-0000-0000-000099500000}"/>
    <cellStyle name="Normal 3 2 6 2 5 3" xfId="20636" xr:uid="{00000000-0005-0000-0000-00009A500000}"/>
    <cellStyle name="Normal 3 2 6 2 5 4" xfId="20637" xr:uid="{00000000-0005-0000-0000-00009B500000}"/>
    <cellStyle name="Normal 3 2 6 2 6" xfId="20638" xr:uid="{00000000-0005-0000-0000-00009C500000}"/>
    <cellStyle name="Normal 3 2 6 2 6 2" xfId="20639" xr:uid="{00000000-0005-0000-0000-00009D500000}"/>
    <cellStyle name="Normal 3 2 6 2 6 2 2" xfId="20640" xr:uid="{00000000-0005-0000-0000-00009E500000}"/>
    <cellStyle name="Normal 3 2 6 2 6 2 3" xfId="20641" xr:uid="{00000000-0005-0000-0000-00009F500000}"/>
    <cellStyle name="Normal 3 2 6 2 6 3" xfId="20642" xr:uid="{00000000-0005-0000-0000-0000A0500000}"/>
    <cellStyle name="Normal 3 2 6 2 6 4" xfId="20643" xr:uid="{00000000-0005-0000-0000-0000A1500000}"/>
    <cellStyle name="Normal 3 2 6 2 7" xfId="20644" xr:uid="{00000000-0005-0000-0000-0000A2500000}"/>
    <cellStyle name="Normal 3 2 6 2 7 2" xfId="20645" xr:uid="{00000000-0005-0000-0000-0000A3500000}"/>
    <cellStyle name="Normal 3 2 6 2 7 2 2" xfId="20646" xr:uid="{00000000-0005-0000-0000-0000A4500000}"/>
    <cellStyle name="Normal 3 2 6 2 7 2 3" xfId="20647" xr:uid="{00000000-0005-0000-0000-0000A5500000}"/>
    <cellStyle name="Normal 3 2 6 2 7 3" xfId="20648" xr:uid="{00000000-0005-0000-0000-0000A6500000}"/>
    <cellStyle name="Normal 3 2 6 2 7 4" xfId="20649" xr:uid="{00000000-0005-0000-0000-0000A7500000}"/>
    <cellStyle name="Normal 3 2 6 2 8" xfId="20650" xr:uid="{00000000-0005-0000-0000-0000A8500000}"/>
    <cellStyle name="Normal 3 2 6 2 8 2" xfId="20651" xr:uid="{00000000-0005-0000-0000-0000A9500000}"/>
    <cellStyle name="Normal 3 2 6 2 8 3" xfId="20652" xr:uid="{00000000-0005-0000-0000-0000AA500000}"/>
    <cellStyle name="Normal 3 2 6 2 9" xfId="20653" xr:uid="{00000000-0005-0000-0000-0000AB500000}"/>
    <cellStyle name="Normal 3 2 6 3" xfId="20654" xr:uid="{00000000-0005-0000-0000-0000AC500000}"/>
    <cellStyle name="Normal 3 2 6 3 10" xfId="20655" xr:uid="{00000000-0005-0000-0000-0000AD500000}"/>
    <cellStyle name="Normal 3 2 6 3 2" xfId="20656" xr:uid="{00000000-0005-0000-0000-0000AE500000}"/>
    <cellStyle name="Normal 3 2 6 3 2 2" xfId="20657" xr:uid="{00000000-0005-0000-0000-0000AF500000}"/>
    <cellStyle name="Normal 3 2 6 3 2 2 2" xfId="20658" xr:uid="{00000000-0005-0000-0000-0000B0500000}"/>
    <cellStyle name="Normal 3 2 6 3 2 2 3" xfId="20659" xr:uid="{00000000-0005-0000-0000-0000B1500000}"/>
    <cellStyle name="Normal 3 2 6 3 2 3" xfId="20660" xr:uid="{00000000-0005-0000-0000-0000B2500000}"/>
    <cellStyle name="Normal 3 2 6 3 2 4" xfId="20661" xr:uid="{00000000-0005-0000-0000-0000B3500000}"/>
    <cellStyle name="Normal 3 2 6 3 3" xfId="20662" xr:uid="{00000000-0005-0000-0000-0000B4500000}"/>
    <cellStyle name="Normal 3 2 6 3 3 2" xfId="20663" xr:uid="{00000000-0005-0000-0000-0000B5500000}"/>
    <cellStyle name="Normal 3 2 6 3 3 2 2" xfId="20664" xr:uid="{00000000-0005-0000-0000-0000B6500000}"/>
    <cellStyle name="Normal 3 2 6 3 3 2 3" xfId="20665" xr:uid="{00000000-0005-0000-0000-0000B7500000}"/>
    <cellStyle name="Normal 3 2 6 3 3 3" xfId="20666" xr:uid="{00000000-0005-0000-0000-0000B8500000}"/>
    <cellStyle name="Normal 3 2 6 3 3 4" xfId="20667" xr:uid="{00000000-0005-0000-0000-0000B9500000}"/>
    <cellStyle name="Normal 3 2 6 3 4" xfId="20668" xr:uid="{00000000-0005-0000-0000-0000BA500000}"/>
    <cellStyle name="Normal 3 2 6 3 4 2" xfId="20669" xr:uid="{00000000-0005-0000-0000-0000BB500000}"/>
    <cellStyle name="Normal 3 2 6 3 4 2 2" xfId="20670" xr:uid="{00000000-0005-0000-0000-0000BC500000}"/>
    <cellStyle name="Normal 3 2 6 3 4 2 3" xfId="20671" xr:uid="{00000000-0005-0000-0000-0000BD500000}"/>
    <cellStyle name="Normal 3 2 6 3 4 3" xfId="20672" xr:uid="{00000000-0005-0000-0000-0000BE500000}"/>
    <cellStyle name="Normal 3 2 6 3 4 4" xfId="20673" xr:uid="{00000000-0005-0000-0000-0000BF500000}"/>
    <cellStyle name="Normal 3 2 6 3 5" xfId="20674" xr:uid="{00000000-0005-0000-0000-0000C0500000}"/>
    <cellStyle name="Normal 3 2 6 3 5 2" xfId="20675" xr:uid="{00000000-0005-0000-0000-0000C1500000}"/>
    <cellStyle name="Normal 3 2 6 3 5 2 2" xfId="20676" xr:uid="{00000000-0005-0000-0000-0000C2500000}"/>
    <cellStyle name="Normal 3 2 6 3 5 2 3" xfId="20677" xr:uid="{00000000-0005-0000-0000-0000C3500000}"/>
    <cellStyle name="Normal 3 2 6 3 5 3" xfId="20678" xr:uid="{00000000-0005-0000-0000-0000C4500000}"/>
    <cellStyle name="Normal 3 2 6 3 5 4" xfId="20679" xr:uid="{00000000-0005-0000-0000-0000C5500000}"/>
    <cellStyle name="Normal 3 2 6 3 6" xfId="20680" xr:uid="{00000000-0005-0000-0000-0000C6500000}"/>
    <cellStyle name="Normal 3 2 6 3 6 2" xfId="20681" xr:uid="{00000000-0005-0000-0000-0000C7500000}"/>
    <cellStyle name="Normal 3 2 6 3 6 2 2" xfId="20682" xr:uid="{00000000-0005-0000-0000-0000C8500000}"/>
    <cellStyle name="Normal 3 2 6 3 6 2 3" xfId="20683" xr:uid="{00000000-0005-0000-0000-0000C9500000}"/>
    <cellStyle name="Normal 3 2 6 3 6 3" xfId="20684" xr:uid="{00000000-0005-0000-0000-0000CA500000}"/>
    <cellStyle name="Normal 3 2 6 3 6 4" xfId="20685" xr:uid="{00000000-0005-0000-0000-0000CB500000}"/>
    <cellStyle name="Normal 3 2 6 3 7" xfId="20686" xr:uid="{00000000-0005-0000-0000-0000CC500000}"/>
    <cellStyle name="Normal 3 2 6 3 7 2" xfId="20687" xr:uid="{00000000-0005-0000-0000-0000CD500000}"/>
    <cellStyle name="Normal 3 2 6 3 7 2 2" xfId="20688" xr:uid="{00000000-0005-0000-0000-0000CE500000}"/>
    <cellStyle name="Normal 3 2 6 3 7 2 3" xfId="20689" xr:uid="{00000000-0005-0000-0000-0000CF500000}"/>
    <cellStyle name="Normal 3 2 6 3 7 3" xfId="20690" xr:uid="{00000000-0005-0000-0000-0000D0500000}"/>
    <cellStyle name="Normal 3 2 6 3 7 4" xfId="20691" xr:uid="{00000000-0005-0000-0000-0000D1500000}"/>
    <cellStyle name="Normal 3 2 6 3 8" xfId="20692" xr:uid="{00000000-0005-0000-0000-0000D2500000}"/>
    <cellStyle name="Normal 3 2 6 3 8 2" xfId="20693" xr:uid="{00000000-0005-0000-0000-0000D3500000}"/>
    <cellStyle name="Normal 3 2 6 3 8 3" xfId="20694" xr:uid="{00000000-0005-0000-0000-0000D4500000}"/>
    <cellStyle name="Normal 3 2 6 3 9" xfId="20695" xr:uid="{00000000-0005-0000-0000-0000D5500000}"/>
    <cellStyle name="Normal 3 2 6 4" xfId="20696" xr:uid="{00000000-0005-0000-0000-0000D6500000}"/>
    <cellStyle name="Normal 3 2 6 4 2" xfId="20697" xr:uid="{00000000-0005-0000-0000-0000D7500000}"/>
    <cellStyle name="Normal 3 2 6 4 2 2" xfId="20698" xr:uid="{00000000-0005-0000-0000-0000D8500000}"/>
    <cellStyle name="Normal 3 2 6 4 2 3" xfId="20699" xr:uid="{00000000-0005-0000-0000-0000D9500000}"/>
    <cellStyle name="Normal 3 2 6 4 3" xfId="20700" xr:uid="{00000000-0005-0000-0000-0000DA500000}"/>
    <cellStyle name="Normal 3 2 6 4 4" xfId="20701" xr:uid="{00000000-0005-0000-0000-0000DB500000}"/>
    <cellStyle name="Normal 3 2 6 5" xfId="20702" xr:uid="{00000000-0005-0000-0000-0000DC500000}"/>
    <cellStyle name="Normal 3 2 6 5 2" xfId="20703" xr:uid="{00000000-0005-0000-0000-0000DD500000}"/>
    <cellStyle name="Normal 3 2 6 5 2 2" xfId="20704" xr:uid="{00000000-0005-0000-0000-0000DE500000}"/>
    <cellStyle name="Normal 3 2 6 5 2 3" xfId="20705" xr:uid="{00000000-0005-0000-0000-0000DF500000}"/>
    <cellStyle name="Normal 3 2 6 5 3" xfId="20706" xr:uid="{00000000-0005-0000-0000-0000E0500000}"/>
    <cellStyle name="Normal 3 2 6 5 4" xfId="20707" xr:uid="{00000000-0005-0000-0000-0000E1500000}"/>
    <cellStyle name="Normal 3 2 6 6" xfId="20708" xr:uid="{00000000-0005-0000-0000-0000E2500000}"/>
    <cellStyle name="Normal 3 2 6 6 2" xfId="20709" xr:uid="{00000000-0005-0000-0000-0000E3500000}"/>
    <cellStyle name="Normal 3 2 6 6 2 2" xfId="20710" xr:uid="{00000000-0005-0000-0000-0000E4500000}"/>
    <cellStyle name="Normal 3 2 6 6 2 3" xfId="20711" xr:uid="{00000000-0005-0000-0000-0000E5500000}"/>
    <cellStyle name="Normal 3 2 6 6 3" xfId="20712" xr:uid="{00000000-0005-0000-0000-0000E6500000}"/>
    <cellStyle name="Normal 3 2 6 6 4" xfId="20713" xr:uid="{00000000-0005-0000-0000-0000E7500000}"/>
    <cellStyle name="Normal 3 2 6 7" xfId="20714" xr:uid="{00000000-0005-0000-0000-0000E8500000}"/>
    <cellStyle name="Normal 3 2 6 7 2" xfId="20715" xr:uid="{00000000-0005-0000-0000-0000E9500000}"/>
    <cellStyle name="Normal 3 2 6 7 2 2" xfId="20716" xr:uid="{00000000-0005-0000-0000-0000EA500000}"/>
    <cellStyle name="Normal 3 2 6 7 2 3" xfId="20717" xr:uid="{00000000-0005-0000-0000-0000EB500000}"/>
    <cellStyle name="Normal 3 2 6 7 3" xfId="20718" xr:uid="{00000000-0005-0000-0000-0000EC500000}"/>
    <cellStyle name="Normal 3 2 6 7 4" xfId="20719" xr:uid="{00000000-0005-0000-0000-0000ED500000}"/>
    <cellStyle name="Normal 3 2 6 8" xfId="20720" xr:uid="{00000000-0005-0000-0000-0000EE500000}"/>
    <cellStyle name="Normal 3 2 6 8 2" xfId="20721" xr:uid="{00000000-0005-0000-0000-0000EF500000}"/>
    <cellStyle name="Normal 3 2 6 8 2 2" xfId="20722" xr:uid="{00000000-0005-0000-0000-0000F0500000}"/>
    <cellStyle name="Normal 3 2 6 8 2 3" xfId="20723" xr:uid="{00000000-0005-0000-0000-0000F1500000}"/>
    <cellStyle name="Normal 3 2 6 8 3" xfId="20724" xr:uid="{00000000-0005-0000-0000-0000F2500000}"/>
    <cellStyle name="Normal 3 2 6 8 4" xfId="20725" xr:uid="{00000000-0005-0000-0000-0000F3500000}"/>
    <cellStyle name="Normal 3 2 6 9" xfId="20726" xr:uid="{00000000-0005-0000-0000-0000F4500000}"/>
    <cellStyle name="Normal 3 2 6 9 2" xfId="20727" xr:uid="{00000000-0005-0000-0000-0000F5500000}"/>
    <cellStyle name="Normal 3 2 6 9 2 2" xfId="20728" xr:uid="{00000000-0005-0000-0000-0000F6500000}"/>
    <cellStyle name="Normal 3 2 6 9 2 3" xfId="20729" xr:uid="{00000000-0005-0000-0000-0000F7500000}"/>
    <cellStyle name="Normal 3 2 6 9 3" xfId="20730" xr:uid="{00000000-0005-0000-0000-0000F8500000}"/>
    <cellStyle name="Normal 3 2 6 9 4" xfId="20731" xr:uid="{00000000-0005-0000-0000-0000F9500000}"/>
    <cellStyle name="Normal 3 2 7" xfId="20732" xr:uid="{00000000-0005-0000-0000-0000FA500000}"/>
    <cellStyle name="Normal 3 2 7 10" xfId="20733" xr:uid="{00000000-0005-0000-0000-0000FB500000}"/>
    <cellStyle name="Normal 3 2 7 10 2" xfId="20734" xr:uid="{00000000-0005-0000-0000-0000FC500000}"/>
    <cellStyle name="Normal 3 2 7 10 3" xfId="20735" xr:uid="{00000000-0005-0000-0000-0000FD500000}"/>
    <cellStyle name="Normal 3 2 7 11" xfId="20736" xr:uid="{00000000-0005-0000-0000-0000FE500000}"/>
    <cellStyle name="Normal 3 2 7 12" xfId="20737" xr:uid="{00000000-0005-0000-0000-0000FF500000}"/>
    <cellStyle name="Normal 3 2 7 2" xfId="20738" xr:uid="{00000000-0005-0000-0000-000000510000}"/>
    <cellStyle name="Normal 3 2 7 2 10" xfId="20739" xr:uid="{00000000-0005-0000-0000-000001510000}"/>
    <cellStyle name="Normal 3 2 7 2 2" xfId="20740" xr:uid="{00000000-0005-0000-0000-000002510000}"/>
    <cellStyle name="Normal 3 2 7 2 2 2" xfId="20741" xr:uid="{00000000-0005-0000-0000-000003510000}"/>
    <cellStyle name="Normal 3 2 7 2 2 2 2" xfId="20742" xr:uid="{00000000-0005-0000-0000-000004510000}"/>
    <cellStyle name="Normal 3 2 7 2 2 2 3" xfId="20743" xr:uid="{00000000-0005-0000-0000-000005510000}"/>
    <cellStyle name="Normal 3 2 7 2 2 3" xfId="20744" xr:uid="{00000000-0005-0000-0000-000006510000}"/>
    <cellStyle name="Normal 3 2 7 2 2 4" xfId="20745" xr:uid="{00000000-0005-0000-0000-000007510000}"/>
    <cellStyle name="Normal 3 2 7 2 3" xfId="20746" xr:uid="{00000000-0005-0000-0000-000008510000}"/>
    <cellStyle name="Normal 3 2 7 2 3 2" xfId="20747" xr:uid="{00000000-0005-0000-0000-000009510000}"/>
    <cellStyle name="Normal 3 2 7 2 3 2 2" xfId="20748" xr:uid="{00000000-0005-0000-0000-00000A510000}"/>
    <cellStyle name="Normal 3 2 7 2 3 2 3" xfId="20749" xr:uid="{00000000-0005-0000-0000-00000B510000}"/>
    <cellStyle name="Normal 3 2 7 2 3 3" xfId="20750" xr:uid="{00000000-0005-0000-0000-00000C510000}"/>
    <cellStyle name="Normal 3 2 7 2 3 4" xfId="20751" xr:uid="{00000000-0005-0000-0000-00000D510000}"/>
    <cellStyle name="Normal 3 2 7 2 4" xfId="20752" xr:uid="{00000000-0005-0000-0000-00000E510000}"/>
    <cellStyle name="Normal 3 2 7 2 4 2" xfId="20753" xr:uid="{00000000-0005-0000-0000-00000F510000}"/>
    <cellStyle name="Normal 3 2 7 2 4 2 2" xfId="20754" xr:uid="{00000000-0005-0000-0000-000010510000}"/>
    <cellStyle name="Normal 3 2 7 2 4 2 3" xfId="20755" xr:uid="{00000000-0005-0000-0000-000011510000}"/>
    <cellStyle name="Normal 3 2 7 2 4 3" xfId="20756" xr:uid="{00000000-0005-0000-0000-000012510000}"/>
    <cellStyle name="Normal 3 2 7 2 4 4" xfId="20757" xr:uid="{00000000-0005-0000-0000-000013510000}"/>
    <cellStyle name="Normal 3 2 7 2 5" xfId="20758" xr:uid="{00000000-0005-0000-0000-000014510000}"/>
    <cellStyle name="Normal 3 2 7 2 5 2" xfId="20759" xr:uid="{00000000-0005-0000-0000-000015510000}"/>
    <cellStyle name="Normal 3 2 7 2 5 2 2" xfId="20760" xr:uid="{00000000-0005-0000-0000-000016510000}"/>
    <cellStyle name="Normal 3 2 7 2 5 2 3" xfId="20761" xr:uid="{00000000-0005-0000-0000-000017510000}"/>
    <cellStyle name="Normal 3 2 7 2 5 3" xfId="20762" xr:uid="{00000000-0005-0000-0000-000018510000}"/>
    <cellStyle name="Normal 3 2 7 2 5 4" xfId="20763" xr:uid="{00000000-0005-0000-0000-000019510000}"/>
    <cellStyle name="Normal 3 2 7 2 6" xfId="20764" xr:uid="{00000000-0005-0000-0000-00001A510000}"/>
    <cellStyle name="Normal 3 2 7 2 6 2" xfId="20765" xr:uid="{00000000-0005-0000-0000-00001B510000}"/>
    <cellStyle name="Normal 3 2 7 2 6 2 2" xfId="20766" xr:uid="{00000000-0005-0000-0000-00001C510000}"/>
    <cellStyle name="Normal 3 2 7 2 6 2 3" xfId="20767" xr:uid="{00000000-0005-0000-0000-00001D510000}"/>
    <cellStyle name="Normal 3 2 7 2 6 3" xfId="20768" xr:uid="{00000000-0005-0000-0000-00001E510000}"/>
    <cellStyle name="Normal 3 2 7 2 6 4" xfId="20769" xr:uid="{00000000-0005-0000-0000-00001F510000}"/>
    <cellStyle name="Normal 3 2 7 2 7" xfId="20770" xr:uid="{00000000-0005-0000-0000-000020510000}"/>
    <cellStyle name="Normal 3 2 7 2 7 2" xfId="20771" xr:uid="{00000000-0005-0000-0000-000021510000}"/>
    <cellStyle name="Normal 3 2 7 2 7 2 2" xfId="20772" xr:uid="{00000000-0005-0000-0000-000022510000}"/>
    <cellStyle name="Normal 3 2 7 2 7 2 3" xfId="20773" xr:uid="{00000000-0005-0000-0000-000023510000}"/>
    <cellStyle name="Normal 3 2 7 2 7 3" xfId="20774" xr:uid="{00000000-0005-0000-0000-000024510000}"/>
    <cellStyle name="Normal 3 2 7 2 7 4" xfId="20775" xr:uid="{00000000-0005-0000-0000-000025510000}"/>
    <cellStyle name="Normal 3 2 7 2 8" xfId="20776" xr:uid="{00000000-0005-0000-0000-000026510000}"/>
    <cellStyle name="Normal 3 2 7 2 8 2" xfId="20777" xr:uid="{00000000-0005-0000-0000-000027510000}"/>
    <cellStyle name="Normal 3 2 7 2 8 3" xfId="20778" xr:uid="{00000000-0005-0000-0000-000028510000}"/>
    <cellStyle name="Normal 3 2 7 2 9" xfId="20779" xr:uid="{00000000-0005-0000-0000-000029510000}"/>
    <cellStyle name="Normal 3 2 7 3" xfId="20780" xr:uid="{00000000-0005-0000-0000-00002A510000}"/>
    <cellStyle name="Normal 3 2 7 3 10" xfId="20781" xr:uid="{00000000-0005-0000-0000-00002B510000}"/>
    <cellStyle name="Normal 3 2 7 3 2" xfId="20782" xr:uid="{00000000-0005-0000-0000-00002C510000}"/>
    <cellStyle name="Normal 3 2 7 3 2 2" xfId="20783" xr:uid="{00000000-0005-0000-0000-00002D510000}"/>
    <cellStyle name="Normal 3 2 7 3 2 2 2" xfId="20784" xr:uid="{00000000-0005-0000-0000-00002E510000}"/>
    <cellStyle name="Normal 3 2 7 3 2 2 3" xfId="20785" xr:uid="{00000000-0005-0000-0000-00002F510000}"/>
    <cellStyle name="Normal 3 2 7 3 2 3" xfId="20786" xr:uid="{00000000-0005-0000-0000-000030510000}"/>
    <cellStyle name="Normal 3 2 7 3 2 4" xfId="20787" xr:uid="{00000000-0005-0000-0000-000031510000}"/>
    <cellStyle name="Normal 3 2 7 3 3" xfId="20788" xr:uid="{00000000-0005-0000-0000-000032510000}"/>
    <cellStyle name="Normal 3 2 7 3 3 2" xfId="20789" xr:uid="{00000000-0005-0000-0000-000033510000}"/>
    <cellStyle name="Normal 3 2 7 3 3 2 2" xfId="20790" xr:uid="{00000000-0005-0000-0000-000034510000}"/>
    <cellStyle name="Normal 3 2 7 3 3 2 3" xfId="20791" xr:uid="{00000000-0005-0000-0000-000035510000}"/>
    <cellStyle name="Normal 3 2 7 3 3 3" xfId="20792" xr:uid="{00000000-0005-0000-0000-000036510000}"/>
    <cellStyle name="Normal 3 2 7 3 3 4" xfId="20793" xr:uid="{00000000-0005-0000-0000-000037510000}"/>
    <cellStyle name="Normal 3 2 7 3 4" xfId="20794" xr:uid="{00000000-0005-0000-0000-000038510000}"/>
    <cellStyle name="Normal 3 2 7 3 4 2" xfId="20795" xr:uid="{00000000-0005-0000-0000-000039510000}"/>
    <cellStyle name="Normal 3 2 7 3 4 2 2" xfId="20796" xr:uid="{00000000-0005-0000-0000-00003A510000}"/>
    <cellStyle name="Normal 3 2 7 3 4 2 3" xfId="20797" xr:uid="{00000000-0005-0000-0000-00003B510000}"/>
    <cellStyle name="Normal 3 2 7 3 4 3" xfId="20798" xr:uid="{00000000-0005-0000-0000-00003C510000}"/>
    <cellStyle name="Normal 3 2 7 3 4 4" xfId="20799" xr:uid="{00000000-0005-0000-0000-00003D510000}"/>
    <cellStyle name="Normal 3 2 7 3 5" xfId="20800" xr:uid="{00000000-0005-0000-0000-00003E510000}"/>
    <cellStyle name="Normal 3 2 7 3 5 2" xfId="20801" xr:uid="{00000000-0005-0000-0000-00003F510000}"/>
    <cellStyle name="Normal 3 2 7 3 5 2 2" xfId="20802" xr:uid="{00000000-0005-0000-0000-000040510000}"/>
    <cellStyle name="Normal 3 2 7 3 5 2 3" xfId="20803" xr:uid="{00000000-0005-0000-0000-000041510000}"/>
    <cellStyle name="Normal 3 2 7 3 5 3" xfId="20804" xr:uid="{00000000-0005-0000-0000-000042510000}"/>
    <cellStyle name="Normal 3 2 7 3 5 4" xfId="20805" xr:uid="{00000000-0005-0000-0000-000043510000}"/>
    <cellStyle name="Normal 3 2 7 3 6" xfId="20806" xr:uid="{00000000-0005-0000-0000-000044510000}"/>
    <cellStyle name="Normal 3 2 7 3 6 2" xfId="20807" xr:uid="{00000000-0005-0000-0000-000045510000}"/>
    <cellStyle name="Normal 3 2 7 3 6 2 2" xfId="20808" xr:uid="{00000000-0005-0000-0000-000046510000}"/>
    <cellStyle name="Normal 3 2 7 3 6 2 3" xfId="20809" xr:uid="{00000000-0005-0000-0000-000047510000}"/>
    <cellStyle name="Normal 3 2 7 3 6 3" xfId="20810" xr:uid="{00000000-0005-0000-0000-000048510000}"/>
    <cellStyle name="Normal 3 2 7 3 6 4" xfId="20811" xr:uid="{00000000-0005-0000-0000-000049510000}"/>
    <cellStyle name="Normal 3 2 7 3 7" xfId="20812" xr:uid="{00000000-0005-0000-0000-00004A510000}"/>
    <cellStyle name="Normal 3 2 7 3 7 2" xfId="20813" xr:uid="{00000000-0005-0000-0000-00004B510000}"/>
    <cellStyle name="Normal 3 2 7 3 7 2 2" xfId="20814" xr:uid="{00000000-0005-0000-0000-00004C510000}"/>
    <cellStyle name="Normal 3 2 7 3 7 2 3" xfId="20815" xr:uid="{00000000-0005-0000-0000-00004D510000}"/>
    <cellStyle name="Normal 3 2 7 3 7 3" xfId="20816" xr:uid="{00000000-0005-0000-0000-00004E510000}"/>
    <cellStyle name="Normal 3 2 7 3 7 4" xfId="20817" xr:uid="{00000000-0005-0000-0000-00004F510000}"/>
    <cellStyle name="Normal 3 2 7 3 8" xfId="20818" xr:uid="{00000000-0005-0000-0000-000050510000}"/>
    <cellStyle name="Normal 3 2 7 3 8 2" xfId="20819" xr:uid="{00000000-0005-0000-0000-000051510000}"/>
    <cellStyle name="Normal 3 2 7 3 8 3" xfId="20820" xr:uid="{00000000-0005-0000-0000-000052510000}"/>
    <cellStyle name="Normal 3 2 7 3 9" xfId="20821" xr:uid="{00000000-0005-0000-0000-000053510000}"/>
    <cellStyle name="Normal 3 2 7 4" xfId="20822" xr:uid="{00000000-0005-0000-0000-000054510000}"/>
    <cellStyle name="Normal 3 2 7 4 2" xfId="20823" xr:uid="{00000000-0005-0000-0000-000055510000}"/>
    <cellStyle name="Normal 3 2 7 4 2 2" xfId="20824" xr:uid="{00000000-0005-0000-0000-000056510000}"/>
    <cellStyle name="Normal 3 2 7 4 2 3" xfId="20825" xr:uid="{00000000-0005-0000-0000-000057510000}"/>
    <cellStyle name="Normal 3 2 7 4 3" xfId="20826" xr:uid="{00000000-0005-0000-0000-000058510000}"/>
    <cellStyle name="Normal 3 2 7 4 4" xfId="20827" xr:uid="{00000000-0005-0000-0000-000059510000}"/>
    <cellStyle name="Normal 3 2 7 5" xfId="20828" xr:uid="{00000000-0005-0000-0000-00005A510000}"/>
    <cellStyle name="Normal 3 2 7 5 2" xfId="20829" xr:uid="{00000000-0005-0000-0000-00005B510000}"/>
    <cellStyle name="Normal 3 2 7 5 2 2" xfId="20830" xr:uid="{00000000-0005-0000-0000-00005C510000}"/>
    <cellStyle name="Normal 3 2 7 5 2 3" xfId="20831" xr:uid="{00000000-0005-0000-0000-00005D510000}"/>
    <cellStyle name="Normal 3 2 7 5 3" xfId="20832" xr:uid="{00000000-0005-0000-0000-00005E510000}"/>
    <cellStyle name="Normal 3 2 7 5 4" xfId="20833" xr:uid="{00000000-0005-0000-0000-00005F510000}"/>
    <cellStyle name="Normal 3 2 7 6" xfId="20834" xr:uid="{00000000-0005-0000-0000-000060510000}"/>
    <cellStyle name="Normal 3 2 7 6 2" xfId="20835" xr:uid="{00000000-0005-0000-0000-000061510000}"/>
    <cellStyle name="Normal 3 2 7 6 2 2" xfId="20836" xr:uid="{00000000-0005-0000-0000-000062510000}"/>
    <cellStyle name="Normal 3 2 7 6 2 3" xfId="20837" xr:uid="{00000000-0005-0000-0000-000063510000}"/>
    <cellStyle name="Normal 3 2 7 6 3" xfId="20838" xr:uid="{00000000-0005-0000-0000-000064510000}"/>
    <cellStyle name="Normal 3 2 7 6 4" xfId="20839" xr:uid="{00000000-0005-0000-0000-000065510000}"/>
    <cellStyle name="Normal 3 2 7 7" xfId="20840" xr:uid="{00000000-0005-0000-0000-000066510000}"/>
    <cellStyle name="Normal 3 2 7 7 2" xfId="20841" xr:uid="{00000000-0005-0000-0000-000067510000}"/>
    <cellStyle name="Normal 3 2 7 7 2 2" xfId="20842" xr:uid="{00000000-0005-0000-0000-000068510000}"/>
    <cellStyle name="Normal 3 2 7 7 2 3" xfId="20843" xr:uid="{00000000-0005-0000-0000-000069510000}"/>
    <cellStyle name="Normal 3 2 7 7 3" xfId="20844" xr:uid="{00000000-0005-0000-0000-00006A510000}"/>
    <cellStyle name="Normal 3 2 7 7 4" xfId="20845" xr:uid="{00000000-0005-0000-0000-00006B510000}"/>
    <cellStyle name="Normal 3 2 7 8" xfId="20846" xr:uid="{00000000-0005-0000-0000-00006C510000}"/>
    <cellStyle name="Normal 3 2 7 8 2" xfId="20847" xr:uid="{00000000-0005-0000-0000-00006D510000}"/>
    <cellStyle name="Normal 3 2 7 8 2 2" xfId="20848" xr:uid="{00000000-0005-0000-0000-00006E510000}"/>
    <cellStyle name="Normal 3 2 7 8 2 3" xfId="20849" xr:uid="{00000000-0005-0000-0000-00006F510000}"/>
    <cellStyle name="Normal 3 2 7 8 3" xfId="20850" xr:uid="{00000000-0005-0000-0000-000070510000}"/>
    <cellStyle name="Normal 3 2 7 8 4" xfId="20851" xr:uid="{00000000-0005-0000-0000-000071510000}"/>
    <cellStyle name="Normal 3 2 7 9" xfId="20852" xr:uid="{00000000-0005-0000-0000-000072510000}"/>
    <cellStyle name="Normal 3 2 7 9 2" xfId="20853" xr:uid="{00000000-0005-0000-0000-000073510000}"/>
    <cellStyle name="Normal 3 2 7 9 2 2" xfId="20854" xr:uid="{00000000-0005-0000-0000-000074510000}"/>
    <cellStyle name="Normal 3 2 7 9 2 3" xfId="20855" xr:uid="{00000000-0005-0000-0000-000075510000}"/>
    <cellStyle name="Normal 3 2 7 9 3" xfId="20856" xr:uid="{00000000-0005-0000-0000-000076510000}"/>
    <cellStyle name="Normal 3 2 7 9 4" xfId="20857" xr:uid="{00000000-0005-0000-0000-000077510000}"/>
    <cellStyle name="Normal 3 2 8" xfId="20858" xr:uid="{00000000-0005-0000-0000-000078510000}"/>
    <cellStyle name="Normal 3 2 8 10" xfId="20859" xr:uid="{00000000-0005-0000-0000-000079510000}"/>
    <cellStyle name="Normal 3 2 8 10 2" xfId="20860" xr:uid="{00000000-0005-0000-0000-00007A510000}"/>
    <cellStyle name="Normal 3 2 8 10 3" xfId="20861" xr:uid="{00000000-0005-0000-0000-00007B510000}"/>
    <cellStyle name="Normal 3 2 8 11" xfId="20862" xr:uid="{00000000-0005-0000-0000-00007C510000}"/>
    <cellStyle name="Normal 3 2 8 12" xfId="20863" xr:uid="{00000000-0005-0000-0000-00007D510000}"/>
    <cellStyle name="Normal 3 2 8 2" xfId="20864" xr:uid="{00000000-0005-0000-0000-00007E510000}"/>
    <cellStyle name="Normal 3 2 8 2 10" xfId="20865" xr:uid="{00000000-0005-0000-0000-00007F510000}"/>
    <cellStyle name="Normal 3 2 8 2 2" xfId="20866" xr:uid="{00000000-0005-0000-0000-000080510000}"/>
    <cellStyle name="Normal 3 2 8 2 2 2" xfId="20867" xr:uid="{00000000-0005-0000-0000-000081510000}"/>
    <cellStyle name="Normal 3 2 8 2 2 2 2" xfId="20868" xr:uid="{00000000-0005-0000-0000-000082510000}"/>
    <cellStyle name="Normal 3 2 8 2 2 2 3" xfId="20869" xr:uid="{00000000-0005-0000-0000-000083510000}"/>
    <cellStyle name="Normal 3 2 8 2 2 3" xfId="20870" xr:uid="{00000000-0005-0000-0000-000084510000}"/>
    <cellStyle name="Normal 3 2 8 2 2 4" xfId="20871" xr:uid="{00000000-0005-0000-0000-000085510000}"/>
    <cellStyle name="Normal 3 2 8 2 3" xfId="20872" xr:uid="{00000000-0005-0000-0000-000086510000}"/>
    <cellStyle name="Normal 3 2 8 2 3 2" xfId="20873" xr:uid="{00000000-0005-0000-0000-000087510000}"/>
    <cellStyle name="Normal 3 2 8 2 3 2 2" xfId="20874" xr:uid="{00000000-0005-0000-0000-000088510000}"/>
    <cellStyle name="Normal 3 2 8 2 3 2 3" xfId="20875" xr:uid="{00000000-0005-0000-0000-000089510000}"/>
    <cellStyle name="Normal 3 2 8 2 3 3" xfId="20876" xr:uid="{00000000-0005-0000-0000-00008A510000}"/>
    <cellStyle name="Normal 3 2 8 2 3 4" xfId="20877" xr:uid="{00000000-0005-0000-0000-00008B510000}"/>
    <cellStyle name="Normal 3 2 8 2 4" xfId="20878" xr:uid="{00000000-0005-0000-0000-00008C510000}"/>
    <cellStyle name="Normal 3 2 8 2 4 2" xfId="20879" xr:uid="{00000000-0005-0000-0000-00008D510000}"/>
    <cellStyle name="Normal 3 2 8 2 4 2 2" xfId="20880" xr:uid="{00000000-0005-0000-0000-00008E510000}"/>
    <cellStyle name="Normal 3 2 8 2 4 2 3" xfId="20881" xr:uid="{00000000-0005-0000-0000-00008F510000}"/>
    <cellStyle name="Normal 3 2 8 2 4 3" xfId="20882" xr:uid="{00000000-0005-0000-0000-000090510000}"/>
    <cellStyle name="Normal 3 2 8 2 4 4" xfId="20883" xr:uid="{00000000-0005-0000-0000-000091510000}"/>
    <cellStyle name="Normal 3 2 8 2 5" xfId="20884" xr:uid="{00000000-0005-0000-0000-000092510000}"/>
    <cellStyle name="Normal 3 2 8 2 5 2" xfId="20885" xr:uid="{00000000-0005-0000-0000-000093510000}"/>
    <cellStyle name="Normal 3 2 8 2 5 2 2" xfId="20886" xr:uid="{00000000-0005-0000-0000-000094510000}"/>
    <cellStyle name="Normal 3 2 8 2 5 2 3" xfId="20887" xr:uid="{00000000-0005-0000-0000-000095510000}"/>
    <cellStyle name="Normal 3 2 8 2 5 3" xfId="20888" xr:uid="{00000000-0005-0000-0000-000096510000}"/>
    <cellStyle name="Normal 3 2 8 2 5 4" xfId="20889" xr:uid="{00000000-0005-0000-0000-000097510000}"/>
    <cellStyle name="Normal 3 2 8 2 6" xfId="20890" xr:uid="{00000000-0005-0000-0000-000098510000}"/>
    <cellStyle name="Normal 3 2 8 2 6 2" xfId="20891" xr:uid="{00000000-0005-0000-0000-000099510000}"/>
    <cellStyle name="Normal 3 2 8 2 6 2 2" xfId="20892" xr:uid="{00000000-0005-0000-0000-00009A510000}"/>
    <cellStyle name="Normal 3 2 8 2 6 2 3" xfId="20893" xr:uid="{00000000-0005-0000-0000-00009B510000}"/>
    <cellStyle name="Normal 3 2 8 2 6 3" xfId="20894" xr:uid="{00000000-0005-0000-0000-00009C510000}"/>
    <cellStyle name="Normal 3 2 8 2 6 4" xfId="20895" xr:uid="{00000000-0005-0000-0000-00009D510000}"/>
    <cellStyle name="Normal 3 2 8 2 7" xfId="20896" xr:uid="{00000000-0005-0000-0000-00009E510000}"/>
    <cellStyle name="Normal 3 2 8 2 7 2" xfId="20897" xr:uid="{00000000-0005-0000-0000-00009F510000}"/>
    <cellStyle name="Normal 3 2 8 2 7 2 2" xfId="20898" xr:uid="{00000000-0005-0000-0000-0000A0510000}"/>
    <cellStyle name="Normal 3 2 8 2 7 2 3" xfId="20899" xr:uid="{00000000-0005-0000-0000-0000A1510000}"/>
    <cellStyle name="Normal 3 2 8 2 7 3" xfId="20900" xr:uid="{00000000-0005-0000-0000-0000A2510000}"/>
    <cellStyle name="Normal 3 2 8 2 7 4" xfId="20901" xr:uid="{00000000-0005-0000-0000-0000A3510000}"/>
    <cellStyle name="Normal 3 2 8 2 8" xfId="20902" xr:uid="{00000000-0005-0000-0000-0000A4510000}"/>
    <cellStyle name="Normal 3 2 8 2 8 2" xfId="20903" xr:uid="{00000000-0005-0000-0000-0000A5510000}"/>
    <cellStyle name="Normal 3 2 8 2 8 3" xfId="20904" xr:uid="{00000000-0005-0000-0000-0000A6510000}"/>
    <cellStyle name="Normal 3 2 8 2 9" xfId="20905" xr:uid="{00000000-0005-0000-0000-0000A7510000}"/>
    <cellStyle name="Normal 3 2 8 3" xfId="20906" xr:uid="{00000000-0005-0000-0000-0000A8510000}"/>
    <cellStyle name="Normal 3 2 8 3 10" xfId="20907" xr:uid="{00000000-0005-0000-0000-0000A9510000}"/>
    <cellStyle name="Normal 3 2 8 3 2" xfId="20908" xr:uid="{00000000-0005-0000-0000-0000AA510000}"/>
    <cellStyle name="Normal 3 2 8 3 2 2" xfId="20909" xr:uid="{00000000-0005-0000-0000-0000AB510000}"/>
    <cellStyle name="Normal 3 2 8 3 2 2 2" xfId="20910" xr:uid="{00000000-0005-0000-0000-0000AC510000}"/>
    <cellStyle name="Normal 3 2 8 3 2 2 3" xfId="20911" xr:uid="{00000000-0005-0000-0000-0000AD510000}"/>
    <cellStyle name="Normal 3 2 8 3 2 3" xfId="20912" xr:uid="{00000000-0005-0000-0000-0000AE510000}"/>
    <cellStyle name="Normal 3 2 8 3 2 4" xfId="20913" xr:uid="{00000000-0005-0000-0000-0000AF510000}"/>
    <cellStyle name="Normal 3 2 8 3 3" xfId="20914" xr:uid="{00000000-0005-0000-0000-0000B0510000}"/>
    <cellStyle name="Normal 3 2 8 3 3 2" xfId="20915" xr:uid="{00000000-0005-0000-0000-0000B1510000}"/>
    <cellStyle name="Normal 3 2 8 3 3 2 2" xfId="20916" xr:uid="{00000000-0005-0000-0000-0000B2510000}"/>
    <cellStyle name="Normal 3 2 8 3 3 2 3" xfId="20917" xr:uid="{00000000-0005-0000-0000-0000B3510000}"/>
    <cellStyle name="Normal 3 2 8 3 3 3" xfId="20918" xr:uid="{00000000-0005-0000-0000-0000B4510000}"/>
    <cellStyle name="Normal 3 2 8 3 3 4" xfId="20919" xr:uid="{00000000-0005-0000-0000-0000B5510000}"/>
    <cellStyle name="Normal 3 2 8 3 4" xfId="20920" xr:uid="{00000000-0005-0000-0000-0000B6510000}"/>
    <cellStyle name="Normal 3 2 8 3 4 2" xfId="20921" xr:uid="{00000000-0005-0000-0000-0000B7510000}"/>
    <cellStyle name="Normal 3 2 8 3 4 2 2" xfId="20922" xr:uid="{00000000-0005-0000-0000-0000B8510000}"/>
    <cellStyle name="Normal 3 2 8 3 4 2 3" xfId="20923" xr:uid="{00000000-0005-0000-0000-0000B9510000}"/>
    <cellStyle name="Normal 3 2 8 3 4 3" xfId="20924" xr:uid="{00000000-0005-0000-0000-0000BA510000}"/>
    <cellStyle name="Normal 3 2 8 3 4 4" xfId="20925" xr:uid="{00000000-0005-0000-0000-0000BB510000}"/>
    <cellStyle name="Normal 3 2 8 3 5" xfId="20926" xr:uid="{00000000-0005-0000-0000-0000BC510000}"/>
    <cellStyle name="Normal 3 2 8 3 5 2" xfId="20927" xr:uid="{00000000-0005-0000-0000-0000BD510000}"/>
    <cellStyle name="Normal 3 2 8 3 5 2 2" xfId="20928" xr:uid="{00000000-0005-0000-0000-0000BE510000}"/>
    <cellStyle name="Normal 3 2 8 3 5 2 3" xfId="20929" xr:uid="{00000000-0005-0000-0000-0000BF510000}"/>
    <cellStyle name="Normal 3 2 8 3 5 3" xfId="20930" xr:uid="{00000000-0005-0000-0000-0000C0510000}"/>
    <cellStyle name="Normal 3 2 8 3 5 4" xfId="20931" xr:uid="{00000000-0005-0000-0000-0000C1510000}"/>
    <cellStyle name="Normal 3 2 8 3 6" xfId="20932" xr:uid="{00000000-0005-0000-0000-0000C2510000}"/>
    <cellStyle name="Normal 3 2 8 3 6 2" xfId="20933" xr:uid="{00000000-0005-0000-0000-0000C3510000}"/>
    <cellStyle name="Normal 3 2 8 3 6 2 2" xfId="20934" xr:uid="{00000000-0005-0000-0000-0000C4510000}"/>
    <cellStyle name="Normal 3 2 8 3 6 2 3" xfId="20935" xr:uid="{00000000-0005-0000-0000-0000C5510000}"/>
    <cellStyle name="Normal 3 2 8 3 6 3" xfId="20936" xr:uid="{00000000-0005-0000-0000-0000C6510000}"/>
    <cellStyle name="Normal 3 2 8 3 6 4" xfId="20937" xr:uid="{00000000-0005-0000-0000-0000C7510000}"/>
    <cellStyle name="Normal 3 2 8 3 7" xfId="20938" xr:uid="{00000000-0005-0000-0000-0000C8510000}"/>
    <cellStyle name="Normal 3 2 8 3 7 2" xfId="20939" xr:uid="{00000000-0005-0000-0000-0000C9510000}"/>
    <cellStyle name="Normal 3 2 8 3 7 2 2" xfId="20940" xr:uid="{00000000-0005-0000-0000-0000CA510000}"/>
    <cellStyle name="Normal 3 2 8 3 7 2 3" xfId="20941" xr:uid="{00000000-0005-0000-0000-0000CB510000}"/>
    <cellStyle name="Normal 3 2 8 3 7 3" xfId="20942" xr:uid="{00000000-0005-0000-0000-0000CC510000}"/>
    <cellStyle name="Normal 3 2 8 3 7 4" xfId="20943" xr:uid="{00000000-0005-0000-0000-0000CD510000}"/>
    <cellStyle name="Normal 3 2 8 3 8" xfId="20944" xr:uid="{00000000-0005-0000-0000-0000CE510000}"/>
    <cellStyle name="Normal 3 2 8 3 8 2" xfId="20945" xr:uid="{00000000-0005-0000-0000-0000CF510000}"/>
    <cellStyle name="Normal 3 2 8 3 8 3" xfId="20946" xr:uid="{00000000-0005-0000-0000-0000D0510000}"/>
    <cellStyle name="Normal 3 2 8 3 9" xfId="20947" xr:uid="{00000000-0005-0000-0000-0000D1510000}"/>
    <cellStyle name="Normal 3 2 8 4" xfId="20948" xr:uid="{00000000-0005-0000-0000-0000D2510000}"/>
    <cellStyle name="Normal 3 2 8 4 2" xfId="20949" xr:uid="{00000000-0005-0000-0000-0000D3510000}"/>
    <cellStyle name="Normal 3 2 8 4 2 2" xfId="20950" xr:uid="{00000000-0005-0000-0000-0000D4510000}"/>
    <cellStyle name="Normal 3 2 8 4 2 3" xfId="20951" xr:uid="{00000000-0005-0000-0000-0000D5510000}"/>
    <cellStyle name="Normal 3 2 8 4 3" xfId="20952" xr:uid="{00000000-0005-0000-0000-0000D6510000}"/>
    <cellStyle name="Normal 3 2 8 4 4" xfId="20953" xr:uid="{00000000-0005-0000-0000-0000D7510000}"/>
    <cellStyle name="Normal 3 2 8 5" xfId="20954" xr:uid="{00000000-0005-0000-0000-0000D8510000}"/>
    <cellStyle name="Normal 3 2 8 5 2" xfId="20955" xr:uid="{00000000-0005-0000-0000-0000D9510000}"/>
    <cellStyle name="Normal 3 2 8 5 2 2" xfId="20956" xr:uid="{00000000-0005-0000-0000-0000DA510000}"/>
    <cellStyle name="Normal 3 2 8 5 2 3" xfId="20957" xr:uid="{00000000-0005-0000-0000-0000DB510000}"/>
    <cellStyle name="Normal 3 2 8 5 3" xfId="20958" xr:uid="{00000000-0005-0000-0000-0000DC510000}"/>
    <cellStyle name="Normal 3 2 8 5 4" xfId="20959" xr:uid="{00000000-0005-0000-0000-0000DD510000}"/>
    <cellStyle name="Normal 3 2 8 6" xfId="20960" xr:uid="{00000000-0005-0000-0000-0000DE510000}"/>
    <cellStyle name="Normal 3 2 8 6 2" xfId="20961" xr:uid="{00000000-0005-0000-0000-0000DF510000}"/>
    <cellStyle name="Normal 3 2 8 6 2 2" xfId="20962" xr:uid="{00000000-0005-0000-0000-0000E0510000}"/>
    <cellStyle name="Normal 3 2 8 6 2 3" xfId="20963" xr:uid="{00000000-0005-0000-0000-0000E1510000}"/>
    <cellStyle name="Normal 3 2 8 6 3" xfId="20964" xr:uid="{00000000-0005-0000-0000-0000E2510000}"/>
    <cellStyle name="Normal 3 2 8 6 4" xfId="20965" xr:uid="{00000000-0005-0000-0000-0000E3510000}"/>
    <cellStyle name="Normal 3 2 8 7" xfId="20966" xr:uid="{00000000-0005-0000-0000-0000E4510000}"/>
    <cellStyle name="Normal 3 2 8 7 2" xfId="20967" xr:uid="{00000000-0005-0000-0000-0000E5510000}"/>
    <cellStyle name="Normal 3 2 8 7 2 2" xfId="20968" xr:uid="{00000000-0005-0000-0000-0000E6510000}"/>
    <cellStyle name="Normal 3 2 8 7 2 3" xfId="20969" xr:uid="{00000000-0005-0000-0000-0000E7510000}"/>
    <cellStyle name="Normal 3 2 8 7 3" xfId="20970" xr:uid="{00000000-0005-0000-0000-0000E8510000}"/>
    <cellStyle name="Normal 3 2 8 7 4" xfId="20971" xr:uid="{00000000-0005-0000-0000-0000E9510000}"/>
    <cellStyle name="Normal 3 2 8 8" xfId="20972" xr:uid="{00000000-0005-0000-0000-0000EA510000}"/>
    <cellStyle name="Normal 3 2 8 8 2" xfId="20973" xr:uid="{00000000-0005-0000-0000-0000EB510000}"/>
    <cellStyle name="Normal 3 2 8 8 2 2" xfId="20974" xr:uid="{00000000-0005-0000-0000-0000EC510000}"/>
    <cellStyle name="Normal 3 2 8 8 2 3" xfId="20975" xr:uid="{00000000-0005-0000-0000-0000ED510000}"/>
    <cellStyle name="Normal 3 2 8 8 3" xfId="20976" xr:uid="{00000000-0005-0000-0000-0000EE510000}"/>
    <cellStyle name="Normal 3 2 8 8 4" xfId="20977" xr:uid="{00000000-0005-0000-0000-0000EF510000}"/>
    <cellStyle name="Normal 3 2 8 9" xfId="20978" xr:uid="{00000000-0005-0000-0000-0000F0510000}"/>
    <cellStyle name="Normal 3 2 8 9 2" xfId="20979" xr:uid="{00000000-0005-0000-0000-0000F1510000}"/>
    <cellStyle name="Normal 3 2 8 9 2 2" xfId="20980" xr:uid="{00000000-0005-0000-0000-0000F2510000}"/>
    <cellStyle name="Normal 3 2 8 9 2 3" xfId="20981" xr:uid="{00000000-0005-0000-0000-0000F3510000}"/>
    <cellStyle name="Normal 3 2 8 9 3" xfId="20982" xr:uid="{00000000-0005-0000-0000-0000F4510000}"/>
    <cellStyle name="Normal 3 2 8 9 4" xfId="20983" xr:uid="{00000000-0005-0000-0000-0000F5510000}"/>
    <cellStyle name="Normal 3 2 9" xfId="20984" xr:uid="{00000000-0005-0000-0000-0000F6510000}"/>
    <cellStyle name="Normal 3 2 9 10" xfId="20985" xr:uid="{00000000-0005-0000-0000-0000F7510000}"/>
    <cellStyle name="Normal 3 2 9 2" xfId="20986" xr:uid="{00000000-0005-0000-0000-0000F8510000}"/>
    <cellStyle name="Normal 3 2 9 2 2" xfId="20987" xr:uid="{00000000-0005-0000-0000-0000F9510000}"/>
    <cellStyle name="Normal 3 2 9 2 2 2" xfId="20988" xr:uid="{00000000-0005-0000-0000-0000FA510000}"/>
    <cellStyle name="Normal 3 2 9 2 2 3" xfId="20989" xr:uid="{00000000-0005-0000-0000-0000FB510000}"/>
    <cellStyle name="Normal 3 2 9 2 3" xfId="20990" xr:uid="{00000000-0005-0000-0000-0000FC510000}"/>
    <cellStyle name="Normal 3 2 9 2 4" xfId="20991" xr:uid="{00000000-0005-0000-0000-0000FD510000}"/>
    <cellStyle name="Normal 3 2 9 3" xfId="20992" xr:uid="{00000000-0005-0000-0000-0000FE510000}"/>
    <cellStyle name="Normal 3 2 9 3 2" xfId="20993" xr:uid="{00000000-0005-0000-0000-0000FF510000}"/>
    <cellStyle name="Normal 3 2 9 3 2 2" xfId="20994" xr:uid="{00000000-0005-0000-0000-000000520000}"/>
    <cellStyle name="Normal 3 2 9 3 2 3" xfId="20995" xr:uid="{00000000-0005-0000-0000-000001520000}"/>
    <cellStyle name="Normal 3 2 9 3 3" xfId="20996" xr:uid="{00000000-0005-0000-0000-000002520000}"/>
    <cellStyle name="Normal 3 2 9 3 4" xfId="20997" xr:uid="{00000000-0005-0000-0000-000003520000}"/>
    <cellStyle name="Normal 3 2 9 4" xfId="20998" xr:uid="{00000000-0005-0000-0000-000004520000}"/>
    <cellStyle name="Normal 3 2 9 4 2" xfId="20999" xr:uid="{00000000-0005-0000-0000-000005520000}"/>
    <cellStyle name="Normal 3 2 9 4 2 2" xfId="21000" xr:uid="{00000000-0005-0000-0000-000006520000}"/>
    <cellStyle name="Normal 3 2 9 4 2 3" xfId="21001" xr:uid="{00000000-0005-0000-0000-000007520000}"/>
    <cellStyle name="Normal 3 2 9 4 3" xfId="21002" xr:uid="{00000000-0005-0000-0000-000008520000}"/>
    <cellStyle name="Normal 3 2 9 4 4" xfId="21003" xr:uid="{00000000-0005-0000-0000-000009520000}"/>
    <cellStyle name="Normal 3 2 9 5" xfId="21004" xr:uid="{00000000-0005-0000-0000-00000A520000}"/>
    <cellStyle name="Normal 3 2 9 5 2" xfId="21005" xr:uid="{00000000-0005-0000-0000-00000B520000}"/>
    <cellStyle name="Normal 3 2 9 5 2 2" xfId="21006" xr:uid="{00000000-0005-0000-0000-00000C520000}"/>
    <cellStyle name="Normal 3 2 9 5 2 3" xfId="21007" xr:uid="{00000000-0005-0000-0000-00000D520000}"/>
    <cellStyle name="Normal 3 2 9 5 3" xfId="21008" xr:uid="{00000000-0005-0000-0000-00000E520000}"/>
    <cellStyle name="Normal 3 2 9 5 4" xfId="21009" xr:uid="{00000000-0005-0000-0000-00000F520000}"/>
    <cellStyle name="Normal 3 2 9 6" xfId="21010" xr:uid="{00000000-0005-0000-0000-000010520000}"/>
    <cellStyle name="Normal 3 2 9 6 2" xfId="21011" xr:uid="{00000000-0005-0000-0000-000011520000}"/>
    <cellStyle name="Normal 3 2 9 6 2 2" xfId="21012" xr:uid="{00000000-0005-0000-0000-000012520000}"/>
    <cellStyle name="Normal 3 2 9 6 2 3" xfId="21013" xr:uid="{00000000-0005-0000-0000-000013520000}"/>
    <cellStyle name="Normal 3 2 9 6 3" xfId="21014" xr:uid="{00000000-0005-0000-0000-000014520000}"/>
    <cellStyle name="Normal 3 2 9 6 4" xfId="21015" xr:uid="{00000000-0005-0000-0000-000015520000}"/>
    <cellStyle name="Normal 3 2 9 7" xfId="21016" xr:uid="{00000000-0005-0000-0000-000016520000}"/>
    <cellStyle name="Normal 3 2 9 7 2" xfId="21017" xr:uid="{00000000-0005-0000-0000-000017520000}"/>
    <cellStyle name="Normal 3 2 9 7 2 2" xfId="21018" xr:uid="{00000000-0005-0000-0000-000018520000}"/>
    <cellStyle name="Normal 3 2 9 7 2 3" xfId="21019" xr:uid="{00000000-0005-0000-0000-000019520000}"/>
    <cellStyle name="Normal 3 2 9 7 3" xfId="21020" xr:uid="{00000000-0005-0000-0000-00001A520000}"/>
    <cellStyle name="Normal 3 2 9 7 4" xfId="21021" xr:uid="{00000000-0005-0000-0000-00001B520000}"/>
    <cellStyle name="Normal 3 2 9 8" xfId="21022" xr:uid="{00000000-0005-0000-0000-00001C520000}"/>
    <cellStyle name="Normal 3 2 9 8 2" xfId="21023" xr:uid="{00000000-0005-0000-0000-00001D520000}"/>
    <cellStyle name="Normal 3 2 9 8 3" xfId="21024" xr:uid="{00000000-0005-0000-0000-00001E520000}"/>
    <cellStyle name="Normal 3 2 9 9" xfId="21025" xr:uid="{00000000-0005-0000-0000-00001F520000}"/>
    <cellStyle name="Normal 3 3" xfId="21026" xr:uid="{00000000-0005-0000-0000-000020520000}"/>
    <cellStyle name="Normal 3 3 10" xfId="21027" xr:uid="{00000000-0005-0000-0000-000021520000}"/>
    <cellStyle name="Normal 3 3 10 2" xfId="21028" xr:uid="{00000000-0005-0000-0000-000022520000}"/>
    <cellStyle name="Normal 3 3 10 2 2" xfId="21029" xr:uid="{00000000-0005-0000-0000-000023520000}"/>
    <cellStyle name="Normal 3 3 10 2 3" xfId="21030" xr:uid="{00000000-0005-0000-0000-000024520000}"/>
    <cellStyle name="Normal 3 3 10 3" xfId="21031" xr:uid="{00000000-0005-0000-0000-000025520000}"/>
    <cellStyle name="Normal 3 3 10 4" xfId="21032" xr:uid="{00000000-0005-0000-0000-000026520000}"/>
    <cellStyle name="Normal 3 3 11" xfId="21033" xr:uid="{00000000-0005-0000-0000-000027520000}"/>
    <cellStyle name="Normal 3 3 11 2" xfId="21034" xr:uid="{00000000-0005-0000-0000-000028520000}"/>
    <cellStyle name="Normal 3 3 11 2 2" xfId="21035" xr:uid="{00000000-0005-0000-0000-000029520000}"/>
    <cellStyle name="Normal 3 3 11 2 3" xfId="21036" xr:uid="{00000000-0005-0000-0000-00002A520000}"/>
    <cellStyle name="Normal 3 3 11 3" xfId="21037" xr:uid="{00000000-0005-0000-0000-00002B520000}"/>
    <cellStyle name="Normal 3 3 11 4" xfId="21038" xr:uid="{00000000-0005-0000-0000-00002C520000}"/>
    <cellStyle name="Normal 3 3 12" xfId="21039" xr:uid="{00000000-0005-0000-0000-00002D520000}"/>
    <cellStyle name="Normal 3 3 12 2" xfId="21040" xr:uid="{00000000-0005-0000-0000-00002E520000}"/>
    <cellStyle name="Normal 3 3 12 2 2" xfId="21041" xr:uid="{00000000-0005-0000-0000-00002F520000}"/>
    <cellStyle name="Normal 3 3 12 2 3" xfId="21042" xr:uid="{00000000-0005-0000-0000-000030520000}"/>
    <cellStyle name="Normal 3 3 12 3" xfId="21043" xr:uid="{00000000-0005-0000-0000-000031520000}"/>
    <cellStyle name="Normal 3 3 12 4" xfId="21044" xr:uid="{00000000-0005-0000-0000-000032520000}"/>
    <cellStyle name="Normal 3 3 13" xfId="21045" xr:uid="{00000000-0005-0000-0000-000033520000}"/>
    <cellStyle name="Normal 3 3 13 2" xfId="21046" xr:uid="{00000000-0005-0000-0000-000034520000}"/>
    <cellStyle name="Normal 3 3 13 2 2" xfId="21047" xr:uid="{00000000-0005-0000-0000-000035520000}"/>
    <cellStyle name="Normal 3 3 13 2 3" xfId="21048" xr:uid="{00000000-0005-0000-0000-000036520000}"/>
    <cellStyle name="Normal 3 3 13 3" xfId="21049" xr:uid="{00000000-0005-0000-0000-000037520000}"/>
    <cellStyle name="Normal 3 3 13 4" xfId="21050" xr:uid="{00000000-0005-0000-0000-000038520000}"/>
    <cellStyle name="Normal 3 3 14" xfId="21051" xr:uid="{00000000-0005-0000-0000-000039520000}"/>
    <cellStyle name="Normal 3 3 14 2" xfId="21052" xr:uid="{00000000-0005-0000-0000-00003A520000}"/>
    <cellStyle name="Normal 3 3 14 2 2" xfId="21053" xr:uid="{00000000-0005-0000-0000-00003B520000}"/>
    <cellStyle name="Normal 3 3 14 2 3" xfId="21054" xr:uid="{00000000-0005-0000-0000-00003C520000}"/>
    <cellStyle name="Normal 3 3 14 3" xfId="21055" xr:uid="{00000000-0005-0000-0000-00003D520000}"/>
    <cellStyle name="Normal 3 3 14 4" xfId="21056" xr:uid="{00000000-0005-0000-0000-00003E520000}"/>
    <cellStyle name="Normal 3 3 15" xfId="21057" xr:uid="{00000000-0005-0000-0000-00003F520000}"/>
    <cellStyle name="Normal 3 3 15 2" xfId="21058" xr:uid="{00000000-0005-0000-0000-000040520000}"/>
    <cellStyle name="Normal 3 3 15 2 2" xfId="21059" xr:uid="{00000000-0005-0000-0000-000041520000}"/>
    <cellStyle name="Normal 3 3 15 2 3" xfId="21060" xr:uid="{00000000-0005-0000-0000-000042520000}"/>
    <cellStyle name="Normal 3 3 15 3" xfId="21061" xr:uid="{00000000-0005-0000-0000-000043520000}"/>
    <cellStyle name="Normal 3 3 15 4" xfId="21062" xr:uid="{00000000-0005-0000-0000-000044520000}"/>
    <cellStyle name="Normal 3 3 16" xfId="21063" xr:uid="{00000000-0005-0000-0000-000045520000}"/>
    <cellStyle name="Normal 3 3 16 2" xfId="21064" xr:uid="{00000000-0005-0000-0000-000046520000}"/>
    <cellStyle name="Normal 3 3 16 3" xfId="21065" xr:uid="{00000000-0005-0000-0000-000047520000}"/>
    <cellStyle name="Normal 3 3 17" xfId="21066" xr:uid="{00000000-0005-0000-0000-000048520000}"/>
    <cellStyle name="Normal 3 3 18" xfId="21067" xr:uid="{00000000-0005-0000-0000-000049520000}"/>
    <cellStyle name="Normal 3 3 2" xfId="21068" xr:uid="{00000000-0005-0000-0000-00004A520000}"/>
    <cellStyle name="Normal 3 3 2 10" xfId="21069" xr:uid="{00000000-0005-0000-0000-00004B520000}"/>
    <cellStyle name="Normal 3 3 2 10 2" xfId="21070" xr:uid="{00000000-0005-0000-0000-00004C520000}"/>
    <cellStyle name="Normal 3 3 2 10 2 2" xfId="21071" xr:uid="{00000000-0005-0000-0000-00004D520000}"/>
    <cellStyle name="Normal 3 3 2 10 2 3" xfId="21072" xr:uid="{00000000-0005-0000-0000-00004E520000}"/>
    <cellStyle name="Normal 3 3 2 10 3" xfId="21073" xr:uid="{00000000-0005-0000-0000-00004F520000}"/>
    <cellStyle name="Normal 3 3 2 10 4" xfId="21074" xr:uid="{00000000-0005-0000-0000-000050520000}"/>
    <cellStyle name="Normal 3 3 2 11" xfId="21075" xr:uid="{00000000-0005-0000-0000-000051520000}"/>
    <cellStyle name="Normal 3 3 2 11 2" xfId="21076" xr:uid="{00000000-0005-0000-0000-000052520000}"/>
    <cellStyle name="Normal 3 3 2 11 2 2" xfId="21077" xr:uid="{00000000-0005-0000-0000-000053520000}"/>
    <cellStyle name="Normal 3 3 2 11 2 3" xfId="21078" xr:uid="{00000000-0005-0000-0000-000054520000}"/>
    <cellStyle name="Normal 3 3 2 11 3" xfId="21079" xr:uid="{00000000-0005-0000-0000-000055520000}"/>
    <cellStyle name="Normal 3 3 2 11 4" xfId="21080" xr:uid="{00000000-0005-0000-0000-000056520000}"/>
    <cellStyle name="Normal 3 3 2 12" xfId="21081" xr:uid="{00000000-0005-0000-0000-000057520000}"/>
    <cellStyle name="Normal 3 3 2 12 2" xfId="21082" xr:uid="{00000000-0005-0000-0000-000058520000}"/>
    <cellStyle name="Normal 3 3 2 12 2 2" xfId="21083" xr:uid="{00000000-0005-0000-0000-000059520000}"/>
    <cellStyle name="Normal 3 3 2 12 2 3" xfId="21084" xr:uid="{00000000-0005-0000-0000-00005A520000}"/>
    <cellStyle name="Normal 3 3 2 12 3" xfId="21085" xr:uid="{00000000-0005-0000-0000-00005B520000}"/>
    <cellStyle name="Normal 3 3 2 12 4" xfId="21086" xr:uid="{00000000-0005-0000-0000-00005C520000}"/>
    <cellStyle name="Normal 3 3 2 13" xfId="21087" xr:uid="{00000000-0005-0000-0000-00005D520000}"/>
    <cellStyle name="Normal 3 3 2 13 2" xfId="21088" xr:uid="{00000000-0005-0000-0000-00005E520000}"/>
    <cellStyle name="Normal 3 3 2 13 2 2" xfId="21089" xr:uid="{00000000-0005-0000-0000-00005F520000}"/>
    <cellStyle name="Normal 3 3 2 13 2 3" xfId="21090" xr:uid="{00000000-0005-0000-0000-000060520000}"/>
    <cellStyle name="Normal 3 3 2 13 3" xfId="21091" xr:uid="{00000000-0005-0000-0000-000061520000}"/>
    <cellStyle name="Normal 3 3 2 13 4" xfId="21092" xr:uid="{00000000-0005-0000-0000-000062520000}"/>
    <cellStyle name="Normal 3 3 2 14" xfId="21093" xr:uid="{00000000-0005-0000-0000-000063520000}"/>
    <cellStyle name="Normal 3 3 2 14 2" xfId="21094" xr:uid="{00000000-0005-0000-0000-000064520000}"/>
    <cellStyle name="Normal 3 3 2 14 3" xfId="21095" xr:uid="{00000000-0005-0000-0000-000065520000}"/>
    <cellStyle name="Normal 3 3 2 15" xfId="21096" xr:uid="{00000000-0005-0000-0000-000066520000}"/>
    <cellStyle name="Normal 3 3 2 16" xfId="21097" xr:uid="{00000000-0005-0000-0000-000067520000}"/>
    <cellStyle name="Normal 3 3 2 2" xfId="21098" xr:uid="{00000000-0005-0000-0000-000068520000}"/>
    <cellStyle name="Normal 3 3 2 2 10" xfId="21099" xr:uid="{00000000-0005-0000-0000-000069520000}"/>
    <cellStyle name="Normal 3 3 2 2 10 2" xfId="21100" xr:uid="{00000000-0005-0000-0000-00006A520000}"/>
    <cellStyle name="Normal 3 3 2 2 10 3" xfId="21101" xr:uid="{00000000-0005-0000-0000-00006B520000}"/>
    <cellStyle name="Normal 3 3 2 2 11" xfId="21102" xr:uid="{00000000-0005-0000-0000-00006C520000}"/>
    <cellStyle name="Normal 3 3 2 2 12" xfId="21103" xr:uid="{00000000-0005-0000-0000-00006D520000}"/>
    <cellStyle name="Normal 3 3 2 2 2" xfId="21104" xr:uid="{00000000-0005-0000-0000-00006E520000}"/>
    <cellStyle name="Normal 3 3 2 2 2 10" xfId="21105" xr:uid="{00000000-0005-0000-0000-00006F520000}"/>
    <cellStyle name="Normal 3 3 2 2 2 2" xfId="21106" xr:uid="{00000000-0005-0000-0000-000070520000}"/>
    <cellStyle name="Normal 3 3 2 2 2 2 2" xfId="21107" xr:uid="{00000000-0005-0000-0000-000071520000}"/>
    <cellStyle name="Normal 3 3 2 2 2 2 2 2" xfId="21108" xr:uid="{00000000-0005-0000-0000-000072520000}"/>
    <cellStyle name="Normal 3 3 2 2 2 2 2 3" xfId="21109" xr:uid="{00000000-0005-0000-0000-000073520000}"/>
    <cellStyle name="Normal 3 3 2 2 2 2 3" xfId="21110" xr:uid="{00000000-0005-0000-0000-000074520000}"/>
    <cellStyle name="Normal 3 3 2 2 2 2 4" xfId="21111" xr:uid="{00000000-0005-0000-0000-000075520000}"/>
    <cellStyle name="Normal 3 3 2 2 2 3" xfId="21112" xr:uid="{00000000-0005-0000-0000-000076520000}"/>
    <cellStyle name="Normal 3 3 2 2 2 3 2" xfId="21113" xr:uid="{00000000-0005-0000-0000-000077520000}"/>
    <cellStyle name="Normal 3 3 2 2 2 3 2 2" xfId="21114" xr:uid="{00000000-0005-0000-0000-000078520000}"/>
    <cellStyle name="Normal 3 3 2 2 2 3 2 3" xfId="21115" xr:uid="{00000000-0005-0000-0000-000079520000}"/>
    <cellStyle name="Normal 3 3 2 2 2 3 3" xfId="21116" xr:uid="{00000000-0005-0000-0000-00007A520000}"/>
    <cellStyle name="Normal 3 3 2 2 2 3 4" xfId="21117" xr:uid="{00000000-0005-0000-0000-00007B520000}"/>
    <cellStyle name="Normal 3 3 2 2 2 4" xfId="21118" xr:uid="{00000000-0005-0000-0000-00007C520000}"/>
    <cellStyle name="Normal 3 3 2 2 2 4 2" xfId="21119" xr:uid="{00000000-0005-0000-0000-00007D520000}"/>
    <cellStyle name="Normal 3 3 2 2 2 4 2 2" xfId="21120" xr:uid="{00000000-0005-0000-0000-00007E520000}"/>
    <cellStyle name="Normal 3 3 2 2 2 4 2 3" xfId="21121" xr:uid="{00000000-0005-0000-0000-00007F520000}"/>
    <cellStyle name="Normal 3 3 2 2 2 4 3" xfId="21122" xr:uid="{00000000-0005-0000-0000-000080520000}"/>
    <cellStyle name="Normal 3 3 2 2 2 4 4" xfId="21123" xr:uid="{00000000-0005-0000-0000-000081520000}"/>
    <cellStyle name="Normal 3 3 2 2 2 5" xfId="21124" xr:uid="{00000000-0005-0000-0000-000082520000}"/>
    <cellStyle name="Normal 3 3 2 2 2 5 2" xfId="21125" xr:uid="{00000000-0005-0000-0000-000083520000}"/>
    <cellStyle name="Normal 3 3 2 2 2 5 2 2" xfId="21126" xr:uid="{00000000-0005-0000-0000-000084520000}"/>
    <cellStyle name="Normal 3 3 2 2 2 5 2 3" xfId="21127" xr:uid="{00000000-0005-0000-0000-000085520000}"/>
    <cellStyle name="Normal 3 3 2 2 2 5 3" xfId="21128" xr:uid="{00000000-0005-0000-0000-000086520000}"/>
    <cellStyle name="Normal 3 3 2 2 2 5 4" xfId="21129" xr:uid="{00000000-0005-0000-0000-000087520000}"/>
    <cellStyle name="Normal 3 3 2 2 2 6" xfId="21130" xr:uid="{00000000-0005-0000-0000-000088520000}"/>
    <cellStyle name="Normal 3 3 2 2 2 6 2" xfId="21131" xr:uid="{00000000-0005-0000-0000-000089520000}"/>
    <cellStyle name="Normal 3 3 2 2 2 6 2 2" xfId="21132" xr:uid="{00000000-0005-0000-0000-00008A520000}"/>
    <cellStyle name="Normal 3 3 2 2 2 6 2 3" xfId="21133" xr:uid="{00000000-0005-0000-0000-00008B520000}"/>
    <cellStyle name="Normal 3 3 2 2 2 6 3" xfId="21134" xr:uid="{00000000-0005-0000-0000-00008C520000}"/>
    <cellStyle name="Normal 3 3 2 2 2 6 4" xfId="21135" xr:uid="{00000000-0005-0000-0000-00008D520000}"/>
    <cellStyle name="Normal 3 3 2 2 2 7" xfId="21136" xr:uid="{00000000-0005-0000-0000-00008E520000}"/>
    <cellStyle name="Normal 3 3 2 2 2 7 2" xfId="21137" xr:uid="{00000000-0005-0000-0000-00008F520000}"/>
    <cellStyle name="Normal 3 3 2 2 2 7 2 2" xfId="21138" xr:uid="{00000000-0005-0000-0000-000090520000}"/>
    <cellStyle name="Normal 3 3 2 2 2 7 2 3" xfId="21139" xr:uid="{00000000-0005-0000-0000-000091520000}"/>
    <cellStyle name="Normal 3 3 2 2 2 7 3" xfId="21140" xr:uid="{00000000-0005-0000-0000-000092520000}"/>
    <cellStyle name="Normal 3 3 2 2 2 7 4" xfId="21141" xr:uid="{00000000-0005-0000-0000-000093520000}"/>
    <cellStyle name="Normal 3 3 2 2 2 8" xfId="21142" xr:uid="{00000000-0005-0000-0000-000094520000}"/>
    <cellStyle name="Normal 3 3 2 2 2 8 2" xfId="21143" xr:uid="{00000000-0005-0000-0000-000095520000}"/>
    <cellStyle name="Normal 3 3 2 2 2 8 3" xfId="21144" xr:uid="{00000000-0005-0000-0000-000096520000}"/>
    <cellStyle name="Normal 3 3 2 2 2 9" xfId="21145" xr:uid="{00000000-0005-0000-0000-000097520000}"/>
    <cellStyle name="Normal 3 3 2 2 3" xfId="21146" xr:uid="{00000000-0005-0000-0000-000098520000}"/>
    <cellStyle name="Normal 3 3 2 2 3 10" xfId="21147" xr:uid="{00000000-0005-0000-0000-000099520000}"/>
    <cellStyle name="Normal 3 3 2 2 3 2" xfId="21148" xr:uid="{00000000-0005-0000-0000-00009A520000}"/>
    <cellStyle name="Normal 3 3 2 2 3 2 2" xfId="21149" xr:uid="{00000000-0005-0000-0000-00009B520000}"/>
    <cellStyle name="Normal 3 3 2 2 3 2 2 2" xfId="21150" xr:uid="{00000000-0005-0000-0000-00009C520000}"/>
    <cellStyle name="Normal 3 3 2 2 3 2 2 3" xfId="21151" xr:uid="{00000000-0005-0000-0000-00009D520000}"/>
    <cellStyle name="Normal 3 3 2 2 3 2 3" xfId="21152" xr:uid="{00000000-0005-0000-0000-00009E520000}"/>
    <cellStyle name="Normal 3 3 2 2 3 2 4" xfId="21153" xr:uid="{00000000-0005-0000-0000-00009F520000}"/>
    <cellStyle name="Normal 3 3 2 2 3 3" xfId="21154" xr:uid="{00000000-0005-0000-0000-0000A0520000}"/>
    <cellStyle name="Normal 3 3 2 2 3 3 2" xfId="21155" xr:uid="{00000000-0005-0000-0000-0000A1520000}"/>
    <cellStyle name="Normal 3 3 2 2 3 3 2 2" xfId="21156" xr:uid="{00000000-0005-0000-0000-0000A2520000}"/>
    <cellStyle name="Normal 3 3 2 2 3 3 2 3" xfId="21157" xr:uid="{00000000-0005-0000-0000-0000A3520000}"/>
    <cellStyle name="Normal 3 3 2 2 3 3 3" xfId="21158" xr:uid="{00000000-0005-0000-0000-0000A4520000}"/>
    <cellStyle name="Normal 3 3 2 2 3 3 4" xfId="21159" xr:uid="{00000000-0005-0000-0000-0000A5520000}"/>
    <cellStyle name="Normal 3 3 2 2 3 4" xfId="21160" xr:uid="{00000000-0005-0000-0000-0000A6520000}"/>
    <cellStyle name="Normal 3 3 2 2 3 4 2" xfId="21161" xr:uid="{00000000-0005-0000-0000-0000A7520000}"/>
    <cellStyle name="Normal 3 3 2 2 3 4 2 2" xfId="21162" xr:uid="{00000000-0005-0000-0000-0000A8520000}"/>
    <cellStyle name="Normal 3 3 2 2 3 4 2 3" xfId="21163" xr:uid="{00000000-0005-0000-0000-0000A9520000}"/>
    <cellStyle name="Normal 3 3 2 2 3 4 3" xfId="21164" xr:uid="{00000000-0005-0000-0000-0000AA520000}"/>
    <cellStyle name="Normal 3 3 2 2 3 4 4" xfId="21165" xr:uid="{00000000-0005-0000-0000-0000AB520000}"/>
    <cellStyle name="Normal 3 3 2 2 3 5" xfId="21166" xr:uid="{00000000-0005-0000-0000-0000AC520000}"/>
    <cellStyle name="Normal 3 3 2 2 3 5 2" xfId="21167" xr:uid="{00000000-0005-0000-0000-0000AD520000}"/>
    <cellStyle name="Normal 3 3 2 2 3 5 2 2" xfId="21168" xr:uid="{00000000-0005-0000-0000-0000AE520000}"/>
    <cellStyle name="Normal 3 3 2 2 3 5 2 3" xfId="21169" xr:uid="{00000000-0005-0000-0000-0000AF520000}"/>
    <cellStyle name="Normal 3 3 2 2 3 5 3" xfId="21170" xr:uid="{00000000-0005-0000-0000-0000B0520000}"/>
    <cellStyle name="Normal 3 3 2 2 3 5 4" xfId="21171" xr:uid="{00000000-0005-0000-0000-0000B1520000}"/>
    <cellStyle name="Normal 3 3 2 2 3 6" xfId="21172" xr:uid="{00000000-0005-0000-0000-0000B2520000}"/>
    <cellStyle name="Normal 3 3 2 2 3 6 2" xfId="21173" xr:uid="{00000000-0005-0000-0000-0000B3520000}"/>
    <cellStyle name="Normal 3 3 2 2 3 6 2 2" xfId="21174" xr:uid="{00000000-0005-0000-0000-0000B4520000}"/>
    <cellStyle name="Normal 3 3 2 2 3 6 2 3" xfId="21175" xr:uid="{00000000-0005-0000-0000-0000B5520000}"/>
    <cellStyle name="Normal 3 3 2 2 3 6 3" xfId="21176" xr:uid="{00000000-0005-0000-0000-0000B6520000}"/>
    <cellStyle name="Normal 3 3 2 2 3 6 4" xfId="21177" xr:uid="{00000000-0005-0000-0000-0000B7520000}"/>
    <cellStyle name="Normal 3 3 2 2 3 7" xfId="21178" xr:uid="{00000000-0005-0000-0000-0000B8520000}"/>
    <cellStyle name="Normal 3 3 2 2 3 7 2" xfId="21179" xr:uid="{00000000-0005-0000-0000-0000B9520000}"/>
    <cellStyle name="Normal 3 3 2 2 3 7 2 2" xfId="21180" xr:uid="{00000000-0005-0000-0000-0000BA520000}"/>
    <cellStyle name="Normal 3 3 2 2 3 7 2 3" xfId="21181" xr:uid="{00000000-0005-0000-0000-0000BB520000}"/>
    <cellStyle name="Normal 3 3 2 2 3 7 3" xfId="21182" xr:uid="{00000000-0005-0000-0000-0000BC520000}"/>
    <cellStyle name="Normal 3 3 2 2 3 7 4" xfId="21183" xr:uid="{00000000-0005-0000-0000-0000BD520000}"/>
    <cellStyle name="Normal 3 3 2 2 3 8" xfId="21184" xr:uid="{00000000-0005-0000-0000-0000BE520000}"/>
    <cellStyle name="Normal 3 3 2 2 3 8 2" xfId="21185" xr:uid="{00000000-0005-0000-0000-0000BF520000}"/>
    <cellStyle name="Normal 3 3 2 2 3 8 3" xfId="21186" xr:uid="{00000000-0005-0000-0000-0000C0520000}"/>
    <cellStyle name="Normal 3 3 2 2 3 9" xfId="21187" xr:uid="{00000000-0005-0000-0000-0000C1520000}"/>
    <cellStyle name="Normal 3 3 2 2 4" xfId="21188" xr:uid="{00000000-0005-0000-0000-0000C2520000}"/>
    <cellStyle name="Normal 3 3 2 2 4 2" xfId="21189" xr:uid="{00000000-0005-0000-0000-0000C3520000}"/>
    <cellStyle name="Normal 3 3 2 2 4 2 2" xfId="21190" xr:uid="{00000000-0005-0000-0000-0000C4520000}"/>
    <cellStyle name="Normal 3 3 2 2 4 2 3" xfId="21191" xr:uid="{00000000-0005-0000-0000-0000C5520000}"/>
    <cellStyle name="Normal 3 3 2 2 4 3" xfId="21192" xr:uid="{00000000-0005-0000-0000-0000C6520000}"/>
    <cellStyle name="Normal 3 3 2 2 4 4" xfId="21193" xr:uid="{00000000-0005-0000-0000-0000C7520000}"/>
    <cellStyle name="Normal 3 3 2 2 5" xfId="21194" xr:uid="{00000000-0005-0000-0000-0000C8520000}"/>
    <cellStyle name="Normal 3 3 2 2 5 2" xfId="21195" xr:uid="{00000000-0005-0000-0000-0000C9520000}"/>
    <cellStyle name="Normal 3 3 2 2 5 2 2" xfId="21196" xr:uid="{00000000-0005-0000-0000-0000CA520000}"/>
    <cellStyle name="Normal 3 3 2 2 5 2 3" xfId="21197" xr:uid="{00000000-0005-0000-0000-0000CB520000}"/>
    <cellStyle name="Normal 3 3 2 2 5 3" xfId="21198" xr:uid="{00000000-0005-0000-0000-0000CC520000}"/>
    <cellStyle name="Normal 3 3 2 2 5 4" xfId="21199" xr:uid="{00000000-0005-0000-0000-0000CD520000}"/>
    <cellStyle name="Normal 3 3 2 2 6" xfId="21200" xr:uid="{00000000-0005-0000-0000-0000CE520000}"/>
    <cellStyle name="Normal 3 3 2 2 6 2" xfId="21201" xr:uid="{00000000-0005-0000-0000-0000CF520000}"/>
    <cellStyle name="Normal 3 3 2 2 6 2 2" xfId="21202" xr:uid="{00000000-0005-0000-0000-0000D0520000}"/>
    <cellStyle name="Normal 3 3 2 2 6 2 3" xfId="21203" xr:uid="{00000000-0005-0000-0000-0000D1520000}"/>
    <cellStyle name="Normal 3 3 2 2 6 3" xfId="21204" xr:uid="{00000000-0005-0000-0000-0000D2520000}"/>
    <cellStyle name="Normal 3 3 2 2 6 4" xfId="21205" xr:uid="{00000000-0005-0000-0000-0000D3520000}"/>
    <cellStyle name="Normal 3 3 2 2 7" xfId="21206" xr:uid="{00000000-0005-0000-0000-0000D4520000}"/>
    <cellStyle name="Normal 3 3 2 2 7 2" xfId="21207" xr:uid="{00000000-0005-0000-0000-0000D5520000}"/>
    <cellStyle name="Normal 3 3 2 2 7 2 2" xfId="21208" xr:uid="{00000000-0005-0000-0000-0000D6520000}"/>
    <cellStyle name="Normal 3 3 2 2 7 2 3" xfId="21209" xr:uid="{00000000-0005-0000-0000-0000D7520000}"/>
    <cellStyle name="Normal 3 3 2 2 7 3" xfId="21210" xr:uid="{00000000-0005-0000-0000-0000D8520000}"/>
    <cellStyle name="Normal 3 3 2 2 7 4" xfId="21211" xr:uid="{00000000-0005-0000-0000-0000D9520000}"/>
    <cellStyle name="Normal 3 3 2 2 8" xfId="21212" xr:uid="{00000000-0005-0000-0000-0000DA520000}"/>
    <cellStyle name="Normal 3 3 2 2 8 2" xfId="21213" xr:uid="{00000000-0005-0000-0000-0000DB520000}"/>
    <cellStyle name="Normal 3 3 2 2 8 2 2" xfId="21214" xr:uid="{00000000-0005-0000-0000-0000DC520000}"/>
    <cellStyle name="Normal 3 3 2 2 8 2 3" xfId="21215" xr:uid="{00000000-0005-0000-0000-0000DD520000}"/>
    <cellStyle name="Normal 3 3 2 2 8 3" xfId="21216" xr:uid="{00000000-0005-0000-0000-0000DE520000}"/>
    <cellStyle name="Normal 3 3 2 2 8 4" xfId="21217" xr:uid="{00000000-0005-0000-0000-0000DF520000}"/>
    <cellStyle name="Normal 3 3 2 2 9" xfId="21218" xr:uid="{00000000-0005-0000-0000-0000E0520000}"/>
    <cellStyle name="Normal 3 3 2 2 9 2" xfId="21219" xr:uid="{00000000-0005-0000-0000-0000E1520000}"/>
    <cellStyle name="Normal 3 3 2 2 9 2 2" xfId="21220" xr:uid="{00000000-0005-0000-0000-0000E2520000}"/>
    <cellStyle name="Normal 3 3 2 2 9 2 3" xfId="21221" xr:uid="{00000000-0005-0000-0000-0000E3520000}"/>
    <cellStyle name="Normal 3 3 2 2 9 3" xfId="21222" xr:uid="{00000000-0005-0000-0000-0000E4520000}"/>
    <cellStyle name="Normal 3 3 2 2 9 4" xfId="21223" xr:uid="{00000000-0005-0000-0000-0000E5520000}"/>
    <cellStyle name="Normal 3 3 2 3" xfId="21224" xr:uid="{00000000-0005-0000-0000-0000E6520000}"/>
    <cellStyle name="Normal 3 3 2 3 10" xfId="21225" xr:uid="{00000000-0005-0000-0000-0000E7520000}"/>
    <cellStyle name="Normal 3 3 2 3 10 2" xfId="21226" xr:uid="{00000000-0005-0000-0000-0000E8520000}"/>
    <cellStyle name="Normal 3 3 2 3 10 3" xfId="21227" xr:uid="{00000000-0005-0000-0000-0000E9520000}"/>
    <cellStyle name="Normal 3 3 2 3 11" xfId="21228" xr:uid="{00000000-0005-0000-0000-0000EA520000}"/>
    <cellStyle name="Normal 3 3 2 3 12" xfId="21229" xr:uid="{00000000-0005-0000-0000-0000EB520000}"/>
    <cellStyle name="Normal 3 3 2 3 2" xfId="21230" xr:uid="{00000000-0005-0000-0000-0000EC520000}"/>
    <cellStyle name="Normal 3 3 2 3 2 10" xfId="21231" xr:uid="{00000000-0005-0000-0000-0000ED520000}"/>
    <cellStyle name="Normal 3 3 2 3 2 2" xfId="21232" xr:uid="{00000000-0005-0000-0000-0000EE520000}"/>
    <cellStyle name="Normal 3 3 2 3 2 2 2" xfId="21233" xr:uid="{00000000-0005-0000-0000-0000EF520000}"/>
    <cellStyle name="Normal 3 3 2 3 2 2 2 2" xfId="21234" xr:uid="{00000000-0005-0000-0000-0000F0520000}"/>
    <cellStyle name="Normal 3 3 2 3 2 2 2 3" xfId="21235" xr:uid="{00000000-0005-0000-0000-0000F1520000}"/>
    <cellStyle name="Normal 3 3 2 3 2 2 3" xfId="21236" xr:uid="{00000000-0005-0000-0000-0000F2520000}"/>
    <cellStyle name="Normal 3 3 2 3 2 2 4" xfId="21237" xr:uid="{00000000-0005-0000-0000-0000F3520000}"/>
    <cellStyle name="Normal 3 3 2 3 2 3" xfId="21238" xr:uid="{00000000-0005-0000-0000-0000F4520000}"/>
    <cellStyle name="Normal 3 3 2 3 2 3 2" xfId="21239" xr:uid="{00000000-0005-0000-0000-0000F5520000}"/>
    <cellStyle name="Normal 3 3 2 3 2 3 2 2" xfId="21240" xr:uid="{00000000-0005-0000-0000-0000F6520000}"/>
    <cellStyle name="Normal 3 3 2 3 2 3 2 3" xfId="21241" xr:uid="{00000000-0005-0000-0000-0000F7520000}"/>
    <cellStyle name="Normal 3 3 2 3 2 3 3" xfId="21242" xr:uid="{00000000-0005-0000-0000-0000F8520000}"/>
    <cellStyle name="Normal 3 3 2 3 2 3 4" xfId="21243" xr:uid="{00000000-0005-0000-0000-0000F9520000}"/>
    <cellStyle name="Normal 3 3 2 3 2 4" xfId="21244" xr:uid="{00000000-0005-0000-0000-0000FA520000}"/>
    <cellStyle name="Normal 3 3 2 3 2 4 2" xfId="21245" xr:uid="{00000000-0005-0000-0000-0000FB520000}"/>
    <cellStyle name="Normal 3 3 2 3 2 4 2 2" xfId="21246" xr:uid="{00000000-0005-0000-0000-0000FC520000}"/>
    <cellStyle name="Normal 3 3 2 3 2 4 2 3" xfId="21247" xr:uid="{00000000-0005-0000-0000-0000FD520000}"/>
    <cellStyle name="Normal 3 3 2 3 2 4 3" xfId="21248" xr:uid="{00000000-0005-0000-0000-0000FE520000}"/>
    <cellStyle name="Normal 3 3 2 3 2 4 4" xfId="21249" xr:uid="{00000000-0005-0000-0000-0000FF520000}"/>
    <cellStyle name="Normal 3 3 2 3 2 5" xfId="21250" xr:uid="{00000000-0005-0000-0000-000000530000}"/>
    <cellStyle name="Normal 3 3 2 3 2 5 2" xfId="21251" xr:uid="{00000000-0005-0000-0000-000001530000}"/>
    <cellStyle name="Normal 3 3 2 3 2 5 2 2" xfId="21252" xr:uid="{00000000-0005-0000-0000-000002530000}"/>
    <cellStyle name="Normal 3 3 2 3 2 5 2 3" xfId="21253" xr:uid="{00000000-0005-0000-0000-000003530000}"/>
    <cellStyle name="Normal 3 3 2 3 2 5 3" xfId="21254" xr:uid="{00000000-0005-0000-0000-000004530000}"/>
    <cellStyle name="Normal 3 3 2 3 2 5 4" xfId="21255" xr:uid="{00000000-0005-0000-0000-000005530000}"/>
    <cellStyle name="Normal 3 3 2 3 2 6" xfId="21256" xr:uid="{00000000-0005-0000-0000-000006530000}"/>
    <cellStyle name="Normal 3 3 2 3 2 6 2" xfId="21257" xr:uid="{00000000-0005-0000-0000-000007530000}"/>
    <cellStyle name="Normal 3 3 2 3 2 6 2 2" xfId="21258" xr:uid="{00000000-0005-0000-0000-000008530000}"/>
    <cellStyle name="Normal 3 3 2 3 2 6 2 3" xfId="21259" xr:uid="{00000000-0005-0000-0000-000009530000}"/>
    <cellStyle name="Normal 3 3 2 3 2 6 3" xfId="21260" xr:uid="{00000000-0005-0000-0000-00000A530000}"/>
    <cellStyle name="Normal 3 3 2 3 2 6 4" xfId="21261" xr:uid="{00000000-0005-0000-0000-00000B530000}"/>
    <cellStyle name="Normal 3 3 2 3 2 7" xfId="21262" xr:uid="{00000000-0005-0000-0000-00000C530000}"/>
    <cellStyle name="Normal 3 3 2 3 2 7 2" xfId="21263" xr:uid="{00000000-0005-0000-0000-00000D530000}"/>
    <cellStyle name="Normal 3 3 2 3 2 7 2 2" xfId="21264" xr:uid="{00000000-0005-0000-0000-00000E530000}"/>
    <cellStyle name="Normal 3 3 2 3 2 7 2 3" xfId="21265" xr:uid="{00000000-0005-0000-0000-00000F530000}"/>
    <cellStyle name="Normal 3 3 2 3 2 7 3" xfId="21266" xr:uid="{00000000-0005-0000-0000-000010530000}"/>
    <cellStyle name="Normal 3 3 2 3 2 7 4" xfId="21267" xr:uid="{00000000-0005-0000-0000-000011530000}"/>
    <cellStyle name="Normal 3 3 2 3 2 8" xfId="21268" xr:uid="{00000000-0005-0000-0000-000012530000}"/>
    <cellStyle name="Normal 3 3 2 3 2 8 2" xfId="21269" xr:uid="{00000000-0005-0000-0000-000013530000}"/>
    <cellStyle name="Normal 3 3 2 3 2 8 3" xfId="21270" xr:uid="{00000000-0005-0000-0000-000014530000}"/>
    <cellStyle name="Normal 3 3 2 3 2 9" xfId="21271" xr:uid="{00000000-0005-0000-0000-000015530000}"/>
    <cellStyle name="Normal 3 3 2 3 3" xfId="21272" xr:uid="{00000000-0005-0000-0000-000016530000}"/>
    <cellStyle name="Normal 3 3 2 3 3 10" xfId="21273" xr:uid="{00000000-0005-0000-0000-000017530000}"/>
    <cellStyle name="Normal 3 3 2 3 3 2" xfId="21274" xr:uid="{00000000-0005-0000-0000-000018530000}"/>
    <cellStyle name="Normal 3 3 2 3 3 2 2" xfId="21275" xr:uid="{00000000-0005-0000-0000-000019530000}"/>
    <cellStyle name="Normal 3 3 2 3 3 2 2 2" xfId="21276" xr:uid="{00000000-0005-0000-0000-00001A530000}"/>
    <cellStyle name="Normal 3 3 2 3 3 2 2 3" xfId="21277" xr:uid="{00000000-0005-0000-0000-00001B530000}"/>
    <cellStyle name="Normal 3 3 2 3 3 2 3" xfId="21278" xr:uid="{00000000-0005-0000-0000-00001C530000}"/>
    <cellStyle name="Normal 3 3 2 3 3 2 4" xfId="21279" xr:uid="{00000000-0005-0000-0000-00001D530000}"/>
    <cellStyle name="Normal 3 3 2 3 3 3" xfId="21280" xr:uid="{00000000-0005-0000-0000-00001E530000}"/>
    <cellStyle name="Normal 3 3 2 3 3 3 2" xfId="21281" xr:uid="{00000000-0005-0000-0000-00001F530000}"/>
    <cellStyle name="Normal 3 3 2 3 3 3 2 2" xfId="21282" xr:uid="{00000000-0005-0000-0000-000020530000}"/>
    <cellStyle name="Normal 3 3 2 3 3 3 2 3" xfId="21283" xr:uid="{00000000-0005-0000-0000-000021530000}"/>
    <cellStyle name="Normal 3 3 2 3 3 3 3" xfId="21284" xr:uid="{00000000-0005-0000-0000-000022530000}"/>
    <cellStyle name="Normal 3 3 2 3 3 3 4" xfId="21285" xr:uid="{00000000-0005-0000-0000-000023530000}"/>
    <cellStyle name="Normal 3 3 2 3 3 4" xfId="21286" xr:uid="{00000000-0005-0000-0000-000024530000}"/>
    <cellStyle name="Normal 3 3 2 3 3 4 2" xfId="21287" xr:uid="{00000000-0005-0000-0000-000025530000}"/>
    <cellStyle name="Normal 3 3 2 3 3 4 2 2" xfId="21288" xr:uid="{00000000-0005-0000-0000-000026530000}"/>
    <cellStyle name="Normal 3 3 2 3 3 4 2 3" xfId="21289" xr:uid="{00000000-0005-0000-0000-000027530000}"/>
    <cellStyle name="Normal 3 3 2 3 3 4 3" xfId="21290" xr:uid="{00000000-0005-0000-0000-000028530000}"/>
    <cellStyle name="Normal 3 3 2 3 3 4 4" xfId="21291" xr:uid="{00000000-0005-0000-0000-000029530000}"/>
    <cellStyle name="Normal 3 3 2 3 3 5" xfId="21292" xr:uid="{00000000-0005-0000-0000-00002A530000}"/>
    <cellStyle name="Normal 3 3 2 3 3 5 2" xfId="21293" xr:uid="{00000000-0005-0000-0000-00002B530000}"/>
    <cellStyle name="Normal 3 3 2 3 3 5 2 2" xfId="21294" xr:uid="{00000000-0005-0000-0000-00002C530000}"/>
    <cellStyle name="Normal 3 3 2 3 3 5 2 3" xfId="21295" xr:uid="{00000000-0005-0000-0000-00002D530000}"/>
    <cellStyle name="Normal 3 3 2 3 3 5 3" xfId="21296" xr:uid="{00000000-0005-0000-0000-00002E530000}"/>
    <cellStyle name="Normal 3 3 2 3 3 5 4" xfId="21297" xr:uid="{00000000-0005-0000-0000-00002F530000}"/>
    <cellStyle name="Normal 3 3 2 3 3 6" xfId="21298" xr:uid="{00000000-0005-0000-0000-000030530000}"/>
    <cellStyle name="Normal 3 3 2 3 3 6 2" xfId="21299" xr:uid="{00000000-0005-0000-0000-000031530000}"/>
    <cellStyle name="Normal 3 3 2 3 3 6 2 2" xfId="21300" xr:uid="{00000000-0005-0000-0000-000032530000}"/>
    <cellStyle name="Normal 3 3 2 3 3 6 2 3" xfId="21301" xr:uid="{00000000-0005-0000-0000-000033530000}"/>
    <cellStyle name="Normal 3 3 2 3 3 6 3" xfId="21302" xr:uid="{00000000-0005-0000-0000-000034530000}"/>
    <cellStyle name="Normal 3 3 2 3 3 6 4" xfId="21303" xr:uid="{00000000-0005-0000-0000-000035530000}"/>
    <cellStyle name="Normal 3 3 2 3 3 7" xfId="21304" xr:uid="{00000000-0005-0000-0000-000036530000}"/>
    <cellStyle name="Normal 3 3 2 3 3 7 2" xfId="21305" xr:uid="{00000000-0005-0000-0000-000037530000}"/>
    <cellStyle name="Normal 3 3 2 3 3 7 2 2" xfId="21306" xr:uid="{00000000-0005-0000-0000-000038530000}"/>
    <cellStyle name="Normal 3 3 2 3 3 7 2 3" xfId="21307" xr:uid="{00000000-0005-0000-0000-000039530000}"/>
    <cellStyle name="Normal 3 3 2 3 3 7 3" xfId="21308" xr:uid="{00000000-0005-0000-0000-00003A530000}"/>
    <cellStyle name="Normal 3 3 2 3 3 7 4" xfId="21309" xr:uid="{00000000-0005-0000-0000-00003B530000}"/>
    <cellStyle name="Normal 3 3 2 3 3 8" xfId="21310" xr:uid="{00000000-0005-0000-0000-00003C530000}"/>
    <cellStyle name="Normal 3 3 2 3 3 8 2" xfId="21311" xr:uid="{00000000-0005-0000-0000-00003D530000}"/>
    <cellStyle name="Normal 3 3 2 3 3 8 3" xfId="21312" xr:uid="{00000000-0005-0000-0000-00003E530000}"/>
    <cellStyle name="Normal 3 3 2 3 3 9" xfId="21313" xr:uid="{00000000-0005-0000-0000-00003F530000}"/>
    <cellStyle name="Normal 3 3 2 3 4" xfId="21314" xr:uid="{00000000-0005-0000-0000-000040530000}"/>
    <cellStyle name="Normal 3 3 2 3 4 2" xfId="21315" xr:uid="{00000000-0005-0000-0000-000041530000}"/>
    <cellStyle name="Normal 3 3 2 3 4 2 2" xfId="21316" xr:uid="{00000000-0005-0000-0000-000042530000}"/>
    <cellStyle name="Normal 3 3 2 3 4 2 3" xfId="21317" xr:uid="{00000000-0005-0000-0000-000043530000}"/>
    <cellStyle name="Normal 3 3 2 3 4 3" xfId="21318" xr:uid="{00000000-0005-0000-0000-000044530000}"/>
    <cellStyle name="Normal 3 3 2 3 4 4" xfId="21319" xr:uid="{00000000-0005-0000-0000-000045530000}"/>
    <cellStyle name="Normal 3 3 2 3 5" xfId="21320" xr:uid="{00000000-0005-0000-0000-000046530000}"/>
    <cellStyle name="Normal 3 3 2 3 5 2" xfId="21321" xr:uid="{00000000-0005-0000-0000-000047530000}"/>
    <cellStyle name="Normal 3 3 2 3 5 2 2" xfId="21322" xr:uid="{00000000-0005-0000-0000-000048530000}"/>
    <cellStyle name="Normal 3 3 2 3 5 2 3" xfId="21323" xr:uid="{00000000-0005-0000-0000-000049530000}"/>
    <cellStyle name="Normal 3 3 2 3 5 3" xfId="21324" xr:uid="{00000000-0005-0000-0000-00004A530000}"/>
    <cellStyle name="Normal 3 3 2 3 5 4" xfId="21325" xr:uid="{00000000-0005-0000-0000-00004B530000}"/>
    <cellStyle name="Normal 3 3 2 3 6" xfId="21326" xr:uid="{00000000-0005-0000-0000-00004C530000}"/>
    <cellStyle name="Normal 3 3 2 3 6 2" xfId="21327" xr:uid="{00000000-0005-0000-0000-00004D530000}"/>
    <cellStyle name="Normal 3 3 2 3 6 2 2" xfId="21328" xr:uid="{00000000-0005-0000-0000-00004E530000}"/>
    <cellStyle name="Normal 3 3 2 3 6 2 3" xfId="21329" xr:uid="{00000000-0005-0000-0000-00004F530000}"/>
    <cellStyle name="Normal 3 3 2 3 6 3" xfId="21330" xr:uid="{00000000-0005-0000-0000-000050530000}"/>
    <cellStyle name="Normal 3 3 2 3 6 4" xfId="21331" xr:uid="{00000000-0005-0000-0000-000051530000}"/>
    <cellStyle name="Normal 3 3 2 3 7" xfId="21332" xr:uid="{00000000-0005-0000-0000-000052530000}"/>
    <cellStyle name="Normal 3 3 2 3 7 2" xfId="21333" xr:uid="{00000000-0005-0000-0000-000053530000}"/>
    <cellStyle name="Normal 3 3 2 3 7 2 2" xfId="21334" xr:uid="{00000000-0005-0000-0000-000054530000}"/>
    <cellStyle name="Normal 3 3 2 3 7 2 3" xfId="21335" xr:uid="{00000000-0005-0000-0000-000055530000}"/>
    <cellStyle name="Normal 3 3 2 3 7 3" xfId="21336" xr:uid="{00000000-0005-0000-0000-000056530000}"/>
    <cellStyle name="Normal 3 3 2 3 7 4" xfId="21337" xr:uid="{00000000-0005-0000-0000-000057530000}"/>
    <cellStyle name="Normal 3 3 2 3 8" xfId="21338" xr:uid="{00000000-0005-0000-0000-000058530000}"/>
    <cellStyle name="Normal 3 3 2 3 8 2" xfId="21339" xr:uid="{00000000-0005-0000-0000-000059530000}"/>
    <cellStyle name="Normal 3 3 2 3 8 2 2" xfId="21340" xr:uid="{00000000-0005-0000-0000-00005A530000}"/>
    <cellStyle name="Normal 3 3 2 3 8 2 3" xfId="21341" xr:uid="{00000000-0005-0000-0000-00005B530000}"/>
    <cellStyle name="Normal 3 3 2 3 8 3" xfId="21342" xr:uid="{00000000-0005-0000-0000-00005C530000}"/>
    <cellStyle name="Normal 3 3 2 3 8 4" xfId="21343" xr:uid="{00000000-0005-0000-0000-00005D530000}"/>
    <cellStyle name="Normal 3 3 2 3 9" xfId="21344" xr:uid="{00000000-0005-0000-0000-00005E530000}"/>
    <cellStyle name="Normal 3 3 2 3 9 2" xfId="21345" xr:uid="{00000000-0005-0000-0000-00005F530000}"/>
    <cellStyle name="Normal 3 3 2 3 9 2 2" xfId="21346" xr:uid="{00000000-0005-0000-0000-000060530000}"/>
    <cellStyle name="Normal 3 3 2 3 9 2 3" xfId="21347" xr:uid="{00000000-0005-0000-0000-000061530000}"/>
    <cellStyle name="Normal 3 3 2 3 9 3" xfId="21348" xr:uid="{00000000-0005-0000-0000-000062530000}"/>
    <cellStyle name="Normal 3 3 2 3 9 4" xfId="21349" xr:uid="{00000000-0005-0000-0000-000063530000}"/>
    <cellStyle name="Normal 3 3 2 4" xfId="21350" xr:uid="{00000000-0005-0000-0000-000064530000}"/>
    <cellStyle name="Normal 3 3 2 4 10" xfId="21351" xr:uid="{00000000-0005-0000-0000-000065530000}"/>
    <cellStyle name="Normal 3 3 2 4 10 2" xfId="21352" xr:uid="{00000000-0005-0000-0000-000066530000}"/>
    <cellStyle name="Normal 3 3 2 4 10 3" xfId="21353" xr:uid="{00000000-0005-0000-0000-000067530000}"/>
    <cellStyle name="Normal 3 3 2 4 11" xfId="21354" xr:uid="{00000000-0005-0000-0000-000068530000}"/>
    <cellStyle name="Normal 3 3 2 4 12" xfId="21355" xr:uid="{00000000-0005-0000-0000-000069530000}"/>
    <cellStyle name="Normal 3 3 2 4 2" xfId="21356" xr:uid="{00000000-0005-0000-0000-00006A530000}"/>
    <cellStyle name="Normal 3 3 2 4 2 10" xfId="21357" xr:uid="{00000000-0005-0000-0000-00006B530000}"/>
    <cellStyle name="Normal 3 3 2 4 2 2" xfId="21358" xr:uid="{00000000-0005-0000-0000-00006C530000}"/>
    <cellStyle name="Normal 3 3 2 4 2 2 2" xfId="21359" xr:uid="{00000000-0005-0000-0000-00006D530000}"/>
    <cellStyle name="Normal 3 3 2 4 2 2 2 2" xfId="21360" xr:uid="{00000000-0005-0000-0000-00006E530000}"/>
    <cellStyle name="Normal 3 3 2 4 2 2 2 3" xfId="21361" xr:uid="{00000000-0005-0000-0000-00006F530000}"/>
    <cellStyle name="Normal 3 3 2 4 2 2 3" xfId="21362" xr:uid="{00000000-0005-0000-0000-000070530000}"/>
    <cellStyle name="Normal 3 3 2 4 2 2 4" xfId="21363" xr:uid="{00000000-0005-0000-0000-000071530000}"/>
    <cellStyle name="Normal 3 3 2 4 2 3" xfId="21364" xr:uid="{00000000-0005-0000-0000-000072530000}"/>
    <cellStyle name="Normal 3 3 2 4 2 3 2" xfId="21365" xr:uid="{00000000-0005-0000-0000-000073530000}"/>
    <cellStyle name="Normal 3 3 2 4 2 3 2 2" xfId="21366" xr:uid="{00000000-0005-0000-0000-000074530000}"/>
    <cellStyle name="Normal 3 3 2 4 2 3 2 3" xfId="21367" xr:uid="{00000000-0005-0000-0000-000075530000}"/>
    <cellStyle name="Normal 3 3 2 4 2 3 3" xfId="21368" xr:uid="{00000000-0005-0000-0000-000076530000}"/>
    <cellStyle name="Normal 3 3 2 4 2 3 4" xfId="21369" xr:uid="{00000000-0005-0000-0000-000077530000}"/>
    <cellStyle name="Normal 3 3 2 4 2 4" xfId="21370" xr:uid="{00000000-0005-0000-0000-000078530000}"/>
    <cellStyle name="Normal 3 3 2 4 2 4 2" xfId="21371" xr:uid="{00000000-0005-0000-0000-000079530000}"/>
    <cellStyle name="Normal 3 3 2 4 2 4 2 2" xfId="21372" xr:uid="{00000000-0005-0000-0000-00007A530000}"/>
    <cellStyle name="Normal 3 3 2 4 2 4 2 3" xfId="21373" xr:uid="{00000000-0005-0000-0000-00007B530000}"/>
    <cellStyle name="Normal 3 3 2 4 2 4 3" xfId="21374" xr:uid="{00000000-0005-0000-0000-00007C530000}"/>
    <cellStyle name="Normal 3 3 2 4 2 4 4" xfId="21375" xr:uid="{00000000-0005-0000-0000-00007D530000}"/>
    <cellStyle name="Normal 3 3 2 4 2 5" xfId="21376" xr:uid="{00000000-0005-0000-0000-00007E530000}"/>
    <cellStyle name="Normal 3 3 2 4 2 5 2" xfId="21377" xr:uid="{00000000-0005-0000-0000-00007F530000}"/>
    <cellStyle name="Normal 3 3 2 4 2 5 2 2" xfId="21378" xr:uid="{00000000-0005-0000-0000-000080530000}"/>
    <cellStyle name="Normal 3 3 2 4 2 5 2 3" xfId="21379" xr:uid="{00000000-0005-0000-0000-000081530000}"/>
    <cellStyle name="Normal 3 3 2 4 2 5 3" xfId="21380" xr:uid="{00000000-0005-0000-0000-000082530000}"/>
    <cellStyle name="Normal 3 3 2 4 2 5 4" xfId="21381" xr:uid="{00000000-0005-0000-0000-000083530000}"/>
    <cellStyle name="Normal 3 3 2 4 2 6" xfId="21382" xr:uid="{00000000-0005-0000-0000-000084530000}"/>
    <cellStyle name="Normal 3 3 2 4 2 6 2" xfId="21383" xr:uid="{00000000-0005-0000-0000-000085530000}"/>
    <cellStyle name="Normal 3 3 2 4 2 6 2 2" xfId="21384" xr:uid="{00000000-0005-0000-0000-000086530000}"/>
    <cellStyle name="Normal 3 3 2 4 2 6 2 3" xfId="21385" xr:uid="{00000000-0005-0000-0000-000087530000}"/>
    <cellStyle name="Normal 3 3 2 4 2 6 3" xfId="21386" xr:uid="{00000000-0005-0000-0000-000088530000}"/>
    <cellStyle name="Normal 3 3 2 4 2 6 4" xfId="21387" xr:uid="{00000000-0005-0000-0000-000089530000}"/>
    <cellStyle name="Normal 3 3 2 4 2 7" xfId="21388" xr:uid="{00000000-0005-0000-0000-00008A530000}"/>
    <cellStyle name="Normal 3 3 2 4 2 7 2" xfId="21389" xr:uid="{00000000-0005-0000-0000-00008B530000}"/>
    <cellStyle name="Normal 3 3 2 4 2 7 2 2" xfId="21390" xr:uid="{00000000-0005-0000-0000-00008C530000}"/>
    <cellStyle name="Normal 3 3 2 4 2 7 2 3" xfId="21391" xr:uid="{00000000-0005-0000-0000-00008D530000}"/>
    <cellStyle name="Normal 3 3 2 4 2 7 3" xfId="21392" xr:uid="{00000000-0005-0000-0000-00008E530000}"/>
    <cellStyle name="Normal 3 3 2 4 2 7 4" xfId="21393" xr:uid="{00000000-0005-0000-0000-00008F530000}"/>
    <cellStyle name="Normal 3 3 2 4 2 8" xfId="21394" xr:uid="{00000000-0005-0000-0000-000090530000}"/>
    <cellStyle name="Normal 3 3 2 4 2 8 2" xfId="21395" xr:uid="{00000000-0005-0000-0000-000091530000}"/>
    <cellStyle name="Normal 3 3 2 4 2 8 3" xfId="21396" xr:uid="{00000000-0005-0000-0000-000092530000}"/>
    <cellStyle name="Normal 3 3 2 4 2 9" xfId="21397" xr:uid="{00000000-0005-0000-0000-000093530000}"/>
    <cellStyle name="Normal 3 3 2 4 3" xfId="21398" xr:uid="{00000000-0005-0000-0000-000094530000}"/>
    <cellStyle name="Normal 3 3 2 4 3 10" xfId="21399" xr:uid="{00000000-0005-0000-0000-000095530000}"/>
    <cellStyle name="Normal 3 3 2 4 3 2" xfId="21400" xr:uid="{00000000-0005-0000-0000-000096530000}"/>
    <cellStyle name="Normal 3 3 2 4 3 2 2" xfId="21401" xr:uid="{00000000-0005-0000-0000-000097530000}"/>
    <cellStyle name="Normal 3 3 2 4 3 2 2 2" xfId="21402" xr:uid="{00000000-0005-0000-0000-000098530000}"/>
    <cellStyle name="Normal 3 3 2 4 3 2 2 3" xfId="21403" xr:uid="{00000000-0005-0000-0000-000099530000}"/>
    <cellStyle name="Normal 3 3 2 4 3 2 3" xfId="21404" xr:uid="{00000000-0005-0000-0000-00009A530000}"/>
    <cellStyle name="Normal 3 3 2 4 3 2 4" xfId="21405" xr:uid="{00000000-0005-0000-0000-00009B530000}"/>
    <cellStyle name="Normal 3 3 2 4 3 3" xfId="21406" xr:uid="{00000000-0005-0000-0000-00009C530000}"/>
    <cellStyle name="Normal 3 3 2 4 3 3 2" xfId="21407" xr:uid="{00000000-0005-0000-0000-00009D530000}"/>
    <cellStyle name="Normal 3 3 2 4 3 3 2 2" xfId="21408" xr:uid="{00000000-0005-0000-0000-00009E530000}"/>
    <cellStyle name="Normal 3 3 2 4 3 3 2 3" xfId="21409" xr:uid="{00000000-0005-0000-0000-00009F530000}"/>
    <cellStyle name="Normal 3 3 2 4 3 3 3" xfId="21410" xr:uid="{00000000-0005-0000-0000-0000A0530000}"/>
    <cellStyle name="Normal 3 3 2 4 3 3 4" xfId="21411" xr:uid="{00000000-0005-0000-0000-0000A1530000}"/>
    <cellStyle name="Normal 3 3 2 4 3 4" xfId="21412" xr:uid="{00000000-0005-0000-0000-0000A2530000}"/>
    <cellStyle name="Normal 3 3 2 4 3 4 2" xfId="21413" xr:uid="{00000000-0005-0000-0000-0000A3530000}"/>
    <cellStyle name="Normal 3 3 2 4 3 4 2 2" xfId="21414" xr:uid="{00000000-0005-0000-0000-0000A4530000}"/>
    <cellStyle name="Normal 3 3 2 4 3 4 2 3" xfId="21415" xr:uid="{00000000-0005-0000-0000-0000A5530000}"/>
    <cellStyle name="Normal 3 3 2 4 3 4 3" xfId="21416" xr:uid="{00000000-0005-0000-0000-0000A6530000}"/>
    <cellStyle name="Normal 3 3 2 4 3 4 4" xfId="21417" xr:uid="{00000000-0005-0000-0000-0000A7530000}"/>
    <cellStyle name="Normal 3 3 2 4 3 5" xfId="21418" xr:uid="{00000000-0005-0000-0000-0000A8530000}"/>
    <cellStyle name="Normal 3 3 2 4 3 5 2" xfId="21419" xr:uid="{00000000-0005-0000-0000-0000A9530000}"/>
    <cellStyle name="Normal 3 3 2 4 3 5 2 2" xfId="21420" xr:uid="{00000000-0005-0000-0000-0000AA530000}"/>
    <cellStyle name="Normal 3 3 2 4 3 5 2 3" xfId="21421" xr:uid="{00000000-0005-0000-0000-0000AB530000}"/>
    <cellStyle name="Normal 3 3 2 4 3 5 3" xfId="21422" xr:uid="{00000000-0005-0000-0000-0000AC530000}"/>
    <cellStyle name="Normal 3 3 2 4 3 5 4" xfId="21423" xr:uid="{00000000-0005-0000-0000-0000AD530000}"/>
    <cellStyle name="Normal 3 3 2 4 3 6" xfId="21424" xr:uid="{00000000-0005-0000-0000-0000AE530000}"/>
    <cellStyle name="Normal 3 3 2 4 3 6 2" xfId="21425" xr:uid="{00000000-0005-0000-0000-0000AF530000}"/>
    <cellStyle name="Normal 3 3 2 4 3 6 2 2" xfId="21426" xr:uid="{00000000-0005-0000-0000-0000B0530000}"/>
    <cellStyle name="Normal 3 3 2 4 3 6 2 3" xfId="21427" xr:uid="{00000000-0005-0000-0000-0000B1530000}"/>
    <cellStyle name="Normal 3 3 2 4 3 6 3" xfId="21428" xr:uid="{00000000-0005-0000-0000-0000B2530000}"/>
    <cellStyle name="Normal 3 3 2 4 3 6 4" xfId="21429" xr:uid="{00000000-0005-0000-0000-0000B3530000}"/>
    <cellStyle name="Normal 3 3 2 4 3 7" xfId="21430" xr:uid="{00000000-0005-0000-0000-0000B4530000}"/>
    <cellStyle name="Normal 3 3 2 4 3 7 2" xfId="21431" xr:uid="{00000000-0005-0000-0000-0000B5530000}"/>
    <cellStyle name="Normal 3 3 2 4 3 7 2 2" xfId="21432" xr:uid="{00000000-0005-0000-0000-0000B6530000}"/>
    <cellStyle name="Normal 3 3 2 4 3 7 2 3" xfId="21433" xr:uid="{00000000-0005-0000-0000-0000B7530000}"/>
    <cellStyle name="Normal 3 3 2 4 3 7 3" xfId="21434" xr:uid="{00000000-0005-0000-0000-0000B8530000}"/>
    <cellStyle name="Normal 3 3 2 4 3 7 4" xfId="21435" xr:uid="{00000000-0005-0000-0000-0000B9530000}"/>
    <cellStyle name="Normal 3 3 2 4 3 8" xfId="21436" xr:uid="{00000000-0005-0000-0000-0000BA530000}"/>
    <cellStyle name="Normal 3 3 2 4 3 8 2" xfId="21437" xr:uid="{00000000-0005-0000-0000-0000BB530000}"/>
    <cellStyle name="Normal 3 3 2 4 3 8 3" xfId="21438" xr:uid="{00000000-0005-0000-0000-0000BC530000}"/>
    <cellStyle name="Normal 3 3 2 4 3 9" xfId="21439" xr:uid="{00000000-0005-0000-0000-0000BD530000}"/>
    <cellStyle name="Normal 3 3 2 4 4" xfId="21440" xr:uid="{00000000-0005-0000-0000-0000BE530000}"/>
    <cellStyle name="Normal 3 3 2 4 4 2" xfId="21441" xr:uid="{00000000-0005-0000-0000-0000BF530000}"/>
    <cellStyle name="Normal 3 3 2 4 4 2 2" xfId="21442" xr:uid="{00000000-0005-0000-0000-0000C0530000}"/>
    <cellStyle name="Normal 3 3 2 4 4 2 3" xfId="21443" xr:uid="{00000000-0005-0000-0000-0000C1530000}"/>
    <cellStyle name="Normal 3 3 2 4 4 3" xfId="21444" xr:uid="{00000000-0005-0000-0000-0000C2530000}"/>
    <cellStyle name="Normal 3 3 2 4 4 4" xfId="21445" xr:uid="{00000000-0005-0000-0000-0000C3530000}"/>
    <cellStyle name="Normal 3 3 2 4 5" xfId="21446" xr:uid="{00000000-0005-0000-0000-0000C4530000}"/>
    <cellStyle name="Normal 3 3 2 4 5 2" xfId="21447" xr:uid="{00000000-0005-0000-0000-0000C5530000}"/>
    <cellStyle name="Normal 3 3 2 4 5 2 2" xfId="21448" xr:uid="{00000000-0005-0000-0000-0000C6530000}"/>
    <cellStyle name="Normal 3 3 2 4 5 2 3" xfId="21449" xr:uid="{00000000-0005-0000-0000-0000C7530000}"/>
    <cellStyle name="Normal 3 3 2 4 5 3" xfId="21450" xr:uid="{00000000-0005-0000-0000-0000C8530000}"/>
    <cellStyle name="Normal 3 3 2 4 5 4" xfId="21451" xr:uid="{00000000-0005-0000-0000-0000C9530000}"/>
    <cellStyle name="Normal 3 3 2 4 6" xfId="21452" xr:uid="{00000000-0005-0000-0000-0000CA530000}"/>
    <cellStyle name="Normal 3 3 2 4 6 2" xfId="21453" xr:uid="{00000000-0005-0000-0000-0000CB530000}"/>
    <cellStyle name="Normal 3 3 2 4 6 2 2" xfId="21454" xr:uid="{00000000-0005-0000-0000-0000CC530000}"/>
    <cellStyle name="Normal 3 3 2 4 6 2 3" xfId="21455" xr:uid="{00000000-0005-0000-0000-0000CD530000}"/>
    <cellStyle name="Normal 3 3 2 4 6 3" xfId="21456" xr:uid="{00000000-0005-0000-0000-0000CE530000}"/>
    <cellStyle name="Normal 3 3 2 4 6 4" xfId="21457" xr:uid="{00000000-0005-0000-0000-0000CF530000}"/>
    <cellStyle name="Normal 3 3 2 4 7" xfId="21458" xr:uid="{00000000-0005-0000-0000-0000D0530000}"/>
    <cellStyle name="Normal 3 3 2 4 7 2" xfId="21459" xr:uid="{00000000-0005-0000-0000-0000D1530000}"/>
    <cellStyle name="Normal 3 3 2 4 7 2 2" xfId="21460" xr:uid="{00000000-0005-0000-0000-0000D2530000}"/>
    <cellStyle name="Normal 3 3 2 4 7 2 3" xfId="21461" xr:uid="{00000000-0005-0000-0000-0000D3530000}"/>
    <cellStyle name="Normal 3 3 2 4 7 3" xfId="21462" xr:uid="{00000000-0005-0000-0000-0000D4530000}"/>
    <cellStyle name="Normal 3 3 2 4 7 4" xfId="21463" xr:uid="{00000000-0005-0000-0000-0000D5530000}"/>
    <cellStyle name="Normal 3 3 2 4 8" xfId="21464" xr:uid="{00000000-0005-0000-0000-0000D6530000}"/>
    <cellStyle name="Normal 3 3 2 4 8 2" xfId="21465" xr:uid="{00000000-0005-0000-0000-0000D7530000}"/>
    <cellStyle name="Normal 3 3 2 4 8 2 2" xfId="21466" xr:uid="{00000000-0005-0000-0000-0000D8530000}"/>
    <cellStyle name="Normal 3 3 2 4 8 2 3" xfId="21467" xr:uid="{00000000-0005-0000-0000-0000D9530000}"/>
    <cellStyle name="Normal 3 3 2 4 8 3" xfId="21468" xr:uid="{00000000-0005-0000-0000-0000DA530000}"/>
    <cellStyle name="Normal 3 3 2 4 8 4" xfId="21469" xr:uid="{00000000-0005-0000-0000-0000DB530000}"/>
    <cellStyle name="Normal 3 3 2 4 9" xfId="21470" xr:uid="{00000000-0005-0000-0000-0000DC530000}"/>
    <cellStyle name="Normal 3 3 2 4 9 2" xfId="21471" xr:uid="{00000000-0005-0000-0000-0000DD530000}"/>
    <cellStyle name="Normal 3 3 2 4 9 2 2" xfId="21472" xr:uid="{00000000-0005-0000-0000-0000DE530000}"/>
    <cellStyle name="Normal 3 3 2 4 9 2 3" xfId="21473" xr:uid="{00000000-0005-0000-0000-0000DF530000}"/>
    <cellStyle name="Normal 3 3 2 4 9 3" xfId="21474" xr:uid="{00000000-0005-0000-0000-0000E0530000}"/>
    <cellStyle name="Normal 3 3 2 4 9 4" xfId="21475" xr:uid="{00000000-0005-0000-0000-0000E1530000}"/>
    <cellStyle name="Normal 3 3 2 5" xfId="21476" xr:uid="{00000000-0005-0000-0000-0000E2530000}"/>
    <cellStyle name="Normal 3 3 2 5 10" xfId="21477" xr:uid="{00000000-0005-0000-0000-0000E3530000}"/>
    <cellStyle name="Normal 3 3 2 5 2" xfId="21478" xr:uid="{00000000-0005-0000-0000-0000E4530000}"/>
    <cellStyle name="Normal 3 3 2 5 2 2" xfId="21479" xr:uid="{00000000-0005-0000-0000-0000E5530000}"/>
    <cellStyle name="Normal 3 3 2 5 2 2 2" xfId="21480" xr:uid="{00000000-0005-0000-0000-0000E6530000}"/>
    <cellStyle name="Normal 3 3 2 5 2 2 3" xfId="21481" xr:uid="{00000000-0005-0000-0000-0000E7530000}"/>
    <cellStyle name="Normal 3 3 2 5 2 3" xfId="21482" xr:uid="{00000000-0005-0000-0000-0000E8530000}"/>
    <cellStyle name="Normal 3 3 2 5 2 4" xfId="21483" xr:uid="{00000000-0005-0000-0000-0000E9530000}"/>
    <cellStyle name="Normal 3 3 2 5 3" xfId="21484" xr:uid="{00000000-0005-0000-0000-0000EA530000}"/>
    <cellStyle name="Normal 3 3 2 5 3 2" xfId="21485" xr:uid="{00000000-0005-0000-0000-0000EB530000}"/>
    <cellStyle name="Normal 3 3 2 5 3 2 2" xfId="21486" xr:uid="{00000000-0005-0000-0000-0000EC530000}"/>
    <cellStyle name="Normal 3 3 2 5 3 2 3" xfId="21487" xr:uid="{00000000-0005-0000-0000-0000ED530000}"/>
    <cellStyle name="Normal 3 3 2 5 3 3" xfId="21488" xr:uid="{00000000-0005-0000-0000-0000EE530000}"/>
    <cellStyle name="Normal 3 3 2 5 3 4" xfId="21489" xr:uid="{00000000-0005-0000-0000-0000EF530000}"/>
    <cellStyle name="Normal 3 3 2 5 4" xfId="21490" xr:uid="{00000000-0005-0000-0000-0000F0530000}"/>
    <cellStyle name="Normal 3 3 2 5 4 2" xfId="21491" xr:uid="{00000000-0005-0000-0000-0000F1530000}"/>
    <cellStyle name="Normal 3 3 2 5 4 2 2" xfId="21492" xr:uid="{00000000-0005-0000-0000-0000F2530000}"/>
    <cellStyle name="Normal 3 3 2 5 4 2 3" xfId="21493" xr:uid="{00000000-0005-0000-0000-0000F3530000}"/>
    <cellStyle name="Normal 3 3 2 5 4 3" xfId="21494" xr:uid="{00000000-0005-0000-0000-0000F4530000}"/>
    <cellStyle name="Normal 3 3 2 5 4 4" xfId="21495" xr:uid="{00000000-0005-0000-0000-0000F5530000}"/>
    <cellStyle name="Normal 3 3 2 5 5" xfId="21496" xr:uid="{00000000-0005-0000-0000-0000F6530000}"/>
    <cellStyle name="Normal 3 3 2 5 5 2" xfId="21497" xr:uid="{00000000-0005-0000-0000-0000F7530000}"/>
    <cellStyle name="Normal 3 3 2 5 5 2 2" xfId="21498" xr:uid="{00000000-0005-0000-0000-0000F8530000}"/>
    <cellStyle name="Normal 3 3 2 5 5 2 3" xfId="21499" xr:uid="{00000000-0005-0000-0000-0000F9530000}"/>
    <cellStyle name="Normal 3 3 2 5 5 3" xfId="21500" xr:uid="{00000000-0005-0000-0000-0000FA530000}"/>
    <cellStyle name="Normal 3 3 2 5 5 4" xfId="21501" xr:uid="{00000000-0005-0000-0000-0000FB530000}"/>
    <cellStyle name="Normal 3 3 2 5 6" xfId="21502" xr:uid="{00000000-0005-0000-0000-0000FC530000}"/>
    <cellStyle name="Normal 3 3 2 5 6 2" xfId="21503" xr:uid="{00000000-0005-0000-0000-0000FD530000}"/>
    <cellStyle name="Normal 3 3 2 5 6 2 2" xfId="21504" xr:uid="{00000000-0005-0000-0000-0000FE530000}"/>
    <cellStyle name="Normal 3 3 2 5 6 2 3" xfId="21505" xr:uid="{00000000-0005-0000-0000-0000FF530000}"/>
    <cellStyle name="Normal 3 3 2 5 6 3" xfId="21506" xr:uid="{00000000-0005-0000-0000-000000540000}"/>
    <cellStyle name="Normal 3 3 2 5 6 4" xfId="21507" xr:uid="{00000000-0005-0000-0000-000001540000}"/>
    <cellStyle name="Normal 3 3 2 5 7" xfId="21508" xr:uid="{00000000-0005-0000-0000-000002540000}"/>
    <cellStyle name="Normal 3 3 2 5 7 2" xfId="21509" xr:uid="{00000000-0005-0000-0000-000003540000}"/>
    <cellStyle name="Normal 3 3 2 5 7 2 2" xfId="21510" xr:uid="{00000000-0005-0000-0000-000004540000}"/>
    <cellStyle name="Normal 3 3 2 5 7 2 3" xfId="21511" xr:uid="{00000000-0005-0000-0000-000005540000}"/>
    <cellStyle name="Normal 3 3 2 5 7 3" xfId="21512" xr:uid="{00000000-0005-0000-0000-000006540000}"/>
    <cellStyle name="Normal 3 3 2 5 7 4" xfId="21513" xr:uid="{00000000-0005-0000-0000-000007540000}"/>
    <cellStyle name="Normal 3 3 2 5 8" xfId="21514" xr:uid="{00000000-0005-0000-0000-000008540000}"/>
    <cellStyle name="Normal 3 3 2 5 8 2" xfId="21515" xr:uid="{00000000-0005-0000-0000-000009540000}"/>
    <cellStyle name="Normal 3 3 2 5 8 3" xfId="21516" xr:uid="{00000000-0005-0000-0000-00000A540000}"/>
    <cellStyle name="Normal 3 3 2 5 9" xfId="21517" xr:uid="{00000000-0005-0000-0000-00000B540000}"/>
    <cellStyle name="Normal 3 3 2 6" xfId="21518" xr:uid="{00000000-0005-0000-0000-00000C540000}"/>
    <cellStyle name="Normal 3 3 2 6 10" xfId="21519" xr:uid="{00000000-0005-0000-0000-00000D540000}"/>
    <cellStyle name="Normal 3 3 2 6 2" xfId="21520" xr:uid="{00000000-0005-0000-0000-00000E540000}"/>
    <cellStyle name="Normal 3 3 2 6 2 2" xfId="21521" xr:uid="{00000000-0005-0000-0000-00000F540000}"/>
    <cellStyle name="Normal 3 3 2 6 2 2 2" xfId="21522" xr:uid="{00000000-0005-0000-0000-000010540000}"/>
    <cellStyle name="Normal 3 3 2 6 2 2 3" xfId="21523" xr:uid="{00000000-0005-0000-0000-000011540000}"/>
    <cellStyle name="Normal 3 3 2 6 2 3" xfId="21524" xr:uid="{00000000-0005-0000-0000-000012540000}"/>
    <cellStyle name="Normal 3 3 2 6 2 4" xfId="21525" xr:uid="{00000000-0005-0000-0000-000013540000}"/>
    <cellStyle name="Normal 3 3 2 6 3" xfId="21526" xr:uid="{00000000-0005-0000-0000-000014540000}"/>
    <cellStyle name="Normal 3 3 2 6 3 2" xfId="21527" xr:uid="{00000000-0005-0000-0000-000015540000}"/>
    <cellStyle name="Normal 3 3 2 6 3 2 2" xfId="21528" xr:uid="{00000000-0005-0000-0000-000016540000}"/>
    <cellStyle name="Normal 3 3 2 6 3 2 3" xfId="21529" xr:uid="{00000000-0005-0000-0000-000017540000}"/>
    <cellStyle name="Normal 3 3 2 6 3 3" xfId="21530" xr:uid="{00000000-0005-0000-0000-000018540000}"/>
    <cellStyle name="Normal 3 3 2 6 3 4" xfId="21531" xr:uid="{00000000-0005-0000-0000-000019540000}"/>
    <cellStyle name="Normal 3 3 2 6 4" xfId="21532" xr:uid="{00000000-0005-0000-0000-00001A540000}"/>
    <cellStyle name="Normal 3 3 2 6 4 2" xfId="21533" xr:uid="{00000000-0005-0000-0000-00001B540000}"/>
    <cellStyle name="Normal 3 3 2 6 4 2 2" xfId="21534" xr:uid="{00000000-0005-0000-0000-00001C540000}"/>
    <cellStyle name="Normal 3 3 2 6 4 2 3" xfId="21535" xr:uid="{00000000-0005-0000-0000-00001D540000}"/>
    <cellStyle name="Normal 3 3 2 6 4 3" xfId="21536" xr:uid="{00000000-0005-0000-0000-00001E540000}"/>
    <cellStyle name="Normal 3 3 2 6 4 4" xfId="21537" xr:uid="{00000000-0005-0000-0000-00001F540000}"/>
    <cellStyle name="Normal 3 3 2 6 5" xfId="21538" xr:uid="{00000000-0005-0000-0000-000020540000}"/>
    <cellStyle name="Normal 3 3 2 6 5 2" xfId="21539" xr:uid="{00000000-0005-0000-0000-000021540000}"/>
    <cellStyle name="Normal 3 3 2 6 5 2 2" xfId="21540" xr:uid="{00000000-0005-0000-0000-000022540000}"/>
    <cellStyle name="Normal 3 3 2 6 5 2 3" xfId="21541" xr:uid="{00000000-0005-0000-0000-000023540000}"/>
    <cellStyle name="Normal 3 3 2 6 5 3" xfId="21542" xr:uid="{00000000-0005-0000-0000-000024540000}"/>
    <cellStyle name="Normal 3 3 2 6 5 4" xfId="21543" xr:uid="{00000000-0005-0000-0000-000025540000}"/>
    <cellStyle name="Normal 3 3 2 6 6" xfId="21544" xr:uid="{00000000-0005-0000-0000-000026540000}"/>
    <cellStyle name="Normal 3 3 2 6 6 2" xfId="21545" xr:uid="{00000000-0005-0000-0000-000027540000}"/>
    <cellStyle name="Normal 3 3 2 6 6 2 2" xfId="21546" xr:uid="{00000000-0005-0000-0000-000028540000}"/>
    <cellStyle name="Normal 3 3 2 6 6 2 3" xfId="21547" xr:uid="{00000000-0005-0000-0000-000029540000}"/>
    <cellStyle name="Normal 3 3 2 6 6 3" xfId="21548" xr:uid="{00000000-0005-0000-0000-00002A540000}"/>
    <cellStyle name="Normal 3 3 2 6 6 4" xfId="21549" xr:uid="{00000000-0005-0000-0000-00002B540000}"/>
    <cellStyle name="Normal 3 3 2 6 7" xfId="21550" xr:uid="{00000000-0005-0000-0000-00002C540000}"/>
    <cellStyle name="Normal 3 3 2 6 7 2" xfId="21551" xr:uid="{00000000-0005-0000-0000-00002D540000}"/>
    <cellStyle name="Normal 3 3 2 6 7 2 2" xfId="21552" xr:uid="{00000000-0005-0000-0000-00002E540000}"/>
    <cellStyle name="Normal 3 3 2 6 7 2 3" xfId="21553" xr:uid="{00000000-0005-0000-0000-00002F540000}"/>
    <cellStyle name="Normal 3 3 2 6 7 3" xfId="21554" xr:uid="{00000000-0005-0000-0000-000030540000}"/>
    <cellStyle name="Normal 3 3 2 6 7 4" xfId="21555" xr:uid="{00000000-0005-0000-0000-000031540000}"/>
    <cellStyle name="Normal 3 3 2 6 8" xfId="21556" xr:uid="{00000000-0005-0000-0000-000032540000}"/>
    <cellStyle name="Normal 3 3 2 6 8 2" xfId="21557" xr:uid="{00000000-0005-0000-0000-000033540000}"/>
    <cellStyle name="Normal 3 3 2 6 8 3" xfId="21558" xr:uid="{00000000-0005-0000-0000-000034540000}"/>
    <cellStyle name="Normal 3 3 2 6 9" xfId="21559" xr:uid="{00000000-0005-0000-0000-000035540000}"/>
    <cellStyle name="Normal 3 3 2 7" xfId="21560" xr:uid="{00000000-0005-0000-0000-000036540000}"/>
    <cellStyle name="Normal 3 3 2 7 2" xfId="21561" xr:uid="{00000000-0005-0000-0000-000037540000}"/>
    <cellStyle name="Normal 3 3 2 7 2 2" xfId="21562" xr:uid="{00000000-0005-0000-0000-000038540000}"/>
    <cellStyle name="Normal 3 3 2 7 2 3" xfId="21563" xr:uid="{00000000-0005-0000-0000-000039540000}"/>
    <cellStyle name="Normal 3 3 2 7 3" xfId="21564" xr:uid="{00000000-0005-0000-0000-00003A540000}"/>
    <cellStyle name="Normal 3 3 2 7 4" xfId="21565" xr:uid="{00000000-0005-0000-0000-00003B540000}"/>
    <cellStyle name="Normal 3 3 2 8" xfId="21566" xr:uid="{00000000-0005-0000-0000-00003C540000}"/>
    <cellStyle name="Normal 3 3 2 8 2" xfId="21567" xr:uid="{00000000-0005-0000-0000-00003D540000}"/>
    <cellStyle name="Normal 3 3 2 8 2 2" xfId="21568" xr:uid="{00000000-0005-0000-0000-00003E540000}"/>
    <cellStyle name="Normal 3 3 2 8 2 3" xfId="21569" xr:uid="{00000000-0005-0000-0000-00003F540000}"/>
    <cellStyle name="Normal 3 3 2 8 3" xfId="21570" xr:uid="{00000000-0005-0000-0000-000040540000}"/>
    <cellStyle name="Normal 3 3 2 8 4" xfId="21571" xr:uid="{00000000-0005-0000-0000-000041540000}"/>
    <cellStyle name="Normal 3 3 2 9" xfId="21572" xr:uid="{00000000-0005-0000-0000-000042540000}"/>
    <cellStyle name="Normal 3 3 2 9 2" xfId="21573" xr:uid="{00000000-0005-0000-0000-000043540000}"/>
    <cellStyle name="Normal 3 3 2 9 2 2" xfId="21574" xr:uid="{00000000-0005-0000-0000-000044540000}"/>
    <cellStyle name="Normal 3 3 2 9 2 3" xfId="21575" xr:uid="{00000000-0005-0000-0000-000045540000}"/>
    <cellStyle name="Normal 3 3 2 9 3" xfId="21576" xr:uid="{00000000-0005-0000-0000-000046540000}"/>
    <cellStyle name="Normal 3 3 2 9 4" xfId="21577" xr:uid="{00000000-0005-0000-0000-000047540000}"/>
    <cellStyle name="Normal 3 3 3" xfId="21578" xr:uid="{00000000-0005-0000-0000-000048540000}"/>
    <cellStyle name="Normal 3 3 3 2" xfId="21579" xr:uid="{00000000-0005-0000-0000-000049540000}"/>
    <cellStyle name="Normal 3 3 4" xfId="21580" xr:uid="{00000000-0005-0000-0000-00004A540000}"/>
    <cellStyle name="Normal 3 3 4 10" xfId="21581" xr:uid="{00000000-0005-0000-0000-00004B540000}"/>
    <cellStyle name="Normal 3 3 4 10 2" xfId="21582" xr:uid="{00000000-0005-0000-0000-00004C540000}"/>
    <cellStyle name="Normal 3 3 4 10 3" xfId="21583" xr:uid="{00000000-0005-0000-0000-00004D540000}"/>
    <cellStyle name="Normal 3 3 4 11" xfId="21584" xr:uid="{00000000-0005-0000-0000-00004E540000}"/>
    <cellStyle name="Normal 3 3 4 12" xfId="21585" xr:uid="{00000000-0005-0000-0000-00004F540000}"/>
    <cellStyle name="Normal 3 3 4 2" xfId="21586" xr:uid="{00000000-0005-0000-0000-000050540000}"/>
    <cellStyle name="Normal 3 3 4 2 10" xfId="21587" xr:uid="{00000000-0005-0000-0000-000051540000}"/>
    <cellStyle name="Normal 3 3 4 2 2" xfId="21588" xr:uid="{00000000-0005-0000-0000-000052540000}"/>
    <cellStyle name="Normal 3 3 4 2 2 2" xfId="21589" xr:uid="{00000000-0005-0000-0000-000053540000}"/>
    <cellStyle name="Normal 3 3 4 2 2 2 2" xfId="21590" xr:uid="{00000000-0005-0000-0000-000054540000}"/>
    <cellStyle name="Normal 3 3 4 2 2 2 3" xfId="21591" xr:uid="{00000000-0005-0000-0000-000055540000}"/>
    <cellStyle name="Normal 3 3 4 2 2 3" xfId="21592" xr:uid="{00000000-0005-0000-0000-000056540000}"/>
    <cellStyle name="Normal 3 3 4 2 2 4" xfId="21593" xr:uid="{00000000-0005-0000-0000-000057540000}"/>
    <cellStyle name="Normal 3 3 4 2 3" xfId="21594" xr:uid="{00000000-0005-0000-0000-000058540000}"/>
    <cellStyle name="Normal 3 3 4 2 3 2" xfId="21595" xr:uid="{00000000-0005-0000-0000-000059540000}"/>
    <cellStyle name="Normal 3 3 4 2 3 2 2" xfId="21596" xr:uid="{00000000-0005-0000-0000-00005A540000}"/>
    <cellStyle name="Normal 3 3 4 2 3 2 3" xfId="21597" xr:uid="{00000000-0005-0000-0000-00005B540000}"/>
    <cellStyle name="Normal 3 3 4 2 3 3" xfId="21598" xr:uid="{00000000-0005-0000-0000-00005C540000}"/>
    <cellStyle name="Normal 3 3 4 2 3 4" xfId="21599" xr:uid="{00000000-0005-0000-0000-00005D540000}"/>
    <cellStyle name="Normal 3 3 4 2 4" xfId="21600" xr:uid="{00000000-0005-0000-0000-00005E540000}"/>
    <cellStyle name="Normal 3 3 4 2 4 2" xfId="21601" xr:uid="{00000000-0005-0000-0000-00005F540000}"/>
    <cellStyle name="Normal 3 3 4 2 4 2 2" xfId="21602" xr:uid="{00000000-0005-0000-0000-000060540000}"/>
    <cellStyle name="Normal 3 3 4 2 4 2 3" xfId="21603" xr:uid="{00000000-0005-0000-0000-000061540000}"/>
    <cellStyle name="Normal 3 3 4 2 4 3" xfId="21604" xr:uid="{00000000-0005-0000-0000-000062540000}"/>
    <cellStyle name="Normal 3 3 4 2 4 4" xfId="21605" xr:uid="{00000000-0005-0000-0000-000063540000}"/>
    <cellStyle name="Normal 3 3 4 2 5" xfId="21606" xr:uid="{00000000-0005-0000-0000-000064540000}"/>
    <cellStyle name="Normal 3 3 4 2 5 2" xfId="21607" xr:uid="{00000000-0005-0000-0000-000065540000}"/>
    <cellStyle name="Normal 3 3 4 2 5 2 2" xfId="21608" xr:uid="{00000000-0005-0000-0000-000066540000}"/>
    <cellStyle name="Normal 3 3 4 2 5 2 3" xfId="21609" xr:uid="{00000000-0005-0000-0000-000067540000}"/>
    <cellStyle name="Normal 3 3 4 2 5 3" xfId="21610" xr:uid="{00000000-0005-0000-0000-000068540000}"/>
    <cellStyle name="Normal 3 3 4 2 5 4" xfId="21611" xr:uid="{00000000-0005-0000-0000-000069540000}"/>
    <cellStyle name="Normal 3 3 4 2 6" xfId="21612" xr:uid="{00000000-0005-0000-0000-00006A540000}"/>
    <cellStyle name="Normal 3 3 4 2 6 2" xfId="21613" xr:uid="{00000000-0005-0000-0000-00006B540000}"/>
    <cellStyle name="Normal 3 3 4 2 6 2 2" xfId="21614" xr:uid="{00000000-0005-0000-0000-00006C540000}"/>
    <cellStyle name="Normal 3 3 4 2 6 2 3" xfId="21615" xr:uid="{00000000-0005-0000-0000-00006D540000}"/>
    <cellStyle name="Normal 3 3 4 2 6 3" xfId="21616" xr:uid="{00000000-0005-0000-0000-00006E540000}"/>
    <cellStyle name="Normal 3 3 4 2 6 4" xfId="21617" xr:uid="{00000000-0005-0000-0000-00006F540000}"/>
    <cellStyle name="Normal 3 3 4 2 7" xfId="21618" xr:uid="{00000000-0005-0000-0000-000070540000}"/>
    <cellStyle name="Normal 3 3 4 2 7 2" xfId="21619" xr:uid="{00000000-0005-0000-0000-000071540000}"/>
    <cellStyle name="Normal 3 3 4 2 7 2 2" xfId="21620" xr:uid="{00000000-0005-0000-0000-000072540000}"/>
    <cellStyle name="Normal 3 3 4 2 7 2 3" xfId="21621" xr:uid="{00000000-0005-0000-0000-000073540000}"/>
    <cellStyle name="Normal 3 3 4 2 7 3" xfId="21622" xr:uid="{00000000-0005-0000-0000-000074540000}"/>
    <cellStyle name="Normal 3 3 4 2 7 4" xfId="21623" xr:uid="{00000000-0005-0000-0000-000075540000}"/>
    <cellStyle name="Normal 3 3 4 2 8" xfId="21624" xr:uid="{00000000-0005-0000-0000-000076540000}"/>
    <cellStyle name="Normal 3 3 4 2 8 2" xfId="21625" xr:uid="{00000000-0005-0000-0000-000077540000}"/>
    <cellStyle name="Normal 3 3 4 2 8 3" xfId="21626" xr:uid="{00000000-0005-0000-0000-000078540000}"/>
    <cellStyle name="Normal 3 3 4 2 9" xfId="21627" xr:uid="{00000000-0005-0000-0000-000079540000}"/>
    <cellStyle name="Normal 3 3 4 3" xfId="21628" xr:uid="{00000000-0005-0000-0000-00007A540000}"/>
    <cellStyle name="Normal 3 3 4 3 10" xfId="21629" xr:uid="{00000000-0005-0000-0000-00007B540000}"/>
    <cellStyle name="Normal 3 3 4 3 2" xfId="21630" xr:uid="{00000000-0005-0000-0000-00007C540000}"/>
    <cellStyle name="Normal 3 3 4 3 2 2" xfId="21631" xr:uid="{00000000-0005-0000-0000-00007D540000}"/>
    <cellStyle name="Normal 3 3 4 3 2 2 2" xfId="21632" xr:uid="{00000000-0005-0000-0000-00007E540000}"/>
    <cellStyle name="Normal 3 3 4 3 2 2 3" xfId="21633" xr:uid="{00000000-0005-0000-0000-00007F540000}"/>
    <cellStyle name="Normal 3 3 4 3 2 3" xfId="21634" xr:uid="{00000000-0005-0000-0000-000080540000}"/>
    <cellStyle name="Normal 3 3 4 3 2 4" xfId="21635" xr:uid="{00000000-0005-0000-0000-000081540000}"/>
    <cellStyle name="Normal 3 3 4 3 3" xfId="21636" xr:uid="{00000000-0005-0000-0000-000082540000}"/>
    <cellStyle name="Normal 3 3 4 3 3 2" xfId="21637" xr:uid="{00000000-0005-0000-0000-000083540000}"/>
    <cellStyle name="Normal 3 3 4 3 3 2 2" xfId="21638" xr:uid="{00000000-0005-0000-0000-000084540000}"/>
    <cellStyle name="Normal 3 3 4 3 3 2 3" xfId="21639" xr:uid="{00000000-0005-0000-0000-000085540000}"/>
    <cellStyle name="Normal 3 3 4 3 3 3" xfId="21640" xr:uid="{00000000-0005-0000-0000-000086540000}"/>
    <cellStyle name="Normal 3 3 4 3 3 4" xfId="21641" xr:uid="{00000000-0005-0000-0000-000087540000}"/>
    <cellStyle name="Normal 3 3 4 3 4" xfId="21642" xr:uid="{00000000-0005-0000-0000-000088540000}"/>
    <cellStyle name="Normal 3 3 4 3 4 2" xfId="21643" xr:uid="{00000000-0005-0000-0000-000089540000}"/>
    <cellStyle name="Normal 3 3 4 3 4 2 2" xfId="21644" xr:uid="{00000000-0005-0000-0000-00008A540000}"/>
    <cellStyle name="Normal 3 3 4 3 4 2 3" xfId="21645" xr:uid="{00000000-0005-0000-0000-00008B540000}"/>
    <cellStyle name="Normal 3 3 4 3 4 3" xfId="21646" xr:uid="{00000000-0005-0000-0000-00008C540000}"/>
    <cellStyle name="Normal 3 3 4 3 4 4" xfId="21647" xr:uid="{00000000-0005-0000-0000-00008D540000}"/>
    <cellStyle name="Normal 3 3 4 3 5" xfId="21648" xr:uid="{00000000-0005-0000-0000-00008E540000}"/>
    <cellStyle name="Normal 3 3 4 3 5 2" xfId="21649" xr:uid="{00000000-0005-0000-0000-00008F540000}"/>
    <cellStyle name="Normal 3 3 4 3 5 2 2" xfId="21650" xr:uid="{00000000-0005-0000-0000-000090540000}"/>
    <cellStyle name="Normal 3 3 4 3 5 2 3" xfId="21651" xr:uid="{00000000-0005-0000-0000-000091540000}"/>
    <cellStyle name="Normal 3 3 4 3 5 3" xfId="21652" xr:uid="{00000000-0005-0000-0000-000092540000}"/>
    <cellStyle name="Normal 3 3 4 3 5 4" xfId="21653" xr:uid="{00000000-0005-0000-0000-000093540000}"/>
    <cellStyle name="Normal 3 3 4 3 6" xfId="21654" xr:uid="{00000000-0005-0000-0000-000094540000}"/>
    <cellStyle name="Normal 3 3 4 3 6 2" xfId="21655" xr:uid="{00000000-0005-0000-0000-000095540000}"/>
    <cellStyle name="Normal 3 3 4 3 6 2 2" xfId="21656" xr:uid="{00000000-0005-0000-0000-000096540000}"/>
    <cellStyle name="Normal 3 3 4 3 6 2 3" xfId="21657" xr:uid="{00000000-0005-0000-0000-000097540000}"/>
    <cellStyle name="Normal 3 3 4 3 6 3" xfId="21658" xr:uid="{00000000-0005-0000-0000-000098540000}"/>
    <cellStyle name="Normal 3 3 4 3 6 4" xfId="21659" xr:uid="{00000000-0005-0000-0000-000099540000}"/>
    <cellStyle name="Normal 3 3 4 3 7" xfId="21660" xr:uid="{00000000-0005-0000-0000-00009A540000}"/>
    <cellStyle name="Normal 3 3 4 3 7 2" xfId="21661" xr:uid="{00000000-0005-0000-0000-00009B540000}"/>
    <cellStyle name="Normal 3 3 4 3 7 2 2" xfId="21662" xr:uid="{00000000-0005-0000-0000-00009C540000}"/>
    <cellStyle name="Normal 3 3 4 3 7 2 3" xfId="21663" xr:uid="{00000000-0005-0000-0000-00009D540000}"/>
    <cellStyle name="Normal 3 3 4 3 7 3" xfId="21664" xr:uid="{00000000-0005-0000-0000-00009E540000}"/>
    <cellStyle name="Normal 3 3 4 3 7 4" xfId="21665" xr:uid="{00000000-0005-0000-0000-00009F540000}"/>
    <cellStyle name="Normal 3 3 4 3 8" xfId="21666" xr:uid="{00000000-0005-0000-0000-0000A0540000}"/>
    <cellStyle name="Normal 3 3 4 3 8 2" xfId="21667" xr:uid="{00000000-0005-0000-0000-0000A1540000}"/>
    <cellStyle name="Normal 3 3 4 3 8 3" xfId="21668" xr:uid="{00000000-0005-0000-0000-0000A2540000}"/>
    <cellStyle name="Normal 3 3 4 3 9" xfId="21669" xr:uid="{00000000-0005-0000-0000-0000A3540000}"/>
    <cellStyle name="Normal 3 3 4 4" xfId="21670" xr:uid="{00000000-0005-0000-0000-0000A4540000}"/>
    <cellStyle name="Normal 3 3 4 4 2" xfId="21671" xr:uid="{00000000-0005-0000-0000-0000A5540000}"/>
    <cellStyle name="Normal 3 3 4 4 2 2" xfId="21672" xr:uid="{00000000-0005-0000-0000-0000A6540000}"/>
    <cellStyle name="Normal 3 3 4 4 2 3" xfId="21673" xr:uid="{00000000-0005-0000-0000-0000A7540000}"/>
    <cellStyle name="Normal 3 3 4 4 3" xfId="21674" xr:uid="{00000000-0005-0000-0000-0000A8540000}"/>
    <cellStyle name="Normal 3 3 4 4 4" xfId="21675" xr:uid="{00000000-0005-0000-0000-0000A9540000}"/>
    <cellStyle name="Normal 3 3 4 5" xfId="21676" xr:uid="{00000000-0005-0000-0000-0000AA540000}"/>
    <cellStyle name="Normal 3 3 4 5 2" xfId="21677" xr:uid="{00000000-0005-0000-0000-0000AB540000}"/>
    <cellStyle name="Normal 3 3 4 5 2 2" xfId="21678" xr:uid="{00000000-0005-0000-0000-0000AC540000}"/>
    <cellStyle name="Normal 3 3 4 5 2 3" xfId="21679" xr:uid="{00000000-0005-0000-0000-0000AD540000}"/>
    <cellStyle name="Normal 3 3 4 5 3" xfId="21680" xr:uid="{00000000-0005-0000-0000-0000AE540000}"/>
    <cellStyle name="Normal 3 3 4 5 4" xfId="21681" xr:uid="{00000000-0005-0000-0000-0000AF540000}"/>
    <cellStyle name="Normal 3 3 4 6" xfId="21682" xr:uid="{00000000-0005-0000-0000-0000B0540000}"/>
    <cellStyle name="Normal 3 3 4 6 2" xfId="21683" xr:uid="{00000000-0005-0000-0000-0000B1540000}"/>
    <cellStyle name="Normal 3 3 4 6 2 2" xfId="21684" xr:uid="{00000000-0005-0000-0000-0000B2540000}"/>
    <cellStyle name="Normal 3 3 4 6 2 3" xfId="21685" xr:uid="{00000000-0005-0000-0000-0000B3540000}"/>
    <cellStyle name="Normal 3 3 4 6 3" xfId="21686" xr:uid="{00000000-0005-0000-0000-0000B4540000}"/>
    <cellStyle name="Normal 3 3 4 6 4" xfId="21687" xr:uid="{00000000-0005-0000-0000-0000B5540000}"/>
    <cellStyle name="Normal 3 3 4 7" xfId="21688" xr:uid="{00000000-0005-0000-0000-0000B6540000}"/>
    <cellStyle name="Normal 3 3 4 7 2" xfId="21689" xr:uid="{00000000-0005-0000-0000-0000B7540000}"/>
    <cellStyle name="Normal 3 3 4 7 2 2" xfId="21690" xr:uid="{00000000-0005-0000-0000-0000B8540000}"/>
    <cellStyle name="Normal 3 3 4 7 2 3" xfId="21691" xr:uid="{00000000-0005-0000-0000-0000B9540000}"/>
    <cellStyle name="Normal 3 3 4 7 3" xfId="21692" xr:uid="{00000000-0005-0000-0000-0000BA540000}"/>
    <cellStyle name="Normal 3 3 4 7 4" xfId="21693" xr:uid="{00000000-0005-0000-0000-0000BB540000}"/>
    <cellStyle name="Normal 3 3 4 8" xfId="21694" xr:uid="{00000000-0005-0000-0000-0000BC540000}"/>
    <cellStyle name="Normal 3 3 4 8 2" xfId="21695" xr:uid="{00000000-0005-0000-0000-0000BD540000}"/>
    <cellStyle name="Normal 3 3 4 8 2 2" xfId="21696" xr:uid="{00000000-0005-0000-0000-0000BE540000}"/>
    <cellStyle name="Normal 3 3 4 8 2 3" xfId="21697" xr:uid="{00000000-0005-0000-0000-0000BF540000}"/>
    <cellStyle name="Normal 3 3 4 8 3" xfId="21698" xr:uid="{00000000-0005-0000-0000-0000C0540000}"/>
    <cellStyle name="Normal 3 3 4 8 4" xfId="21699" xr:uid="{00000000-0005-0000-0000-0000C1540000}"/>
    <cellStyle name="Normal 3 3 4 9" xfId="21700" xr:uid="{00000000-0005-0000-0000-0000C2540000}"/>
    <cellStyle name="Normal 3 3 4 9 2" xfId="21701" xr:uid="{00000000-0005-0000-0000-0000C3540000}"/>
    <cellStyle name="Normal 3 3 4 9 2 2" xfId="21702" xr:uid="{00000000-0005-0000-0000-0000C4540000}"/>
    <cellStyle name="Normal 3 3 4 9 2 3" xfId="21703" xr:uid="{00000000-0005-0000-0000-0000C5540000}"/>
    <cellStyle name="Normal 3 3 4 9 3" xfId="21704" xr:uid="{00000000-0005-0000-0000-0000C6540000}"/>
    <cellStyle name="Normal 3 3 4 9 4" xfId="21705" xr:uid="{00000000-0005-0000-0000-0000C7540000}"/>
    <cellStyle name="Normal 3 3 5" xfId="21706" xr:uid="{00000000-0005-0000-0000-0000C8540000}"/>
    <cellStyle name="Normal 3 3 5 10" xfId="21707" xr:uid="{00000000-0005-0000-0000-0000C9540000}"/>
    <cellStyle name="Normal 3 3 5 10 2" xfId="21708" xr:uid="{00000000-0005-0000-0000-0000CA540000}"/>
    <cellStyle name="Normal 3 3 5 10 3" xfId="21709" xr:uid="{00000000-0005-0000-0000-0000CB540000}"/>
    <cellStyle name="Normal 3 3 5 11" xfId="21710" xr:uid="{00000000-0005-0000-0000-0000CC540000}"/>
    <cellStyle name="Normal 3 3 5 12" xfId="21711" xr:uid="{00000000-0005-0000-0000-0000CD540000}"/>
    <cellStyle name="Normal 3 3 5 2" xfId="21712" xr:uid="{00000000-0005-0000-0000-0000CE540000}"/>
    <cellStyle name="Normal 3 3 5 2 10" xfId="21713" xr:uid="{00000000-0005-0000-0000-0000CF540000}"/>
    <cellStyle name="Normal 3 3 5 2 2" xfId="21714" xr:uid="{00000000-0005-0000-0000-0000D0540000}"/>
    <cellStyle name="Normal 3 3 5 2 2 2" xfId="21715" xr:uid="{00000000-0005-0000-0000-0000D1540000}"/>
    <cellStyle name="Normal 3 3 5 2 2 2 2" xfId="21716" xr:uid="{00000000-0005-0000-0000-0000D2540000}"/>
    <cellStyle name="Normal 3 3 5 2 2 2 3" xfId="21717" xr:uid="{00000000-0005-0000-0000-0000D3540000}"/>
    <cellStyle name="Normal 3 3 5 2 2 3" xfId="21718" xr:uid="{00000000-0005-0000-0000-0000D4540000}"/>
    <cellStyle name="Normal 3 3 5 2 2 4" xfId="21719" xr:uid="{00000000-0005-0000-0000-0000D5540000}"/>
    <cellStyle name="Normal 3 3 5 2 3" xfId="21720" xr:uid="{00000000-0005-0000-0000-0000D6540000}"/>
    <cellStyle name="Normal 3 3 5 2 3 2" xfId="21721" xr:uid="{00000000-0005-0000-0000-0000D7540000}"/>
    <cellStyle name="Normal 3 3 5 2 3 2 2" xfId="21722" xr:uid="{00000000-0005-0000-0000-0000D8540000}"/>
    <cellStyle name="Normal 3 3 5 2 3 2 3" xfId="21723" xr:uid="{00000000-0005-0000-0000-0000D9540000}"/>
    <cellStyle name="Normal 3 3 5 2 3 3" xfId="21724" xr:uid="{00000000-0005-0000-0000-0000DA540000}"/>
    <cellStyle name="Normal 3 3 5 2 3 4" xfId="21725" xr:uid="{00000000-0005-0000-0000-0000DB540000}"/>
    <cellStyle name="Normal 3 3 5 2 4" xfId="21726" xr:uid="{00000000-0005-0000-0000-0000DC540000}"/>
    <cellStyle name="Normal 3 3 5 2 4 2" xfId="21727" xr:uid="{00000000-0005-0000-0000-0000DD540000}"/>
    <cellStyle name="Normal 3 3 5 2 4 2 2" xfId="21728" xr:uid="{00000000-0005-0000-0000-0000DE540000}"/>
    <cellStyle name="Normal 3 3 5 2 4 2 3" xfId="21729" xr:uid="{00000000-0005-0000-0000-0000DF540000}"/>
    <cellStyle name="Normal 3 3 5 2 4 3" xfId="21730" xr:uid="{00000000-0005-0000-0000-0000E0540000}"/>
    <cellStyle name="Normal 3 3 5 2 4 4" xfId="21731" xr:uid="{00000000-0005-0000-0000-0000E1540000}"/>
    <cellStyle name="Normal 3 3 5 2 5" xfId="21732" xr:uid="{00000000-0005-0000-0000-0000E2540000}"/>
    <cellStyle name="Normal 3 3 5 2 5 2" xfId="21733" xr:uid="{00000000-0005-0000-0000-0000E3540000}"/>
    <cellStyle name="Normal 3 3 5 2 5 2 2" xfId="21734" xr:uid="{00000000-0005-0000-0000-0000E4540000}"/>
    <cellStyle name="Normal 3 3 5 2 5 2 3" xfId="21735" xr:uid="{00000000-0005-0000-0000-0000E5540000}"/>
    <cellStyle name="Normal 3 3 5 2 5 3" xfId="21736" xr:uid="{00000000-0005-0000-0000-0000E6540000}"/>
    <cellStyle name="Normal 3 3 5 2 5 4" xfId="21737" xr:uid="{00000000-0005-0000-0000-0000E7540000}"/>
    <cellStyle name="Normal 3 3 5 2 6" xfId="21738" xr:uid="{00000000-0005-0000-0000-0000E8540000}"/>
    <cellStyle name="Normal 3 3 5 2 6 2" xfId="21739" xr:uid="{00000000-0005-0000-0000-0000E9540000}"/>
    <cellStyle name="Normal 3 3 5 2 6 2 2" xfId="21740" xr:uid="{00000000-0005-0000-0000-0000EA540000}"/>
    <cellStyle name="Normal 3 3 5 2 6 2 3" xfId="21741" xr:uid="{00000000-0005-0000-0000-0000EB540000}"/>
    <cellStyle name="Normal 3 3 5 2 6 3" xfId="21742" xr:uid="{00000000-0005-0000-0000-0000EC540000}"/>
    <cellStyle name="Normal 3 3 5 2 6 4" xfId="21743" xr:uid="{00000000-0005-0000-0000-0000ED540000}"/>
    <cellStyle name="Normal 3 3 5 2 7" xfId="21744" xr:uid="{00000000-0005-0000-0000-0000EE540000}"/>
    <cellStyle name="Normal 3 3 5 2 7 2" xfId="21745" xr:uid="{00000000-0005-0000-0000-0000EF540000}"/>
    <cellStyle name="Normal 3 3 5 2 7 2 2" xfId="21746" xr:uid="{00000000-0005-0000-0000-0000F0540000}"/>
    <cellStyle name="Normal 3 3 5 2 7 2 3" xfId="21747" xr:uid="{00000000-0005-0000-0000-0000F1540000}"/>
    <cellStyle name="Normal 3 3 5 2 7 3" xfId="21748" xr:uid="{00000000-0005-0000-0000-0000F2540000}"/>
    <cellStyle name="Normal 3 3 5 2 7 4" xfId="21749" xr:uid="{00000000-0005-0000-0000-0000F3540000}"/>
    <cellStyle name="Normal 3 3 5 2 8" xfId="21750" xr:uid="{00000000-0005-0000-0000-0000F4540000}"/>
    <cellStyle name="Normal 3 3 5 2 8 2" xfId="21751" xr:uid="{00000000-0005-0000-0000-0000F5540000}"/>
    <cellStyle name="Normal 3 3 5 2 8 3" xfId="21752" xr:uid="{00000000-0005-0000-0000-0000F6540000}"/>
    <cellStyle name="Normal 3 3 5 2 9" xfId="21753" xr:uid="{00000000-0005-0000-0000-0000F7540000}"/>
    <cellStyle name="Normal 3 3 5 3" xfId="21754" xr:uid="{00000000-0005-0000-0000-0000F8540000}"/>
    <cellStyle name="Normal 3 3 5 3 10" xfId="21755" xr:uid="{00000000-0005-0000-0000-0000F9540000}"/>
    <cellStyle name="Normal 3 3 5 3 2" xfId="21756" xr:uid="{00000000-0005-0000-0000-0000FA540000}"/>
    <cellStyle name="Normal 3 3 5 3 2 2" xfId="21757" xr:uid="{00000000-0005-0000-0000-0000FB540000}"/>
    <cellStyle name="Normal 3 3 5 3 2 2 2" xfId="21758" xr:uid="{00000000-0005-0000-0000-0000FC540000}"/>
    <cellStyle name="Normal 3 3 5 3 2 2 3" xfId="21759" xr:uid="{00000000-0005-0000-0000-0000FD540000}"/>
    <cellStyle name="Normal 3 3 5 3 2 3" xfId="21760" xr:uid="{00000000-0005-0000-0000-0000FE540000}"/>
    <cellStyle name="Normal 3 3 5 3 2 4" xfId="21761" xr:uid="{00000000-0005-0000-0000-0000FF540000}"/>
    <cellStyle name="Normal 3 3 5 3 3" xfId="21762" xr:uid="{00000000-0005-0000-0000-000000550000}"/>
    <cellStyle name="Normal 3 3 5 3 3 2" xfId="21763" xr:uid="{00000000-0005-0000-0000-000001550000}"/>
    <cellStyle name="Normal 3 3 5 3 3 2 2" xfId="21764" xr:uid="{00000000-0005-0000-0000-000002550000}"/>
    <cellStyle name="Normal 3 3 5 3 3 2 3" xfId="21765" xr:uid="{00000000-0005-0000-0000-000003550000}"/>
    <cellStyle name="Normal 3 3 5 3 3 3" xfId="21766" xr:uid="{00000000-0005-0000-0000-000004550000}"/>
    <cellStyle name="Normal 3 3 5 3 3 4" xfId="21767" xr:uid="{00000000-0005-0000-0000-000005550000}"/>
    <cellStyle name="Normal 3 3 5 3 4" xfId="21768" xr:uid="{00000000-0005-0000-0000-000006550000}"/>
    <cellStyle name="Normal 3 3 5 3 4 2" xfId="21769" xr:uid="{00000000-0005-0000-0000-000007550000}"/>
    <cellStyle name="Normal 3 3 5 3 4 2 2" xfId="21770" xr:uid="{00000000-0005-0000-0000-000008550000}"/>
    <cellStyle name="Normal 3 3 5 3 4 2 3" xfId="21771" xr:uid="{00000000-0005-0000-0000-000009550000}"/>
    <cellStyle name="Normal 3 3 5 3 4 3" xfId="21772" xr:uid="{00000000-0005-0000-0000-00000A550000}"/>
    <cellStyle name="Normal 3 3 5 3 4 4" xfId="21773" xr:uid="{00000000-0005-0000-0000-00000B550000}"/>
    <cellStyle name="Normal 3 3 5 3 5" xfId="21774" xr:uid="{00000000-0005-0000-0000-00000C550000}"/>
    <cellStyle name="Normal 3 3 5 3 5 2" xfId="21775" xr:uid="{00000000-0005-0000-0000-00000D550000}"/>
    <cellStyle name="Normal 3 3 5 3 5 2 2" xfId="21776" xr:uid="{00000000-0005-0000-0000-00000E550000}"/>
    <cellStyle name="Normal 3 3 5 3 5 2 3" xfId="21777" xr:uid="{00000000-0005-0000-0000-00000F550000}"/>
    <cellStyle name="Normal 3 3 5 3 5 3" xfId="21778" xr:uid="{00000000-0005-0000-0000-000010550000}"/>
    <cellStyle name="Normal 3 3 5 3 5 4" xfId="21779" xr:uid="{00000000-0005-0000-0000-000011550000}"/>
    <cellStyle name="Normal 3 3 5 3 6" xfId="21780" xr:uid="{00000000-0005-0000-0000-000012550000}"/>
    <cellStyle name="Normal 3 3 5 3 6 2" xfId="21781" xr:uid="{00000000-0005-0000-0000-000013550000}"/>
    <cellStyle name="Normal 3 3 5 3 6 2 2" xfId="21782" xr:uid="{00000000-0005-0000-0000-000014550000}"/>
    <cellStyle name="Normal 3 3 5 3 6 2 3" xfId="21783" xr:uid="{00000000-0005-0000-0000-000015550000}"/>
    <cellStyle name="Normal 3 3 5 3 6 3" xfId="21784" xr:uid="{00000000-0005-0000-0000-000016550000}"/>
    <cellStyle name="Normal 3 3 5 3 6 4" xfId="21785" xr:uid="{00000000-0005-0000-0000-000017550000}"/>
    <cellStyle name="Normal 3 3 5 3 7" xfId="21786" xr:uid="{00000000-0005-0000-0000-000018550000}"/>
    <cellStyle name="Normal 3 3 5 3 7 2" xfId="21787" xr:uid="{00000000-0005-0000-0000-000019550000}"/>
    <cellStyle name="Normal 3 3 5 3 7 2 2" xfId="21788" xr:uid="{00000000-0005-0000-0000-00001A550000}"/>
    <cellStyle name="Normal 3 3 5 3 7 2 3" xfId="21789" xr:uid="{00000000-0005-0000-0000-00001B550000}"/>
    <cellStyle name="Normal 3 3 5 3 7 3" xfId="21790" xr:uid="{00000000-0005-0000-0000-00001C550000}"/>
    <cellStyle name="Normal 3 3 5 3 7 4" xfId="21791" xr:uid="{00000000-0005-0000-0000-00001D550000}"/>
    <cellStyle name="Normal 3 3 5 3 8" xfId="21792" xr:uid="{00000000-0005-0000-0000-00001E550000}"/>
    <cellStyle name="Normal 3 3 5 3 8 2" xfId="21793" xr:uid="{00000000-0005-0000-0000-00001F550000}"/>
    <cellStyle name="Normal 3 3 5 3 8 3" xfId="21794" xr:uid="{00000000-0005-0000-0000-000020550000}"/>
    <cellStyle name="Normal 3 3 5 3 9" xfId="21795" xr:uid="{00000000-0005-0000-0000-000021550000}"/>
    <cellStyle name="Normal 3 3 5 4" xfId="21796" xr:uid="{00000000-0005-0000-0000-000022550000}"/>
    <cellStyle name="Normal 3 3 5 4 2" xfId="21797" xr:uid="{00000000-0005-0000-0000-000023550000}"/>
    <cellStyle name="Normal 3 3 5 4 2 2" xfId="21798" xr:uid="{00000000-0005-0000-0000-000024550000}"/>
    <cellStyle name="Normal 3 3 5 4 2 3" xfId="21799" xr:uid="{00000000-0005-0000-0000-000025550000}"/>
    <cellStyle name="Normal 3 3 5 4 3" xfId="21800" xr:uid="{00000000-0005-0000-0000-000026550000}"/>
    <cellStyle name="Normal 3 3 5 4 4" xfId="21801" xr:uid="{00000000-0005-0000-0000-000027550000}"/>
    <cellStyle name="Normal 3 3 5 5" xfId="21802" xr:uid="{00000000-0005-0000-0000-000028550000}"/>
    <cellStyle name="Normal 3 3 5 5 2" xfId="21803" xr:uid="{00000000-0005-0000-0000-000029550000}"/>
    <cellStyle name="Normal 3 3 5 5 2 2" xfId="21804" xr:uid="{00000000-0005-0000-0000-00002A550000}"/>
    <cellStyle name="Normal 3 3 5 5 2 3" xfId="21805" xr:uid="{00000000-0005-0000-0000-00002B550000}"/>
    <cellStyle name="Normal 3 3 5 5 3" xfId="21806" xr:uid="{00000000-0005-0000-0000-00002C550000}"/>
    <cellStyle name="Normal 3 3 5 5 4" xfId="21807" xr:uid="{00000000-0005-0000-0000-00002D550000}"/>
    <cellStyle name="Normal 3 3 5 6" xfId="21808" xr:uid="{00000000-0005-0000-0000-00002E550000}"/>
    <cellStyle name="Normal 3 3 5 6 2" xfId="21809" xr:uid="{00000000-0005-0000-0000-00002F550000}"/>
    <cellStyle name="Normal 3 3 5 6 2 2" xfId="21810" xr:uid="{00000000-0005-0000-0000-000030550000}"/>
    <cellStyle name="Normal 3 3 5 6 2 3" xfId="21811" xr:uid="{00000000-0005-0000-0000-000031550000}"/>
    <cellStyle name="Normal 3 3 5 6 3" xfId="21812" xr:uid="{00000000-0005-0000-0000-000032550000}"/>
    <cellStyle name="Normal 3 3 5 6 4" xfId="21813" xr:uid="{00000000-0005-0000-0000-000033550000}"/>
    <cellStyle name="Normal 3 3 5 7" xfId="21814" xr:uid="{00000000-0005-0000-0000-000034550000}"/>
    <cellStyle name="Normal 3 3 5 7 2" xfId="21815" xr:uid="{00000000-0005-0000-0000-000035550000}"/>
    <cellStyle name="Normal 3 3 5 7 2 2" xfId="21816" xr:uid="{00000000-0005-0000-0000-000036550000}"/>
    <cellStyle name="Normal 3 3 5 7 2 3" xfId="21817" xr:uid="{00000000-0005-0000-0000-000037550000}"/>
    <cellStyle name="Normal 3 3 5 7 3" xfId="21818" xr:uid="{00000000-0005-0000-0000-000038550000}"/>
    <cellStyle name="Normal 3 3 5 7 4" xfId="21819" xr:uid="{00000000-0005-0000-0000-000039550000}"/>
    <cellStyle name="Normal 3 3 5 8" xfId="21820" xr:uid="{00000000-0005-0000-0000-00003A550000}"/>
    <cellStyle name="Normal 3 3 5 8 2" xfId="21821" xr:uid="{00000000-0005-0000-0000-00003B550000}"/>
    <cellStyle name="Normal 3 3 5 8 2 2" xfId="21822" xr:uid="{00000000-0005-0000-0000-00003C550000}"/>
    <cellStyle name="Normal 3 3 5 8 2 3" xfId="21823" xr:uid="{00000000-0005-0000-0000-00003D550000}"/>
    <cellStyle name="Normal 3 3 5 8 3" xfId="21824" xr:uid="{00000000-0005-0000-0000-00003E550000}"/>
    <cellStyle name="Normal 3 3 5 8 4" xfId="21825" xr:uid="{00000000-0005-0000-0000-00003F550000}"/>
    <cellStyle name="Normal 3 3 5 9" xfId="21826" xr:uid="{00000000-0005-0000-0000-000040550000}"/>
    <cellStyle name="Normal 3 3 5 9 2" xfId="21827" xr:uid="{00000000-0005-0000-0000-000041550000}"/>
    <cellStyle name="Normal 3 3 5 9 2 2" xfId="21828" xr:uid="{00000000-0005-0000-0000-000042550000}"/>
    <cellStyle name="Normal 3 3 5 9 2 3" xfId="21829" xr:uid="{00000000-0005-0000-0000-000043550000}"/>
    <cellStyle name="Normal 3 3 5 9 3" xfId="21830" xr:uid="{00000000-0005-0000-0000-000044550000}"/>
    <cellStyle name="Normal 3 3 5 9 4" xfId="21831" xr:uid="{00000000-0005-0000-0000-000045550000}"/>
    <cellStyle name="Normal 3 3 6" xfId="21832" xr:uid="{00000000-0005-0000-0000-000046550000}"/>
    <cellStyle name="Normal 3 3 6 10" xfId="21833" xr:uid="{00000000-0005-0000-0000-000047550000}"/>
    <cellStyle name="Normal 3 3 6 10 2" xfId="21834" xr:uid="{00000000-0005-0000-0000-000048550000}"/>
    <cellStyle name="Normal 3 3 6 10 3" xfId="21835" xr:uid="{00000000-0005-0000-0000-000049550000}"/>
    <cellStyle name="Normal 3 3 6 11" xfId="21836" xr:uid="{00000000-0005-0000-0000-00004A550000}"/>
    <cellStyle name="Normal 3 3 6 12" xfId="21837" xr:uid="{00000000-0005-0000-0000-00004B550000}"/>
    <cellStyle name="Normal 3 3 6 2" xfId="21838" xr:uid="{00000000-0005-0000-0000-00004C550000}"/>
    <cellStyle name="Normal 3 3 6 2 10" xfId="21839" xr:uid="{00000000-0005-0000-0000-00004D550000}"/>
    <cellStyle name="Normal 3 3 6 2 2" xfId="21840" xr:uid="{00000000-0005-0000-0000-00004E550000}"/>
    <cellStyle name="Normal 3 3 6 2 2 2" xfId="21841" xr:uid="{00000000-0005-0000-0000-00004F550000}"/>
    <cellStyle name="Normal 3 3 6 2 2 2 2" xfId="21842" xr:uid="{00000000-0005-0000-0000-000050550000}"/>
    <cellStyle name="Normal 3 3 6 2 2 2 3" xfId="21843" xr:uid="{00000000-0005-0000-0000-000051550000}"/>
    <cellStyle name="Normal 3 3 6 2 2 3" xfId="21844" xr:uid="{00000000-0005-0000-0000-000052550000}"/>
    <cellStyle name="Normal 3 3 6 2 2 4" xfId="21845" xr:uid="{00000000-0005-0000-0000-000053550000}"/>
    <cellStyle name="Normal 3 3 6 2 3" xfId="21846" xr:uid="{00000000-0005-0000-0000-000054550000}"/>
    <cellStyle name="Normal 3 3 6 2 3 2" xfId="21847" xr:uid="{00000000-0005-0000-0000-000055550000}"/>
    <cellStyle name="Normal 3 3 6 2 3 2 2" xfId="21848" xr:uid="{00000000-0005-0000-0000-000056550000}"/>
    <cellStyle name="Normal 3 3 6 2 3 2 3" xfId="21849" xr:uid="{00000000-0005-0000-0000-000057550000}"/>
    <cellStyle name="Normal 3 3 6 2 3 3" xfId="21850" xr:uid="{00000000-0005-0000-0000-000058550000}"/>
    <cellStyle name="Normal 3 3 6 2 3 4" xfId="21851" xr:uid="{00000000-0005-0000-0000-000059550000}"/>
    <cellStyle name="Normal 3 3 6 2 4" xfId="21852" xr:uid="{00000000-0005-0000-0000-00005A550000}"/>
    <cellStyle name="Normal 3 3 6 2 4 2" xfId="21853" xr:uid="{00000000-0005-0000-0000-00005B550000}"/>
    <cellStyle name="Normal 3 3 6 2 4 2 2" xfId="21854" xr:uid="{00000000-0005-0000-0000-00005C550000}"/>
    <cellStyle name="Normal 3 3 6 2 4 2 3" xfId="21855" xr:uid="{00000000-0005-0000-0000-00005D550000}"/>
    <cellStyle name="Normal 3 3 6 2 4 3" xfId="21856" xr:uid="{00000000-0005-0000-0000-00005E550000}"/>
    <cellStyle name="Normal 3 3 6 2 4 4" xfId="21857" xr:uid="{00000000-0005-0000-0000-00005F550000}"/>
    <cellStyle name="Normal 3 3 6 2 5" xfId="21858" xr:uid="{00000000-0005-0000-0000-000060550000}"/>
    <cellStyle name="Normal 3 3 6 2 5 2" xfId="21859" xr:uid="{00000000-0005-0000-0000-000061550000}"/>
    <cellStyle name="Normal 3 3 6 2 5 2 2" xfId="21860" xr:uid="{00000000-0005-0000-0000-000062550000}"/>
    <cellStyle name="Normal 3 3 6 2 5 2 3" xfId="21861" xr:uid="{00000000-0005-0000-0000-000063550000}"/>
    <cellStyle name="Normal 3 3 6 2 5 3" xfId="21862" xr:uid="{00000000-0005-0000-0000-000064550000}"/>
    <cellStyle name="Normal 3 3 6 2 5 4" xfId="21863" xr:uid="{00000000-0005-0000-0000-000065550000}"/>
    <cellStyle name="Normal 3 3 6 2 6" xfId="21864" xr:uid="{00000000-0005-0000-0000-000066550000}"/>
    <cellStyle name="Normal 3 3 6 2 6 2" xfId="21865" xr:uid="{00000000-0005-0000-0000-000067550000}"/>
    <cellStyle name="Normal 3 3 6 2 6 2 2" xfId="21866" xr:uid="{00000000-0005-0000-0000-000068550000}"/>
    <cellStyle name="Normal 3 3 6 2 6 2 3" xfId="21867" xr:uid="{00000000-0005-0000-0000-000069550000}"/>
    <cellStyle name="Normal 3 3 6 2 6 3" xfId="21868" xr:uid="{00000000-0005-0000-0000-00006A550000}"/>
    <cellStyle name="Normal 3 3 6 2 6 4" xfId="21869" xr:uid="{00000000-0005-0000-0000-00006B550000}"/>
    <cellStyle name="Normal 3 3 6 2 7" xfId="21870" xr:uid="{00000000-0005-0000-0000-00006C550000}"/>
    <cellStyle name="Normal 3 3 6 2 7 2" xfId="21871" xr:uid="{00000000-0005-0000-0000-00006D550000}"/>
    <cellStyle name="Normal 3 3 6 2 7 2 2" xfId="21872" xr:uid="{00000000-0005-0000-0000-00006E550000}"/>
    <cellStyle name="Normal 3 3 6 2 7 2 3" xfId="21873" xr:uid="{00000000-0005-0000-0000-00006F550000}"/>
    <cellStyle name="Normal 3 3 6 2 7 3" xfId="21874" xr:uid="{00000000-0005-0000-0000-000070550000}"/>
    <cellStyle name="Normal 3 3 6 2 7 4" xfId="21875" xr:uid="{00000000-0005-0000-0000-000071550000}"/>
    <cellStyle name="Normal 3 3 6 2 8" xfId="21876" xr:uid="{00000000-0005-0000-0000-000072550000}"/>
    <cellStyle name="Normal 3 3 6 2 8 2" xfId="21877" xr:uid="{00000000-0005-0000-0000-000073550000}"/>
    <cellStyle name="Normal 3 3 6 2 8 3" xfId="21878" xr:uid="{00000000-0005-0000-0000-000074550000}"/>
    <cellStyle name="Normal 3 3 6 2 9" xfId="21879" xr:uid="{00000000-0005-0000-0000-000075550000}"/>
    <cellStyle name="Normal 3 3 6 3" xfId="21880" xr:uid="{00000000-0005-0000-0000-000076550000}"/>
    <cellStyle name="Normal 3 3 6 3 10" xfId="21881" xr:uid="{00000000-0005-0000-0000-000077550000}"/>
    <cellStyle name="Normal 3 3 6 3 2" xfId="21882" xr:uid="{00000000-0005-0000-0000-000078550000}"/>
    <cellStyle name="Normal 3 3 6 3 2 2" xfId="21883" xr:uid="{00000000-0005-0000-0000-000079550000}"/>
    <cellStyle name="Normal 3 3 6 3 2 2 2" xfId="21884" xr:uid="{00000000-0005-0000-0000-00007A550000}"/>
    <cellStyle name="Normal 3 3 6 3 2 2 3" xfId="21885" xr:uid="{00000000-0005-0000-0000-00007B550000}"/>
    <cellStyle name="Normal 3 3 6 3 2 3" xfId="21886" xr:uid="{00000000-0005-0000-0000-00007C550000}"/>
    <cellStyle name="Normal 3 3 6 3 2 4" xfId="21887" xr:uid="{00000000-0005-0000-0000-00007D550000}"/>
    <cellStyle name="Normal 3 3 6 3 3" xfId="21888" xr:uid="{00000000-0005-0000-0000-00007E550000}"/>
    <cellStyle name="Normal 3 3 6 3 3 2" xfId="21889" xr:uid="{00000000-0005-0000-0000-00007F550000}"/>
    <cellStyle name="Normal 3 3 6 3 3 2 2" xfId="21890" xr:uid="{00000000-0005-0000-0000-000080550000}"/>
    <cellStyle name="Normal 3 3 6 3 3 2 3" xfId="21891" xr:uid="{00000000-0005-0000-0000-000081550000}"/>
    <cellStyle name="Normal 3 3 6 3 3 3" xfId="21892" xr:uid="{00000000-0005-0000-0000-000082550000}"/>
    <cellStyle name="Normal 3 3 6 3 3 4" xfId="21893" xr:uid="{00000000-0005-0000-0000-000083550000}"/>
    <cellStyle name="Normal 3 3 6 3 4" xfId="21894" xr:uid="{00000000-0005-0000-0000-000084550000}"/>
    <cellStyle name="Normal 3 3 6 3 4 2" xfId="21895" xr:uid="{00000000-0005-0000-0000-000085550000}"/>
    <cellStyle name="Normal 3 3 6 3 4 2 2" xfId="21896" xr:uid="{00000000-0005-0000-0000-000086550000}"/>
    <cellStyle name="Normal 3 3 6 3 4 2 3" xfId="21897" xr:uid="{00000000-0005-0000-0000-000087550000}"/>
    <cellStyle name="Normal 3 3 6 3 4 3" xfId="21898" xr:uid="{00000000-0005-0000-0000-000088550000}"/>
    <cellStyle name="Normal 3 3 6 3 4 4" xfId="21899" xr:uid="{00000000-0005-0000-0000-000089550000}"/>
    <cellStyle name="Normal 3 3 6 3 5" xfId="21900" xr:uid="{00000000-0005-0000-0000-00008A550000}"/>
    <cellStyle name="Normal 3 3 6 3 5 2" xfId="21901" xr:uid="{00000000-0005-0000-0000-00008B550000}"/>
    <cellStyle name="Normal 3 3 6 3 5 2 2" xfId="21902" xr:uid="{00000000-0005-0000-0000-00008C550000}"/>
    <cellStyle name="Normal 3 3 6 3 5 2 3" xfId="21903" xr:uid="{00000000-0005-0000-0000-00008D550000}"/>
    <cellStyle name="Normal 3 3 6 3 5 3" xfId="21904" xr:uid="{00000000-0005-0000-0000-00008E550000}"/>
    <cellStyle name="Normal 3 3 6 3 5 4" xfId="21905" xr:uid="{00000000-0005-0000-0000-00008F550000}"/>
    <cellStyle name="Normal 3 3 6 3 6" xfId="21906" xr:uid="{00000000-0005-0000-0000-000090550000}"/>
    <cellStyle name="Normal 3 3 6 3 6 2" xfId="21907" xr:uid="{00000000-0005-0000-0000-000091550000}"/>
    <cellStyle name="Normal 3 3 6 3 6 2 2" xfId="21908" xr:uid="{00000000-0005-0000-0000-000092550000}"/>
    <cellStyle name="Normal 3 3 6 3 6 2 3" xfId="21909" xr:uid="{00000000-0005-0000-0000-000093550000}"/>
    <cellStyle name="Normal 3 3 6 3 6 3" xfId="21910" xr:uid="{00000000-0005-0000-0000-000094550000}"/>
    <cellStyle name="Normal 3 3 6 3 6 4" xfId="21911" xr:uid="{00000000-0005-0000-0000-000095550000}"/>
    <cellStyle name="Normal 3 3 6 3 7" xfId="21912" xr:uid="{00000000-0005-0000-0000-000096550000}"/>
    <cellStyle name="Normal 3 3 6 3 7 2" xfId="21913" xr:uid="{00000000-0005-0000-0000-000097550000}"/>
    <cellStyle name="Normal 3 3 6 3 7 2 2" xfId="21914" xr:uid="{00000000-0005-0000-0000-000098550000}"/>
    <cellStyle name="Normal 3 3 6 3 7 2 3" xfId="21915" xr:uid="{00000000-0005-0000-0000-000099550000}"/>
    <cellStyle name="Normal 3 3 6 3 7 3" xfId="21916" xr:uid="{00000000-0005-0000-0000-00009A550000}"/>
    <cellStyle name="Normal 3 3 6 3 7 4" xfId="21917" xr:uid="{00000000-0005-0000-0000-00009B550000}"/>
    <cellStyle name="Normal 3 3 6 3 8" xfId="21918" xr:uid="{00000000-0005-0000-0000-00009C550000}"/>
    <cellStyle name="Normal 3 3 6 3 8 2" xfId="21919" xr:uid="{00000000-0005-0000-0000-00009D550000}"/>
    <cellStyle name="Normal 3 3 6 3 8 3" xfId="21920" xr:uid="{00000000-0005-0000-0000-00009E550000}"/>
    <cellStyle name="Normal 3 3 6 3 9" xfId="21921" xr:uid="{00000000-0005-0000-0000-00009F550000}"/>
    <cellStyle name="Normal 3 3 6 4" xfId="21922" xr:uid="{00000000-0005-0000-0000-0000A0550000}"/>
    <cellStyle name="Normal 3 3 6 4 2" xfId="21923" xr:uid="{00000000-0005-0000-0000-0000A1550000}"/>
    <cellStyle name="Normal 3 3 6 4 2 2" xfId="21924" xr:uid="{00000000-0005-0000-0000-0000A2550000}"/>
    <cellStyle name="Normal 3 3 6 4 2 3" xfId="21925" xr:uid="{00000000-0005-0000-0000-0000A3550000}"/>
    <cellStyle name="Normal 3 3 6 4 3" xfId="21926" xr:uid="{00000000-0005-0000-0000-0000A4550000}"/>
    <cellStyle name="Normal 3 3 6 4 4" xfId="21927" xr:uid="{00000000-0005-0000-0000-0000A5550000}"/>
    <cellStyle name="Normal 3 3 6 5" xfId="21928" xr:uid="{00000000-0005-0000-0000-0000A6550000}"/>
    <cellStyle name="Normal 3 3 6 5 2" xfId="21929" xr:uid="{00000000-0005-0000-0000-0000A7550000}"/>
    <cellStyle name="Normal 3 3 6 5 2 2" xfId="21930" xr:uid="{00000000-0005-0000-0000-0000A8550000}"/>
    <cellStyle name="Normal 3 3 6 5 2 3" xfId="21931" xr:uid="{00000000-0005-0000-0000-0000A9550000}"/>
    <cellStyle name="Normal 3 3 6 5 3" xfId="21932" xr:uid="{00000000-0005-0000-0000-0000AA550000}"/>
    <cellStyle name="Normal 3 3 6 5 4" xfId="21933" xr:uid="{00000000-0005-0000-0000-0000AB550000}"/>
    <cellStyle name="Normal 3 3 6 6" xfId="21934" xr:uid="{00000000-0005-0000-0000-0000AC550000}"/>
    <cellStyle name="Normal 3 3 6 6 2" xfId="21935" xr:uid="{00000000-0005-0000-0000-0000AD550000}"/>
    <cellStyle name="Normal 3 3 6 6 2 2" xfId="21936" xr:uid="{00000000-0005-0000-0000-0000AE550000}"/>
    <cellStyle name="Normal 3 3 6 6 2 3" xfId="21937" xr:uid="{00000000-0005-0000-0000-0000AF550000}"/>
    <cellStyle name="Normal 3 3 6 6 3" xfId="21938" xr:uid="{00000000-0005-0000-0000-0000B0550000}"/>
    <cellStyle name="Normal 3 3 6 6 4" xfId="21939" xr:uid="{00000000-0005-0000-0000-0000B1550000}"/>
    <cellStyle name="Normal 3 3 6 7" xfId="21940" xr:uid="{00000000-0005-0000-0000-0000B2550000}"/>
    <cellStyle name="Normal 3 3 6 7 2" xfId="21941" xr:uid="{00000000-0005-0000-0000-0000B3550000}"/>
    <cellStyle name="Normal 3 3 6 7 2 2" xfId="21942" xr:uid="{00000000-0005-0000-0000-0000B4550000}"/>
    <cellStyle name="Normal 3 3 6 7 2 3" xfId="21943" xr:uid="{00000000-0005-0000-0000-0000B5550000}"/>
    <cellStyle name="Normal 3 3 6 7 3" xfId="21944" xr:uid="{00000000-0005-0000-0000-0000B6550000}"/>
    <cellStyle name="Normal 3 3 6 7 4" xfId="21945" xr:uid="{00000000-0005-0000-0000-0000B7550000}"/>
    <cellStyle name="Normal 3 3 6 8" xfId="21946" xr:uid="{00000000-0005-0000-0000-0000B8550000}"/>
    <cellStyle name="Normal 3 3 6 8 2" xfId="21947" xr:uid="{00000000-0005-0000-0000-0000B9550000}"/>
    <cellStyle name="Normal 3 3 6 8 2 2" xfId="21948" xr:uid="{00000000-0005-0000-0000-0000BA550000}"/>
    <cellStyle name="Normal 3 3 6 8 2 3" xfId="21949" xr:uid="{00000000-0005-0000-0000-0000BB550000}"/>
    <cellStyle name="Normal 3 3 6 8 3" xfId="21950" xr:uid="{00000000-0005-0000-0000-0000BC550000}"/>
    <cellStyle name="Normal 3 3 6 8 4" xfId="21951" xr:uid="{00000000-0005-0000-0000-0000BD550000}"/>
    <cellStyle name="Normal 3 3 6 9" xfId="21952" xr:uid="{00000000-0005-0000-0000-0000BE550000}"/>
    <cellStyle name="Normal 3 3 6 9 2" xfId="21953" xr:uid="{00000000-0005-0000-0000-0000BF550000}"/>
    <cellStyle name="Normal 3 3 6 9 2 2" xfId="21954" xr:uid="{00000000-0005-0000-0000-0000C0550000}"/>
    <cellStyle name="Normal 3 3 6 9 2 3" xfId="21955" xr:uid="{00000000-0005-0000-0000-0000C1550000}"/>
    <cellStyle name="Normal 3 3 6 9 3" xfId="21956" xr:uid="{00000000-0005-0000-0000-0000C2550000}"/>
    <cellStyle name="Normal 3 3 6 9 4" xfId="21957" xr:uid="{00000000-0005-0000-0000-0000C3550000}"/>
    <cellStyle name="Normal 3 3 7" xfId="21958" xr:uid="{00000000-0005-0000-0000-0000C4550000}"/>
    <cellStyle name="Normal 3 3 7 10" xfId="21959" xr:uid="{00000000-0005-0000-0000-0000C5550000}"/>
    <cellStyle name="Normal 3 3 7 2" xfId="21960" xr:uid="{00000000-0005-0000-0000-0000C6550000}"/>
    <cellStyle name="Normal 3 3 7 2 2" xfId="21961" xr:uid="{00000000-0005-0000-0000-0000C7550000}"/>
    <cellStyle name="Normal 3 3 7 2 2 2" xfId="21962" xr:uid="{00000000-0005-0000-0000-0000C8550000}"/>
    <cellStyle name="Normal 3 3 7 2 2 3" xfId="21963" xr:uid="{00000000-0005-0000-0000-0000C9550000}"/>
    <cellStyle name="Normal 3 3 7 2 3" xfId="21964" xr:uid="{00000000-0005-0000-0000-0000CA550000}"/>
    <cellStyle name="Normal 3 3 7 2 4" xfId="21965" xr:uid="{00000000-0005-0000-0000-0000CB550000}"/>
    <cellStyle name="Normal 3 3 7 3" xfId="21966" xr:uid="{00000000-0005-0000-0000-0000CC550000}"/>
    <cellStyle name="Normal 3 3 7 3 2" xfId="21967" xr:uid="{00000000-0005-0000-0000-0000CD550000}"/>
    <cellStyle name="Normal 3 3 7 3 2 2" xfId="21968" xr:uid="{00000000-0005-0000-0000-0000CE550000}"/>
    <cellStyle name="Normal 3 3 7 3 2 3" xfId="21969" xr:uid="{00000000-0005-0000-0000-0000CF550000}"/>
    <cellStyle name="Normal 3 3 7 3 3" xfId="21970" xr:uid="{00000000-0005-0000-0000-0000D0550000}"/>
    <cellStyle name="Normal 3 3 7 3 4" xfId="21971" xr:uid="{00000000-0005-0000-0000-0000D1550000}"/>
    <cellStyle name="Normal 3 3 7 4" xfId="21972" xr:uid="{00000000-0005-0000-0000-0000D2550000}"/>
    <cellStyle name="Normal 3 3 7 4 2" xfId="21973" xr:uid="{00000000-0005-0000-0000-0000D3550000}"/>
    <cellStyle name="Normal 3 3 7 4 2 2" xfId="21974" xr:uid="{00000000-0005-0000-0000-0000D4550000}"/>
    <cellStyle name="Normal 3 3 7 4 2 3" xfId="21975" xr:uid="{00000000-0005-0000-0000-0000D5550000}"/>
    <cellStyle name="Normal 3 3 7 4 3" xfId="21976" xr:uid="{00000000-0005-0000-0000-0000D6550000}"/>
    <cellStyle name="Normal 3 3 7 4 4" xfId="21977" xr:uid="{00000000-0005-0000-0000-0000D7550000}"/>
    <cellStyle name="Normal 3 3 7 5" xfId="21978" xr:uid="{00000000-0005-0000-0000-0000D8550000}"/>
    <cellStyle name="Normal 3 3 7 5 2" xfId="21979" xr:uid="{00000000-0005-0000-0000-0000D9550000}"/>
    <cellStyle name="Normal 3 3 7 5 2 2" xfId="21980" xr:uid="{00000000-0005-0000-0000-0000DA550000}"/>
    <cellStyle name="Normal 3 3 7 5 2 3" xfId="21981" xr:uid="{00000000-0005-0000-0000-0000DB550000}"/>
    <cellStyle name="Normal 3 3 7 5 3" xfId="21982" xr:uid="{00000000-0005-0000-0000-0000DC550000}"/>
    <cellStyle name="Normal 3 3 7 5 4" xfId="21983" xr:uid="{00000000-0005-0000-0000-0000DD550000}"/>
    <cellStyle name="Normal 3 3 7 6" xfId="21984" xr:uid="{00000000-0005-0000-0000-0000DE550000}"/>
    <cellStyle name="Normal 3 3 7 6 2" xfId="21985" xr:uid="{00000000-0005-0000-0000-0000DF550000}"/>
    <cellStyle name="Normal 3 3 7 6 2 2" xfId="21986" xr:uid="{00000000-0005-0000-0000-0000E0550000}"/>
    <cellStyle name="Normal 3 3 7 6 2 3" xfId="21987" xr:uid="{00000000-0005-0000-0000-0000E1550000}"/>
    <cellStyle name="Normal 3 3 7 6 3" xfId="21988" xr:uid="{00000000-0005-0000-0000-0000E2550000}"/>
    <cellStyle name="Normal 3 3 7 6 4" xfId="21989" xr:uid="{00000000-0005-0000-0000-0000E3550000}"/>
    <cellStyle name="Normal 3 3 7 7" xfId="21990" xr:uid="{00000000-0005-0000-0000-0000E4550000}"/>
    <cellStyle name="Normal 3 3 7 7 2" xfId="21991" xr:uid="{00000000-0005-0000-0000-0000E5550000}"/>
    <cellStyle name="Normal 3 3 7 7 2 2" xfId="21992" xr:uid="{00000000-0005-0000-0000-0000E6550000}"/>
    <cellStyle name="Normal 3 3 7 7 2 3" xfId="21993" xr:uid="{00000000-0005-0000-0000-0000E7550000}"/>
    <cellStyle name="Normal 3 3 7 7 3" xfId="21994" xr:uid="{00000000-0005-0000-0000-0000E8550000}"/>
    <cellStyle name="Normal 3 3 7 7 4" xfId="21995" xr:uid="{00000000-0005-0000-0000-0000E9550000}"/>
    <cellStyle name="Normal 3 3 7 8" xfId="21996" xr:uid="{00000000-0005-0000-0000-0000EA550000}"/>
    <cellStyle name="Normal 3 3 7 8 2" xfId="21997" xr:uid="{00000000-0005-0000-0000-0000EB550000}"/>
    <cellStyle name="Normal 3 3 7 8 3" xfId="21998" xr:uid="{00000000-0005-0000-0000-0000EC550000}"/>
    <cellStyle name="Normal 3 3 7 9" xfId="21999" xr:uid="{00000000-0005-0000-0000-0000ED550000}"/>
    <cellStyle name="Normal 3 3 8" xfId="22000" xr:uid="{00000000-0005-0000-0000-0000EE550000}"/>
    <cellStyle name="Normal 3 3 8 10" xfId="22001" xr:uid="{00000000-0005-0000-0000-0000EF550000}"/>
    <cellStyle name="Normal 3 3 8 2" xfId="22002" xr:uid="{00000000-0005-0000-0000-0000F0550000}"/>
    <cellStyle name="Normal 3 3 8 2 2" xfId="22003" xr:uid="{00000000-0005-0000-0000-0000F1550000}"/>
    <cellStyle name="Normal 3 3 8 2 2 2" xfId="22004" xr:uid="{00000000-0005-0000-0000-0000F2550000}"/>
    <cellStyle name="Normal 3 3 8 2 2 3" xfId="22005" xr:uid="{00000000-0005-0000-0000-0000F3550000}"/>
    <cellStyle name="Normal 3 3 8 2 3" xfId="22006" xr:uid="{00000000-0005-0000-0000-0000F4550000}"/>
    <cellStyle name="Normal 3 3 8 2 4" xfId="22007" xr:uid="{00000000-0005-0000-0000-0000F5550000}"/>
    <cellStyle name="Normal 3 3 8 3" xfId="22008" xr:uid="{00000000-0005-0000-0000-0000F6550000}"/>
    <cellStyle name="Normal 3 3 8 3 2" xfId="22009" xr:uid="{00000000-0005-0000-0000-0000F7550000}"/>
    <cellStyle name="Normal 3 3 8 3 2 2" xfId="22010" xr:uid="{00000000-0005-0000-0000-0000F8550000}"/>
    <cellStyle name="Normal 3 3 8 3 2 3" xfId="22011" xr:uid="{00000000-0005-0000-0000-0000F9550000}"/>
    <cellStyle name="Normal 3 3 8 3 3" xfId="22012" xr:uid="{00000000-0005-0000-0000-0000FA550000}"/>
    <cellStyle name="Normal 3 3 8 3 4" xfId="22013" xr:uid="{00000000-0005-0000-0000-0000FB550000}"/>
    <cellStyle name="Normal 3 3 8 4" xfId="22014" xr:uid="{00000000-0005-0000-0000-0000FC550000}"/>
    <cellStyle name="Normal 3 3 8 4 2" xfId="22015" xr:uid="{00000000-0005-0000-0000-0000FD550000}"/>
    <cellStyle name="Normal 3 3 8 4 2 2" xfId="22016" xr:uid="{00000000-0005-0000-0000-0000FE550000}"/>
    <cellStyle name="Normal 3 3 8 4 2 3" xfId="22017" xr:uid="{00000000-0005-0000-0000-0000FF550000}"/>
    <cellStyle name="Normal 3 3 8 4 3" xfId="22018" xr:uid="{00000000-0005-0000-0000-000000560000}"/>
    <cellStyle name="Normal 3 3 8 4 4" xfId="22019" xr:uid="{00000000-0005-0000-0000-000001560000}"/>
    <cellStyle name="Normal 3 3 8 5" xfId="22020" xr:uid="{00000000-0005-0000-0000-000002560000}"/>
    <cellStyle name="Normal 3 3 8 5 2" xfId="22021" xr:uid="{00000000-0005-0000-0000-000003560000}"/>
    <cellStyle name="Normal 3 3 8 5 2 2" xfId="22022" xr:uid="{00000000-0005-0000-0000-000004560000}"/>
    <cellStyle name="Normal 3 3 8 5 2 3" xfId="22023" xr:uid="{00000000-0005-0000-0000-000005560000}"/>
    <cellStyle name="Normal 3 3 8 5 3" xfId="22024" xr:uid="{00000000-0005-0000-0000-000006560000}"/>
    <cellStyle name="Normal 3 3 8 5 4" xfId="22025" xr:uid="{00000000-0005-0000-0000-000007560000}"/>
    <cellStyle name="Normal 3 3 8 6" xfId="22026" xr:uid="{00000000-0005-0000-0000-000008560000}"/>
    <cellStyle name="Normal 3 3 8 6 2" xfId="22027" xr:uid="{00000000-0005-0000-0000-000009560000}"/>
    <cellStyle name="Normal 3 3 8 6 2 2" xfId="22028" xr:uid="{00000000-0005-0000-0000-00000A560000}"/>
    <cellStyle name="Normal 3 3 8 6 2 3" xfId="22029" xr:uid="{00000000-0005-0000-0000-00000B560000}"/>
    <cellStyle name="Normal 3 3 8 6 3" xfId="22030" xr:uid="{00000000-0005-0000-0000-00000C560000}"/>
    <cellStyle name="Normal 3 3 8 6 4" xfId="22031" xr:uid="{00000000-0005-0000-0000-00000D560000}"/>
    <cellStyle name="Normal 3 3 8 7" xfId="22032" xr:uid="{00000000-0005-0000-0000-00000E560000}"/>
    <cellStyle name="Normal 3 3 8 7 2" xfId="22033" xr:uid="{00000000-0005-0000-0000-00000F560000}"/>
    <cellStyle name="Normal 3 3 8 7 2 2" xfId="22034" xr:uid="{00000000-0005-0000-0000-000010560000}"/>
    <cellStyle name="Normal 3 3 8 7 2 3" xfId="22035" xr:uid="{00000000-0005-0000-0000-000011560000}"/>
    <cellStyle name="Normal 3 3 8 7 3" xfId="22036" xr:uid="{00000000-0005-0000-0000-000012560000}"/>
    <cellStyle name="Normal 3 3 8 7 4" xfId="22037" xr:uid="{00000000-0005-0000-0000-000013560000}"/>
    <cellStyle name="Normal 3 3 8 8" xfId="22038" xr:uid="{00000000-0005-0000-0000-000014560000}"/>
    <cellStyle name="Normal 3 3 8 8 2" xfId="22039" xr:uid="{00000000-0005-0000-0000-000015560000}"/>
    <cellStyle name="Normal 3 3 8 8 3" xfId="22040" xr:uid="{00000000-0005-0000-0000-000016560000}"/>
    <cellStyle name="Normal 3 3 8 9" xfId="22041" xr:uid="{00000000-0005-0000-0000-000017560000}"/>
    <cellStyle name="Normal 3 3 9" xfId="22042" xr:uid="{00000000-0005-0000-0000-000018560000}"/>
    <cellStyle name="Normal 3 3 9 2" xfId="22043" xr:uid="{00000000-0005-0000-0000-000019560000}"/>
    <cellStyle name="Normal 3 3 9 2 2" xfId="22044" xr:uid="{00000000-0005-0000-0000-00001A560000}"/>
    <cellStyle name="Normal 3 3 9 2 3" xfId="22045" xr:uid="{00000000-0005-0000-0000-00001B560000}"/>
    <cellStyle name="Normal 3 3 9 3" xfId="22046" xr:uid="{00000000-0005-0000-0000-00001C560000}"/>
    <cellStyle name="Normal 3 3 9 4" xfId="22047" xr:uid="{00000000-0005-0000-0000-00001D560000}"/>
    <cellStyle name="Normal 3 4" xfId="22048" xr:uid="{00000000-0005-0000-0000-00001E560000}"/>
    <cellStyle name="Normal 3 4 10" xfId="22049" xr:uid="{00000000-0005-0000-0000-00001F560000}"/>
    <cellStyle name="Normal 3 4 10 2" xfId="22050" xr:uid="{00000000-0005-0000-0000-000020560000}"/>
    <cellStyle name="Normal 3 4 10 2 2" xfId="22051" xr:uid="{00000000-0005-0000-0000-000021560000}"/>
    <cellStyle name="Normal 3 4 10 2 3" xfId="22052" xr:uid="{00000000-0005-0000-0000-000022560000}"/>
    <cellStyle name="Normal 3 4 10 3" xfId="22053" xr:uid="{00000000-0005-0000-0000-000023560000}"/>
    <cellStyle name="Normal 3 4 10 4" xfId="22054" xr:uid="{00000000-0005-0000-0000-000024560000}"/>
    <cellStyle name="Normal 3 4 11" xfId="22055" xr:uid="{00000000-0005-0000-0000-000025560000}"/>
    <cellStyle name="Normal 3 4 11 2" xfId="22056" xr:uid="{00000000-0005-0000-0000-000026560000}"/>
    <cellStyle name="Normal 3 4 11 2 2" xfId="22057" xr:uid="{00000000-0005-0000-0000-000027560000}"/>
    <cellStyle name="Normal 3 4 11 2 3" xfId="22058" xr:uid="{00000000-0005-0000-0000-000028560000}"/>
    <cellStyle name="Normal 3 4 11 3" xfId="22059" xr:uid="{00000000-0005-0000-0000-000029560000}"/>
    <cellStyle name="Normal 3 4 11 4" xfId="22060" xr:uid="{00000000-0005-0000-0000-00002A560000}"/>
    <cellStyle name="Normal 3 4 12" xfId="22061" xr:uid="{00000000-0005-0000-0000-00002B560000}"/>
    <cellStyle name="Normal 3 4 12 2" xfId="22062" xr:uid="{00000000-0005-0000-0000-00002C560000}"/>
    <cellStyle name="Normal 3 4 12 2 2" xfId="22063" xr:uid="{00000000-0005-0000-0000-00002D560000}"/>
    <cellStyle name="Normal 3 4 12 2 3" xfId="22064" xr:uid="{00000000-0005-0000-0000-00002E560000}"/>
    <cellStyle name="Normal 3 4 12 3" xfId="22065" xr:uid="{00000000-0005-0000-0000-00002F560000}"/>
    <cellStyle name="Normal 3 4 12 4" xfId="22066" xr:uid="{00000000-0005-0000-0000-000030560000}"/>
    <cellStyle name="Normal 3 4 13" xfId="22067" xr:uid="{00000000-0005-0000-0000-000031560000}"/>
    <cellStyle name="Normal 3 4 13 2" xfId="22068" xr:uid="{00000000-0005-0000-0000-000032560000}"/>
    <cellStyle name="Normal 3 4 13 2 2" xfId="22069" xr:uid="{00000000-0005-0000-0000-000033560000}"/>
    <cellStyle name="Normal 3 4 13 2 3" xfId="22070" xr:uid="{00000000-0005-0000-0000-000034560000}"/>
    <cellStyle name="Normal 3 4 13 3" xfId="22071" xr:uid="{00000000-0005-0000-0000-000035560000}"/>
    <cellStyle name="Normal 3 4 13 4" xfId="22072" xr:uid="{00000000-0005-0000-0000-000036560000}"/>
    <cellStyle name="Normal 3 4 14" xfId="22073" xr:uid="{00000000-0005-0000-0000-000037560000}"/>
    <cellStyle name="Normal 3 4 14 2" xfId="22074" xr:uid="{00000000-0005-0000-0000-000038560000}"/>
    <cellStyle name="Normal 3 4 14 2 2" xfId="22075" xr:uid="{00000000-0005-0000-0000-000039560000}"/>
    <cellStyle name="Normal 3 4 14 2 3" xfId="22076" xr:uid="{00000000-0005-0000-0000-00003A560000}"/>
    <cellStyle name="Normal 3 4 14 3" xfId="22077" xr:uid="{00000000-0005-0000-0000-00003B560000}"/>
    <cellStyle name="Normal 3 4 14 4" xfId="22078" xr:uid="{00000000-0005-0000-0000-00003C560000}"/>
    <cellStyle name="Normal 3 4 15" xfId="22079" xr:uid="{00000000-0005-0000-0000-00003D560000}"/>
    <cellStyle name="Normal 3 4 15 2" xfId="22080" xr:uid="{00000000-0005-0000-0000-00003E560000}"/>
    <cellStyle name="Normal 3 4 15 3" xfId="22081" xr:uid="{00000000-0005-0000-0000-00003F560000}"/>
    <cellStyle name="Normal 3 4 16" xfId="22082" xr:uid="{00000000-0005-0000-0000-000040560000}"/>
    <cellStyle name="Normal 3 4 17" xfId="22083" xr:uid="{00000000-0005-0000-0000-000041560000}"/>
    <cellStyle name="Normal 3 4 18" xfId="22084" xr:uid="{00000000-0005-0000-0000-000042560000}"/>
    <cellStyle name="Normal 3 4 2" xfId="22085" xr:uid="{00000000-0005-0000-0000-000043560000}"/>
    <cellStyle name="Normal 3 4 2 10" xfId="22086" xr:uid="{00000000-0005-0000-0000-000044560000}"/>
    <cellStyle name="Normal 3 4 2 10 2" xfId="22087" xr:uid="{00000000-0005-0000-0000-000045560000}"/>
    <cellStyle name="Normal 3 4 2 10 2 2" xfId="22088" xr:uid="{00000000-0005-0000-0000-000046560000}"/>
    <cellStyle name="Normal 3 4 2 10 2 3" xfId="22089" xr:uid="{00000000-0005-0000-0000-000047560000}"/>
    <cellStyle name="Normal 3 4 2 10 3" xfId="22090" xr:uid="{00000000-0005-0000-0000-000048560000}"/>
    <cellStyle name="Normal 3 4 2 10 4" xfId="22091" xr:uid="{00000000-0005-0000-0000-000049560000}"/>
    <cellStyle name="Normal 3 4 2 11" xfId="22092" xr:uid="{00000000-0005-0000-0000-00004A560000}"/>
    <cellStyle name="Normal 3 4 2 11 2" xfId="22093" xr:uid="{00000000-0005-0000-0000-00004B560000}"/>
    <cellStyle name="Normal 3 4 2 11 2 2" xfId="22094" xr:uid="{00000000-0005-0000-0000-00004C560000}"/>
    <cellStyle name="Normal 3 4 2 11 2 3" xfId="22095" xr:uid="{00000000-0005-0000-0000-00004D560000}"/>
    <cellStyle name="Normal 3 4 2 11 3" xfId="22096" xr:uid="{00000000-0005-0000-0000-00004E560000}"/>
    <cellStyle name="Normal 3 4 2 11 4" xfId="22097" xr:uid="{00000000-0005-0000-0000-00004F560000}"/>
    <cellStyle name="Normal 3 4 2 12" xfId="22098" xr:uid="{00000000-0005-0000-0000-000050560000}"/>
    <cellStyle name="Normal 3 4 2 12 2" xfId="22099" xr:uid="{00000000-0005-0000-0000-000051560000}"/>
    <cellStyle name="Normal 3 4 2 12 2 2" xfId="22100" xr:uid="{00000000-0005-0000-0000-000052560000}"/>
    <cellStyle name="Normal 3 4 2 12 2 3" xfId="22101" xr:uid="{00000000-0005-0000-0000-000053560000}"/>
    <cellStyle name="Normal 3 4 2 12 3" xfId="22102" xr:uid="{00000000-0005-0000-0000-000054560000}"/>
    <cellStyle name="Normal 3 4 2 12 4" xfId="22103" xr:uid="{00000000-0005-0000-0000-000055560000}"/>
    <cellStyle name="Normal 3 4 2 13" xfId="22104" xr:uid="{00000000-0005-0000-0000-000056560000}"/>
    <cellStyle name="Normal 3 4 2 13 2" xfId="22105" xr:uid="{00000000-0005-0000-0000-000057560000}"/>
    <cellStyle name="Normal 3 4 2 13 2 2" xfId="22106" xr:uid="{00000000-0005-0000-0000-000058560000}"/>
    <cellStyle name="Normal 3 4 2 13 2 3" xfId="22107" xr:uid="{00000000-0005-0000-0000-000059560000}"/>
    <cellStyle name="Normal 3 4 2 13 3" xfId="22108" xr:uid="{00000000-0005-0000-0000-00005A560000}"/>
    <cellStyle name="Normal 3 4 2 13 4" xfId="22109" xr:uid="{00000000-0005-0000-0000-00005B560000}"/>
    <cellStyle name="Normal 3 4 2 14" xfId="22110" xr:uid="{00000000-0005-0000-0000-00005C560000}"/>
    <cellStyle name="Normal 3 4 2 14 2" xfId="22111" xr:uid="{00000000-0005-0000-0000-00005D560000}"/>
    <cellStyle name="Normal 3 4 2 14 3" xfId="22112" xr:uid="{00000000-0005-0000-0000-00005E560000}"/>
    <cellStyle name="Normal 3 4 2 15" xfId="22113" xr:uid="{00000000-0005-0000-0000-00005F560000}"/>
    <cellStyle name="Normal 3 4 2 16" xfId="22114" xr:uid="{00000000-0005-0000-0000-000060560000}"/>
    <cellStyle name="Normal 3 4 2 2" xfId="22115" xr:uid="{00000000-0005-0000-0000-000061560000}"/>
    <cellStyle name="Normal 3 4 2 2 10" xfId="22116" xr:uid="{00000000-0005-0000-0000-000062560000}"/>
    <cellStyle name="Normal 3 4 2 2 10 2" xfId="22117" xr:uid="{00000000-0005-0000-0000-000063560000}"/>
    <cellStyle name="Normal 3 4 2 2 10 3" xfId="22118" xr:uid="{00000000-0005-0000-0000-000064560000}"/>
    <cellStyle name="Normal 3 4 2 2 11" xfId="22119" xr:uid="{00000000-0005-0000-0000-000065560000}"/>
    <cellStyle name="Normal 3 4 2 2 12" xfId="22120" xr:uid="{00000000-0005-0000-0000-000066560000}"/>
    <cellStyle name="Normal 3 4 2 2 2" xfId="22121" xr:uid="{00000000-0005-0000-0000-000067560000}"/>
    <cellStyle name="Normal 3 4 2 2 2 10" xfId="22122" xr:uid="{00000000-0005-0000-0000-000068560000}"/>
    <cellStyle name="Normal 3 4 2 2 2 2" xfId="22123" xr:uid="{00000000-0005-0000-0000-000069560000}"/>
    <cellStyle name="Normal 3 4 2 2 2 2 2" xfId="22124" xr:uid="{00000000-0005-0000-0000-00006A560000}"/>
    <cellStyle name="Normal 3 4 2 2 2 2 2 2" xfId="22125" xr:uid="{00000000-0005-0000-0000-00006B560000}"/>
    <cellStyle name="Normal 3 4 2 2 2 2 2 3" xfId="22126" xr:uid="{00000000-0005-0000-0000-00006C560000}"/>
    <cellStyle name="Normal 3 4 2 2 2 2 3" xfId="22127" xr:uid="{00000000-0005-0000-0000-00006D560000}"/>
    <cellStyle name="Normal 3 4 2 2 2 2 4" xfId="22128" xr:uid="{00000000-0005-0000-0000-00006E560000}"/>
    <cellStyle name="Normal 3 4 2 2 2 3" xfId="22129" xr:uid="{00000000-0005-0000-0000-00006F560000}"/>
    <cellStyle name="Normal 3 4 2 2 2 3 2" xfId="22130" xr:uid="{00000000-0005-0000-0000-000070560000}"/>
    <cellStyle name="Normal 3 4 2 2 2 3 2 2" xfId="22131" xr:uid="{00000000-0005-0000-0000-000071560000}"/>
    <cellStyle name="Normal 3 4 2 2 2 3 2 3" xfId="22132" xr:uid="{00000000-0005-0000-0000-000072560000}"/>
    <cellStyle name="Normal 3 4 2 2 2 3 3" xfId="22133" xr:uid="{00000000-0005-0000-0000-000073560000}"/>
    <cellStyle name="Normal 3 4 2 2 2 3 4" xfId="22134" xr:uid="{00000000-0005-0000-0000-000074560000}"/>
    <cellStyle name="Normal 3 4 2 2 2 4" xfId="22135" xr:uid="{00000000-0005-0000-0000-000075560000}"/>
    <cellStyle name="Normal 3 4 2 2 2 4 2" xfId="22136" xr:uid="{00000000-0005-0000-0000-000076560000}"/>
    <cellStyle name="Normal 3 4 2 2 2 4 2 2" xfId="22137" xr:uid="{00000000-0005-0000-0000-000077560000}"/>
    <cellStyle name="Normal 3 4 2 2 2 4 2 3" xfId="22138" xr:uid="{00000000-0005-0000-0000-000078560000}"/>
    <cellStyle name="Normal 3 4 2 2 2 4 3" xfId="22139" xr:uid="{00000000-0005-0000-0000-000079560000}"/>
    <cellStyle name="Normal 3 4 2 2 2 4 4" xfId="22140" xr:uid="{00000000-0005-0000-0000-00007A560000}"/>
    <cellStyle name="Normal 3 4 2 2 2 5" xfId="22141" xr:uid="{00000000-0005-0000-0000-00007B560000}"/>
    <cellStyle name="Normal 3 4 2 2 2 5 2" xfId="22142" xr:uid="{00000000-0005-0000-0000-00007C560000}"/>
    <cellStyle name="Normal 3 4 2 2 2 5 2 2" xfId="22143" xr:uid="{00000000-0005-0000-0000-00007D560000}"/>
    <cellStyle name="Normal 3 4 2 2 2 5 2 3" xfId="22144" xr:uid="{00000000-0005-0000-0000-00007E560000}"/>
    <cellStyle name="Normal 3 4 2 2 2 5 3" xfId="22145" xr:uid="{00000000-0005-0000-0000-00007F560000}"/>
    <cellStyle name="Normal 3 4 2 2 2 5 4" xfId="22146" xr:uid="{00000000-0005-0000-0000-000080560000}"/>
    <cellStyle name="Normal 3 4 2 2 2 6" xfId="22147" xr:uid="{00000000-0005-0000-0000-000081560000}"/>
    <cellStyle name="Normal 3 4 2 2 2 6 2" xfId="22148" xr:uid="{00000000-0005-0000-0000-000082560000}"/>
    <cellStyle name="Normal 3 4 2 2 2 6 2 2" xfId="22149" xr:uid="{00000000-0005-0000-0000-000083560000}"/>
    <cellStyle name="Normal 3 4 2 2 2 6 2 3" xfId="22150" xr:uid="{00000000-0005-0000-0000-000084560000}"/>
    <cellStyle name="Normal 3 4 2 2 2 6 3" xfId="22151" xr:uid="{00000000-0005-0000-0000-000085560000}"/>
    <cellStyle name="Normal 3 4 2 2 2 6 4" xfId="22152" xr:uid="{00000000-0005-0000-0000-000086560000}"/>
    <cellStyle name="Normal 3 4 2 2 2 7" xfId="22153" xr:uid="{00000000-0005-0000-0000-000087560000}"/>
    <cellStyle name="Normal 3 4 2 2 2 7 2" xfId="22154" xr:uid="{00000000-0005-0000-0000-000088560000}"/>
    <cellStyle name="Normal 3 4 2 2 2 7 2 2" xfId="22155" xr:uid="{00000000-0005-0000-0000-000089560000}"/>
    <cellStyle name="Normal 3 4 2 2 2 7 2 3" xfId="22156" xr:uid="{00000000-0005-0000-0000-00008A560000}"/>
    <cellStyle name="Normal 3 4 2 2 2 7 3" xfId="22157" xr:uid="{00000000-0005-0000-0000-00008B560000}"/>
    <cellStyle name="Normal 3 4 2 2 2 7 4" xfId="22158" xr:uid="{00000000-0005-0000-0000-00008C560000}"/>
    <cellStyle name="Normal 3 4 2 2 2 8" xfId="22159" xr:uid="{00000000-0005-0000-0000-00008D560000}"/>
    <cellStyle name="Normal 3 4 2 2 2 8 2" xfId="22160" xr:uid="{00000000-0005-0000-0000-00008E560000}"/>
    <cellStyle name="Normal 3 4 2 2 2 8 3" xfId="22161" xr:uid="{00000000-0005-0000-0000-00008F560000}"/>
    <cellStyle name="Normal 3 4 2 2 2 9" xfId="22162" xr:uid="{00000000-0005-0000-0000-000090560000}"/>
    <cellStyle name="Normal 3 4 2 2 3" xfId="22163" xr:uid="{00000000-0005-0000-0000-000091560000}"/>
    <cellStyle name="Normal 3 4 2 2 3 10" xfId="22164" xr:uid="{00000000-0005-0000-0000-000092560000}"/>
    <cellStyle name="Normal 3 4 2 2 3 2" xfId="22165" xr:uid="{00000000-0005-0000-0000-000093560000}"/>
    <cellStyle name="Normal 3 4 2 2 3 2 2" xfId="22166" xr:uid="{00000000-0005-0000-0000-000094560000}"/>
    <cellStyle name="Normal 3 4 2 2 3 2 2 2" xfId="22167" xr:uid="{00000000-0005-0000-0000-000095560000}"/>
    <cellStyle name="Normal 3 4 2 2 3 2 2 3" xfId="22168" xr:uid="{00000000-0005-0000-0000-000096560000}"/>
    <cellStyle name="Normal 3 4 2 2 3 2 3" xfId="22169" xr:uid="{00000000-0005-0000-0000-000097560000}"/>
    <cellStyle name="Normal 3 4 2 2 3 2 4" xfId="22170" xr:uid="{00000000-0005-0000-0000-000098560000}"/>
    <cellStyle name="Normal 3 4 2 2 3 3" xfId="22171" xr:uid="{00000000-0005-0000-0000-000099560000}"/>
    <cellStyle name="Normal 3 4 2 2 3 3 2" xfId="22172" xr:uid="{00000000-0005-0000-0000-00009A560000}"/>
    <cellStyle name="Normal 3 4 2 2 3 3 2 2" xfId="22173" xr:uid="{00000000-0005-0000-0000-00009B560000}"/>
    <cellStyle name="Normal 3 4 2 2 3 3 2 3" xfId="22174" xr:uid="{00000000-0005-0000-0000-00009C560000}"/>
    <cellStyle name="Normal 3 4 2 2 3 3 3" xfId="22175" xr:uid="{00000000-0005-0000-0000-00009D560000}"/>
    <cellStyle name="Normal 3 4 2 2 3 3 4" xfId="22176" xr:uid="{00000000-0005-0000-0000-00009E560000}"/>
    <cellStyle name="Normal 3 4 2 2 3 4" xfId="22177" xr:uid="{00000000-0005-0000-0000-00009F560000}"/>
    <cellStyle name="Normal 3 4 2 2 3 4 2" xfId="22178" xr:uid="{00000000-0005-0000-0000-0000A0560000}"/>
    <cellStyle name="Normal 3 4 2 2 3 4 2 2" xfId="22179" xr:uid="{00000000-0005-0000-0000-0000A1560000}"/>
    <cellStyle name="Normal 3 4 2 2 3 4 2 3" xfId="22180" xr:uid="{00000000-0005-0000-0000-0000A2560000}"/>
    <cellStyle name="Normal 3 4 2 2 3 4 3" xfId="22181" xr:uid="{00000000-0005-0000-0000-0000A3560000}"/>
    <cellStyle name="Normal 3 4 2 2 3 4 4" xfId="22182" xr:uid="{00000000-0005-0000-0000-0000A4560000}"/>
    <cellStyle name="Normal 3 4 2 2 3 5" xfId="22183" xr:uid="{00000000-0005-0000-0000-0000A5560000}"/>
    <cellStyle name="Normal 3 4 2 2 3 5 2" xfId="22184" xr:uid="{00000000-0005-0000-0000-0000A6560000}"/>
    <cellStyle name="Normal 3 4 2 2 3 5 2 2" xfId="22185" xr:uid="{00000000-0005-0000-0000-0000A7560000}"/>
    <cellStyle name="Normal 3 4 2 2 3 5 2 3" xfId="22186" xr:uid="{00000000-0005-0000-0000-0000A8560000}"/>
    <cellStyle name="Normal 3 4 2 2 3 5 3" xfId="22187" xr:uid="{00000000-0005-0000-0000-0000A9560000}"/>
    <cellStyle name="Normal 3 4 2 2 3 5 4" xfId="22188" xr:uid="{00000000-0005-0000-0000-0000AA560000}"/>
    <cellStyle name="Normal 3 4 2 2 3 6" xfId="22189" xr:uid="{00000000-0005-0000-0000-0000AB560000}"/>
    <cellStyle name="Normal 3 4 2 2 3 6 2" xfId="22190" xr:uid="{00000000-0005-0000-0000-0000AC560000}"/>
    <cellStyle name="Normal 3 4 2 2 3 6 2 2" xfId="22191" xr:uid="{00000000-0005-0000-0000-0000AD560000}"/>
    <cellStyle name="Normal 3 4 2 2 3 6 2 3" xfId="22192" xr:uid="{00000000-0005-0000-0000-0000AE560000}"/>
    <cellStyle name="Normal 3 4 2 2 3 6 3" xfId="22193" xr:uid="{00000000-0005-0000-0000-0000AF560000}"/>
    <cellStyle name="Normal 3 4 2 2 3 6 4" xfId="22194" xr:uid="{00000000-0005-0000-0000-0000B0560000}"/>
    <cellStyle name="Normal 3 4 2 2 3 7" xfId="22195" xr:uid="{00000000-0005-0000-0000-0000B1560000}"/>
    <cellStyle name="Normal 3 4 2 2 3 7 2" xfId="22196" xr:uid="{00000000-0005-0000-0000-0000B2560000}"/>
    <cellStyle name="Normal 3 4 2 2 3 7 2 2" xfId="22197" xr:uid="{00000000-0005-0000-0000-0000B3560000}"/>
    <cellStyle name="Normal 3 4 2 2 3 7 2 3" xfId="22198" xr:uid="{00000000-0005-0000-0000-0000B4560000}"/>
    <cellStyle name="Normal 3 4 2 2 3 7 3" xfId="22199" xr:uid="{00000000-0005-0000-0000-0000B5560000}"/>
    <cellStyle name="Normal 3 4 2 2 3 7 4" xfId="22200" xr:uid="{00000000-0005-0000-0000-0000B6560000}"/>
    <cellStyle name="Normal 3 4 2 2 3 8" xfId="22201" xr:uid="{00000000-0005-0000-0000-0000B7560000}"/>
    <cellStyle name="Normal 3 4 2 2 3 8 2" xfId="22202" xr:uid="{00000000-0005-0000-0000-0000B8560000}"/>
    <cellStyle name="Normal 3 4 2 2 3 8 3" xfId="22203" xr:uid="{00000000-0005-0000-0000-0000B9560000}"/>
    <cellStyle name="Normal 3 4 2 2 3 9" xfId="22204" xr:uid="{00000000-0005-0000-0000-0000BA560000}"/>
    <cellStyle name="Normal 3 4 2 2 4" xfId="22205" xr:uid="{00000000-0005-0000-0000-0000BB560000}"/>
    <cellStyle name="Normal 3 4 2 2 4 2" xfId="22206" xr:uid="{00000000-0005-0000-0000-0000BC560000}"/>
    <cellStyle name="Normal 3 4 2 2 4 2 2" xfId="22207" xr:uid="{00000000-0005-0000-0000-0000BD560000}"/>
    <cellStyle name="Normal 3 4 2 2 4 2 3" xfId="22208" xr:uid="{00000000-0005-0000-0000-0000BE560000}"/>
    <cellStyle name="Normal 3 4 2 2 4 3" xfId="22209" xr:uid="{00000000-0005-0000-0000-0000BF560000}"/>
    <cellStyle name="Normal 3 4 2 2 4 4" xfId="22210" xr:uid="{00000000-0005-0000-0000-0000C0560000}"/>
    <cellStyle name="Normal 3 4 2 2 5" xfId="22211" xr:uid="{00000000-0005-0000-0000-0000C1560000}"/>
    <cellStyle name="Normal 3 4 2 2 5 2" xfId="22212" xr:uid="{00000000-0005-0000-0000-0000C2560000}"/>
    <cellStyle name="Normal 3 4 2 2 5 2 2" xfId="22213" xr:uid="{00000000-0005-0000-0000-0000C3560000}"/>
    <cellStyle name="Normal 3 4 2 2 5 2 3" xfId="22214" xr:uid="{00000000-0005-0000-0000-0000C4560000}"/>
    <cellStyle name="Normal 3 4 2 2 5 3" xfId="22215" xr:uid="{00000000-0005-0000-0000-0000C5560000}"/>
    <cellStyle name="Normal 3 4 2 2 5 4" xfId="22216" xr:uid="{00000000-0005-0000-0000-0000C6560000}"/>
    <cellStyle name="Normal 3 4 2 2 6" xfId="22217" xr:uid="{00000000-0005-0000-0000-0000C7560000}"/>
    <cellStyle name="Normal 3 4 2 2 6 2" xfId="22218" xr:uid="{00000000-0005-0000-0000-0000C8560000}"/>
    <cellStyle name="Normal 3 4 2 2 6 2 2" xfId="22219" xr:uid="{00000000-0005-0000-0000-0000C9560000}"/>
    <cellStyle name="Normal 3 4 2 2 6 2 3" xfId="22220" xr:uid="{00000000-0005-0000-0000-0000CA560000}"/>
    <cellStyle name="Normal 3 4 2 2 6 3" xfId="22221" xr:uid="{00000000-0005-0000-0000-0000CB560000}"/>
    <cellStyle name="Normal 3 4 2 2 6 4" xfId="22222" xr:uid="{00000000-0005-0000-0000-0000CC560000}"/>
    <cellStyle name="Normal 3 4 2 2 7" xfId="22223" xr:uid="{00000000-0005-0000-0000-0000CD560000}"/>
    <cellStyle name="Normal 3 4 2 2 7 2" xfId="22224" xr:uid="{00000000-0005-0000-0000-0000CE560000}"/>
    <cellStyle name="Normal 3 4 2 2 7 2 2" xfId="22225" xr:uid="{00000000-0005-0000-0000-0000CF560000}"/>
    <cellStyle name="Normal 3 4 2 2 7 2 3" xfId="22226" xr:uid="{00000000-0005-0000-0000-0000D0560000}"/>
    <cellStyle name="Normal 3 4 2 2 7 3" xfId="22227" xr:uid="{00000000-0005-0000-0000-0000D1560000}"/>
    <cellStyle name="Normal 3 4 2 2 7 4" xfId="22228" xr:uid="{00000000-0005-0000-0000-0000D2560000}"/>
    <cellStyle name="Normal 3 4 2 2 8" xfId="22229" xr:uid="{00000000-0005-0000-0000-0000D3560000}"/>
    <cellStyle name="Normal 3 4 2 2 8 2" xfId="22230" xr:uid="{00000000-0005-0000-0000-0000D4560000}"/>
    <cellStyle name="Normal 3 4 2 2 8 2 2" xfId="22231" xr:uid="{00000000-0005-0000-0000-0000D5560000}"/>
    <cellStyle name="Normal 3 4 2 2 8 2 3" xfId="22232" xr:uid="{00000000-0005-0000-0000-0000D6560000}"/>
    <cellStyle name="Normal 3 4 2 2 8 3" xfId="22233" xr:uid="{00000000-0005-0000-0000-0000D7560000}"/>
    <cellStyle name="Normal 3 4 2 2 8 4" xfId="22234" xr:uid="{00000000-0005-0000-0000-0000D8560000}"/>
    <cellStyle name="Normal 3 4 2 2 9" xfId="22235" xr:uid="{00000000-0005-0000-0000-0000D9560000}"/>
    <cellStyle name="Normal 3 4 2 2 9 2" xfId="22236" xr:uid="{00000000-0005-0000-0000-0000DA560000}"/>
    <cellStyle name="Normal 3 4 2 2 9 2 2" xfId="22237" xr:uid="{00000000-0005-0000-0000-0000DB560000}"/>
    <cellStyle name="Normal 3 4 2 2 9 2 3" xfId="22238" xr:uid="{00000000-0005-0000-0000-0000DC560000}"/>
    <cellStyle name="Normal 3 4 2 2 9 3" xfId="22239" xr:uid="{00000000-0005-0000-0000-0000DD560000}"/>
    <cellStyle name="Normal 3 4 2 2 9 4" xfId="22240" xr:uid="{00000000-0005-0000-0000-0000DE560000}"/>
    <cellStyle name="Normal 3 4 2 3" xfId="22241" xr:uid="{00000000-0005-0000-0000-0000DF560000}"/>
    <cellStyle name="Normal 3 4 2 3 10" xfId="22242" xr:uid="{00000000-0005-0000-0000-0000E0560000}"/>
    <cellStyle name="Normal 3 4 2 3 10 2" xfId="22243" xr:uid="{00000000-0005-0000-0000-0000E1560000}"/>
    <cellStyle name="Normal 3 4 2 3 10 3" xfId="22244" xr:uid="{00000000-0005-0000-0000-0000E2560000}"/>
    <cellStyle name="Normal 3 4 2 3 11" xfId="22245" xr:uid="{00000000-0005-0000-0000-0000E3560000}"/>
    <cellStyle name="Normal 3 4 2 3 12" xfId="22246" xr:uid="{00000000-0005-0000-0000-0000E4560000}"/>
    <cellStyle name="Normal 3 4 2 3 2" xfId="22247" xr:uid="{00000000-0005-0000-0000-0000E5560000}"/>
    <cellStyle name="Normal 3 4 2 3 2 10" xfId="22248" xr:uid="{00000000-0005-0000-0000-0000E6560000}"/>
    <cellStyle name="Normal 3 4 2 3 2 2" xfId="22249" xr:uid="{00000000-0005-0000-0000-0000E7560000}"/>
    <cellStyle name="Normal 3 4 2 3 2 2 2" xfId="22250" xr:uid="{00000000-0005-0000-0000-0000E8560000}"/>
    <cellStyle name="Normal 3 4 2 3 2 2 2 2" xfId="22251" xr:uid="{00000000-0005-0000-0000-0000E9560000}"/>
    <cellStyle name="Normal 3 4 2 3 2 2 2 3" xfId="22252" xr:uid="{00000000-0005-0000-0000-0000EA560000}"/>
    <cellStyle name="Normal 3 4 2 3 2 2 3" xfId="22253" xr:uid="{00000000-0005-0000-0000-0000EB560000}"/>
    <cellStyle name="Normal 3 4 2 3 2 2 4" xfId="22254" xr:uid="{00000000-0005-0000-0000-0000EC560000}"/>
    <cellStyle name="Normal 3 4 2 3 2 3" xfId="22255" xr:uid="{00000000-0005-0000-0000-0000ED560000}"/>
    <cellStyle name="Normal 3 4 2 3 2 3 2" xfId="22256" xr:uid="{00000000-0005-0000-0000-0000EE560000}"/>
    <cellStyle name="Normal 3 4 2 3 2 3 2 2" xfId="22257" xr:uid="{00000000-0005-0000-0000-0000EF560000}"/>
    <cellStyle name="Normal 3 4 2 3 2 3 2 3" xfId="22258" xr:uid="{00000000-0005-0000-0000-0000F0560000}"/>
    <cellStyle name="Normal 3 4 2 3 2 3 3" xfId="22259" xr:uid="{00000000-0005-0000-0000-0000F1560000}"/>
    <cellStyle name="Normal 3 4 2 3 2 3 4" xfId="22260" xr:uid="{00000000-0005-0000-0000-0000F2560000}"/>
    <cellStyle name="Normal 3 4 2 3 2 4" xfId="22261" xr:uid="{00000000-0005-0000-0000-0000F3560000}"/>
    <cellStyle name="Normal 3 4 2 3 2 4 2" xfId="22262" xr:uid="{00000000-0005-0000-0000-0000F4560000}"/>
    <cellStyle name="Normal 3 4 2 3 2 4 2 2" xfId="22263" xr:uid="{00000000-0005-0000-0000-0000F5560000}"/>
    <cellStyle name="Normal 3 4 2 3 2 4 2 3" xfId="22264" xr:uid="{00000000-0005-0000-0000-0000F6560000}"/>
    <cellStyle name="Normal 3 4 2 3 2 4 3" xfId="22265" xr:uid="{00000000-0005-0000-0000-0000F7560000}"/>
    <cellStyle name="Normal 3 4 2 3 2 4 4" xfId="22266" xr:uid="{00000000-0005-0000-0000-0000F8560000}"/>
    <cellStyle name="Normal 3 4 2 3 2 5" xfId="22267" xr:uid="{00000000-0005-0000-0000-0000F9560000}"/>
    <cellStyle name="Normal 3 4 2 3 2 5 2" xfId="22268" xr:uid="{00000000-0005-0000-0000-0000FA560000}"/>
    <cellStyle name="Normal 3 4 2 3 2 5 2 2" xfId="22269" xr:uid="{00000000-0005-0000-0000-0000FB560000}"/>
    <cellStyle name="Normal 3 4 2 3 2 5 2 3" xfId="22270" xr:uid="{00000000-0005-0000-0000-0000FC560000}"/>
    <cellStyle name="Normal 3 4 2 3 2 5 3" xfId="22271" xr:uid="{00000000-0005-0000-0000-0000FD560000}"/>
    <cellStyle name="Normal 3 4 2 3 2 5 4" xfId="22272" xr:uid="{00000000-0005-0000-0000-0000FE560000}"/>
    <cellStyle name="Normal 3 4 2 3 2 6" xfId="22273" xr:uid="{00000000-0005-0000-0000-0000FF560000}"/>
    <cellStyle name="Normal 3 4 2 3 2 6 2" xfId="22274" xr:uid="{00000000-0005-0000-0000-000000570000}"/>
    <cellStyle name="Normal 3 4 2 3 2 6 2 2" xfId="22275" xr:uid="{00000000-0005-0000-0000-000001570000}"/>
    <cellStyle name="Normal 3 4 2 3 2 6 2 3" xfId="22276" xr:uid="{00000000-0005-0000-0000-000002570000}"/>
    <cellStyle name="Normal 3 4 2 3 2 6 3" xfId="22277" xr:uid="{00000000-0005-0000-0000-000003570000}"/>
    <cellStyle name="Normal 3 4 2 3 2 6 4" xfId="22278" xr:uid="{00000000-0005-0000-0000-000004570000}"/>
    <cellStyle name="Normal 3 4 2 3 2 7" xfId="22279" xr:uid="{00000000-0005-0000-0000-000005570000}"/>
    <cellStyle name="Normal 3 4 2 3 2 7 2" xfId="22280" xr:uid="{00000000-0005-0000-0000-000006570000}"/>
    <cellStyle name="Normal 3 4 2 3 2 7 2 2" xfId="22281" xr:uid="{00000000-0005-0000-0000-000007570000}"/>
    <cellStyle name="Normal 3 4 2 3 2 7 2 3" xfId="22282" xr:uid="{00000000-0005-0000-0000-000008570000}"/>
    <cellStyle name="Normal 3 4 2 3 2 7 3" xfId="22283" xr:uid="{00000000-0005-0000-0000-000009570000}"/>
    <cellStyle name="Normal 3 4 2 3 2 7 4" xfId="22284" xr:uid="{00000000-0005-0000-0000-00000A570000}"/>
    <cellStyle name="Normal 3 4 2 3 2 8" xfId="22285" xr:uid="{00000000-0005-0000-0000-00000B570000}"/>
    <cellStyle name="Normal 3 4 2 3 2 8 2" xfId="22286" xr:uid="{00000000-0005-0000-0000-00000C570000}"/>
    <cellStyle name="Normal 3 4 2 3 2 8 3" xfId="22287" xr:uid="{00000000-0005-0000-0000-00000D570000}"/>
    <cellStyle name="Normal 3 4 2 3 2 9" xfId="22288" xr:uid="{00000000-0005-0000-0000-00000E570000}"/>
    <cellStyle name="Normal 3 4 2 3 3" xfId="22289" xr:uid="{00000000-0005-0000-0000-00000F570000}"/>
    <cellStyle name="Normal 3 4 2 3 3 10" xfId="22290" xr:uid="{00000000-0005-0000-0000-000010570000}"/>
    <cellStyle name="Normal 3 4 2 3 3 2" xfId="22291" xr:uid="{00000000-0005-0000-0000-000011570000}"/>
    <cellStyle name="Normal 3 4 2 3 3 2 2" xfId="22292" xr:uid="{00000000-0005-0000-0000-000012570000}"/>
    <cellStyle name="Normal 3 4 2 3 3 2 2 2" xfId="22293" xr:uid="{00000000-0005-0000-0000-000013570000}"/>
    <cellStyle name="Normal 3 4 2 3 3 2 2 3" xfId="22294" xr:uid="{00000000-0005-0000-0000-000014570000}"/>
    <cellStyle name="Normal 3 4 2 3 3 2 3" xfId="22295" xr:uid="{00000000-0005-0000-0000-000015570000}"/>
    <cellStyle name="Normal 3 4 2 3 3 2 4" xfId="22296" xr:uid="{00000000-0005-0000-0000-000016570000}"/>
    <cellStyle name="Normal 3 4 2 3 3 3" xfId="22297" xr:uid="{00000000-0005-0000-0000-000017570000}"/>
    <cellStyle name="Normal 3 4 2 3 3 3 2" xfId="22298" xr:uid="{00000000-0005-0000-0000-000018570000}"/>
    <cellStyle name="Normal 3 4 2 3 3 3 2 2" xfId="22299" xr:uid="{00000000-0005-0000-0000-000019570000}"/>
    <cellStyle name="Normal 3 4 2 3 3 3 2 3" xfId="22300" xr:uid="{00000000-0005-0000-0000-00001A570000}"/>
    <cellStyle name="Normal 3 4 2 3 3 3 3" xfId="22301" xr:uid="{00000000-0005-0000-0000-00001B570000}"/>
    <cellStyle name="Normal 3 4 2 3 3 3 4" xfId="22302" xr:uid="{00000000-0005-0000-0000-00001C570000}"/>
    <cellStyle name="Normal 3 4 2 3 3 4" xfId="22303" xr:uid="{00000000-0005-0000-0000-00001D570000}"/>
    <cellStyle name="Normal 3 4 2 3 3 4 2" xfId="22304" xr:uid="{00000000-0005-0000-0000-00001E570000}"/>
    <cellStyle name="Normal 3 4 2 3 3 4 2 2" xfId="22305" xr:uid="{00000000-0005-0000-0000-00001F570000}"/>
    <cellStyle name="Normal 3 4 2 3 3 4 2 3" xfId="22306" xr:uid="{00000000-0005-0000-0000-000020570000}"/>
    <cellStyle name="Normal 3 4 2 3 3 4 3" xfId="22307" xr:uid="{00000000-0005-0000-0000-000021570000}"/>
    <cellStyle name="Normal 3 4 2 3 3 4 4" xfId="22308" xr:uid="{00000000-0005-0000-0000-000022570000}"/>
    <cellStyle name="Normal 3 4 2 3 3 5" xfId="22309" xr:uid="{00000000-0005-0000-0000-000023570000}"/>
    <cellStyle name="Normal 3 4 2 3 3 5 2" xfId="22310" xr:uid="{00000000-0005-0000-0000-000024570000}"/>
    <cellStyle name="Normal 3 4 2 3 3 5 2 2" xfId="22311" xr:uid="{00000000-0005-0000-0000-000025570000}"/>
    <cellStyle name="Normal 3 4 2 3 3 5 2 3" xfId="22312" xr:uid="{00000000-0005-0000-0000-000026570000}"/>
    <cellStyle name="Normal 3 4 2 3 3 5 3" xfId="22313" xr:uid="{00000000-0005-0000-0000-000027570000}"/>
    <cellStyle name="Normal 3 4 2 3 3 5 4" xfId="22314" xr:uid="{00000000-0005-0000-0000-000028570000}"/>
    <cellStyle name="Normal 3 4 2 3 3 6" xfId="22315" xr:uid="{00000000-0005-0000-0000-000029570000}"/>
    <cellStyle name="Normal 3 4 2 3 3 6 2" xfId="22316" xr:uid="{00000000-0005-0000-0000-00002A570000}"/>
    <cellStyle name="Normal 3 4 2 3 3 6 2 2" xfId="22317" xr:uid="{00000000-0005-0000-0000-00002B570000}"/>
    <cellStyle name="Normal 3 4 2 3 3 6 2 3" xfId="22318" xr:uid="{00000000-0005-0000-0000-00002C570000}"/>
    <cellStyle name="Normal 3 4 2 3 3 6 3" xfId="22319" xr:uid="{00000000-0005-0000-0000-00002D570000}"/>
    <cellStyle name="Normal 3 4 2 3 3 6 4" xfId="22320" xr:uid="{00000000-0005-0000-0000-00002E570000}"/>
    <cellStyle name="Normal 3 4 2 3 3 7" xfId="22321" xr:uid="{00000000-0005-0000-0000-00002F570000}"/>
    <cellStyle name="Normal 3 4 2 3 3 7 2" xfId="22322" xr:uid="{00000000-0005-0000-0000-000030570000}"/>
    <cellStyle name="Normal 3 4 2 3 3 7 2 2" xfId="22323" xr:uid="{00000000-0005-0000-0000-000031570000}"/>
    <cellStyle name="Normal 3 4 2 3 3 7 2 3" xfId="22324" xr:uid="{00000000-0005-0000-0000-000032570000}"/>
    <cellStyle name="Normal 3 4 2 3 3 7 3" xfId="22325" xr:uid="{00000000-0005-0000-0000-000033570000}"/>
    <cellStyle name="Normal 3 4 2 3 3 7 4" xfId="22326" xr:uid="{00000000-0005-0000-0000-000034570000}"/>
    <cellStyle name="Normal 3 4 2 3 3 8" xfId="22327" xr:uid="{00000000-0005-0000-0000-000035570000}"/>
    <cellStyle name="Normal 3 4 2 3 3 8 2" xfId="22328" xr:uid="{00000000-0005-0000-0000-000036570000}"/>
    <cellStyle name="Normal 3 4 2 3 3 8 3" xfId="22329" xr:uid="{00000000-0005-0000-0000-000037570000}"/>
    <cellStyle name="Normal 3 4 2 3 3 9" xfId="22330" xr:uid="{00000000-0005-0000-0000-000038570000}"/>
    <cellStyle name="Normal 3 4 2 3 4" xfId="22331" xr:uid="{00000000-0005-0000-0000-000039570000}"/>
    <cellStyle name="Normal 3 4 2 3 4 2" xfId="22332" xr:uid="{00000000-0005-0000-0000-00003A570000}"/>
    <cellStyle name="Normal 3 4 2 3 4 2 2" xfId="22333" xr:uid="{00000000-0005-0000-0000-00003B570000}"/>
    <cellStyle name="Normal 3 4 2 3 4 2 3" xfId="22334" xr:uid="{00000000-0005-0000-0000-00003C570000}"/>
    <cellStyle name="Normal 3 4 2 3 4 3" xfId="22335" xr:uid="{00000000-0005-0000-0000-00003D570000}"/>
    <cellStyle name="Normal 3 4 2 3 4 4" xfId="22336" xr:uid="{00000000-0005-0000-0000-00003E570000}"/>
    <cellStyle name="Normal 3 4 2 3 5" xfId="22337" xr:uid="{00000000-0005-0000-0000-00003F570000}"/>
    <cellStyle name="Normal 3 4 2 3 5 2" xfId="22338" xr:uid="{00000000-0005-0000-0000-000040570000}"/>
    <cellStyle name="Normal 3 4 2 3 5 2 2" xfId="22339" xr:uid="{00000000-0005-0000-0000-000041570000}"/>
    <cellStyle name="Normal 3 4 2 3 5 2 3" xfId="22340" xr:uid="{00000000-0005-0000-0000-000042570000}"/>
    <cellStyle name="Normal 3 4 2 3 5 3" xfId="22341" xr:uid="{00000000-0005-0000-0000-000043570000}"/>
    <cellStyle name="Normal 3 4 2 3 5 4" xfId="22342" xr:uid="{00000000-0005-0000-0000-000044570000}"/>
    <cellStyle name="Normal 3 4 2 3 6" xfId="22343" xr:uid="{00000000-0005-0000-0000-000045570000}"/>
    <cellStyle name="Normal 3 4 2 3 6 2" xfId="22344" xr:uid="{00000000-0005-0000-0000-000046570000}"/>
    <cellStyle name="Normal 3 4 2 3 6 2 2" xfId="22345" xr:uid="{00000000-0005-0000-0000-000047570000}"/>
    <cellStyle name="Normal 3 4 2 3 6 2 3" xfId="22346" xr:uid="{00000000-0005-0000-0000-000048570000}"/>
    <cellStyle name="Normal 3 4 2 3 6 3" xfId="22347" xr:uid="{00000000-0005-0000-0000-000049570000}"/>
    <cellStyle name="Normal 3 4 2 3 6 4" xfId="22348" xr:uid="{00000000-0005-0000-0000-00004A570000}"/>
    <cellStyle name="Normal 3 4 2 3 7" xfId="22349" xr:uid="{00000000-0005-0000-0000-00004B570000}"/>
    <cellStyle name="Normal 3 4 2 3 7 2" xfId="22350" xr:uid="{00000000-0005-0000-0000-00004C570000}"/>
    <cellStyle name="Normal 3 4 2 3 7 2 2" xfId="22351" xr:uid="{00000000-0005-0000-0000-00004D570000}"/>
    <cellStyle name="Normal 3 4 2 3 7 2 3" xfId="22352" xr:uid="{00000000-0005-0000-0000-00004E570000}"/>
    <cellStyle name="Normal 3 4 2 3 7 3" xfId="22353" xr:uid="{00000000-0005-0000-0000-00004F570000}"/>
    <cellStyle name="Normal 3 4 2 3 7 4" xfId="22354" xr:uid="{00000000-0005-0000-0000-000050570000}"/>
    <cellStyle name="Normal 3 4 2 3 8" xfId="22355" xr:uid="{00000000-0005-0000-0000-000051570000}"/>
    <cellStyle name="Normal 3 4 2 3 8 2" xfId="22356" xr:uid="{00000000-0005-0000-0000-000052570000}"/>
    <cellStyle name="Normal 3 4 2 3 8 2 2" xfId="22357" xr:uid="{00000000-0005-0000-0000-000053570000}"/>
    <cellStyle name="Normal 3 4 2 3 8 2 3" xfId="22358" xr:uid="{00000000-0005-0000-0000-000054570000}"/>
    <cellStyle name="Normal 3 4 2 3 8 3" xfId="22359" xr:uid="{00000000-0005-0000-0000-000055570000}"/>
    <cellStyle name="Normal 3 4 2 3 8 4" xfId="22360" xr:uid="{00000000-0005-0000-0000-000056570000}"/>
    <cellStyle name="Normal 3 4 2 3 9" xfId="22361" xr:uid="{00000000-0005-0000-0000-000057570000}"/>
    <cellStyle name="Normal 3 4 2 3 9 2" xfId="22362" xr:uid="{00000000-0005-0000-0000-000058570000}"/>
    <cellStyle name="Normal 3 4 2 3 9 2 2" xfId="22363" xr:uid="{00000000-0005-0000-0000-000059570000}"/>
    <cellStyle name="Normal 3 4 2 3 9 2 3" xfId="22364" xr:uid="{00000000-0005-0000-0000-00005A570000}"/>
    <cellStyle name="Normal 3 4 2 3 9 3" xfId="22365" xr:uid="{00000000-0005-0000-0000-00005B570000}"/>
    <cellStyle name="Normal 3 4 2 3 9 4" xfId="22366" xr:uid="{00000000-0005-0000-0000-00005C570000}"/>
    <cellStyle name="Normal 3 4 2 4" xfId="22367" xr:uid="{00000000-0005-0000-0000-00005D570000}"/>
    <cellStyle name="Normal 3 4 2 4 10" xfId="22368" xr:uid="{00000000-0005-0000-0000-00005E570000}"/>
    <cellStyle name="Normal 3 4 2 4 10 2" xfId="22369" xr:uid="{00000000-0005-0000-0000-00005F570000}"/>
    <cellStyle name="Normal 3 4 2 4 10 3" xfId="22370" xr:uid="{00000000-0005-0000-0000-000060570000}"/>
    <cellStyle name="Normal 3 4 2 4 11" xfId="22371" xr:uid="{00000000-0005-0000-0000-000061570000}"/>
    <cellStyle name="Normal 3 4 2 4 12" xfId="22372" xr:uid="{00000000-0005-0000-0000-000062570000}"/>
    <cellStyle name="Normal 3 4 2 4 2" xfId="22373" xr:uid="{00000000-0005-0000-0000-000063570000}"/>
    <cellStyle name="Normal 3 4 2 4 2 10" xfId="22374" xr:uid="{00000000-0005-0000-0000-000064570000}"/>
    <cellStyle name="Normal 3 4 2 4 2 2" xfId="22375" xr:uid="{00000000-0005-0000-0000-000065570000}"/>
    <cellStyle name="Normal 3 4 2 4 2 2 2" xfId="22376" xr:uid="{00000000-0005-0000-0000-000066570000}"/>
    <cellStyle name="Normal 3 4 2 4 2 2 2 2" xfId="22377" xr:uid="{00000000-0005-0000-0000-000067570000}"/>
    <cellStyle name="Normal 3 4 2 4 2 2 2 3" xfId="22378" xr:uid="{00000000-0005-0000-0000-000068570000}"/>
    <cellStyle name="Normal 3 4 2 4 2 2 3" xfId="22379" xr:uid="{00000000-0005-0000-0000-000069570000}"/>
    <cellStyle name="Normal 3 4 2 4 2 2 4" xfId="22380" xr:uid="{00000000-0005-0000-0000-00006A570000}"/>
    <cellStyle name="Normal 3 4 2 4 2 3" xfId="22381" xr:uid="{00000000-0005-0000-0000-00006B570000}"/>
    <cellStyle name="Normal 3 4 2 4 2 3 2" xfId="22382" xr:uid="{00000000-0005-0000-0000-00006C570000}"/>
    <cellStyle name="Normal 3 4 2 4 2 3 2 2" xfId="22383" xr:uid="{00000000-0005-0000-0000-00006D570000}"/>
    <cellStyle name="Normal 3 4 2 4 2 3 2 3" xfId="22384" xr:uid="{00000000-0005-0000-0000-00006E570000}"/>
    <cellStyle name="Normal 3 4 2 4 2 3 3" xfId="22385" xr:uid="{00000000-0005-0000-0000-00006F570000}"/>
    <cellStyle name="Normal 3 4 2 4 2 3 4" xfId="22386" xr:uid="{00000000-0005-0000-0000-000070570000}"/>
    <cellStyle name="Normal 3 4 2 4 2 4" xfId="22387" xr:uid="{00000000-0005-0000-0000-000071570000}"/>
    <cellStyle name="Normal 3 4 2 4 2 4 2" xfId="22388" xr:uid="{00000000-0005-0000-0000-000072570000}"/>
    <cellStyle name="Normal 3 4 2 4 2 4 2 2" xfId="22389" xr:uid="{00000000-0005-0000-0000-000073570000}"/>
    <cellStyle name="Normal 3 4 2 4 2 4 2 3" xfId="22390" xr:uid="{00000000-0005-0000-0000-000074570000}"/>
    <cellStyle name="Normal 3 4 2 4 2 4 3" xfId="22391" xr:uid="{00000000-0005-0000-0000-000075570000}"/>
    <cellStyle name="Normal 3 4 2 4 2 4 4" xfId="22392" xr:uid="{00000000-0005-0000-0000-000076570000}"/>
    <cellStyle name="Normal 3 4 2 4 2 5" xfId="22393" xr:uid="{00000000-0005-0000-0000-000077570000}"/>
    <cellStyle name="Normal 3 4 2 4 2 5 2" xfId="22394" xr:uid="{00000000-0005-0000-0000-000078570000}"/>
    <cellStyle name="Normal 3 4 2 4 2 5 2 2" xfId="22395" xr:uid="{00000000-0005-0000-0000-000079570000}"/>
    <cellStyle name="Normal 3 4 2 4 2 5 2 3" xfId="22396" xr:uid="{00000000-0005-0000-0000-00007A570000}"/>
    <cellStyle name="Normal 3 4 2 4 2 5 3" xfId="22397" xr:uid="{00000000-0005-0000-0000-00007B570000}"/>
    <cellStyle name="Normal 3 4 2 4 2 5 4" xfId="22398" xr:uid="{00000000-0005-0000-0000-00007C570000}"/>
    <cellStyle name="Normal 3 4 2 4 2 6" xfId="22399" xr:uid="{00000000-0005-0000-0000-00007D570000}"/>
    <cellStyle name="Normal 3 4 2 4 2 6 2" xfId="22400" xr:uid="{00000000-0005-0000-0000-00007E570000}"/>
    <cellStyle name="Normal 3 4 2 4 2 6 2 2" xfId="22401" xr:uid="{00000000-0005-0000-0000-00007F570000}"/>
    <cellStyle name="Normal 3 4 2 4 2 6 2 3" xfId="22402" xr:uid="{00000000-0005-0000-0000-000080570000}"/>
    <cellStyle name="Normal 3 4 2 4 2 6 3" xfId="22403" xr:uid="{00000000-0005-0000-0000-000081570000}"/>
    <cellStyle name="Normal 3 4 2 4 2 6 4" xfId="22404" xr:uid="{00000000-0005-0000-0000-000082570000}"/>
    <cellStyle name="Normal 3 4 2 4 2 7" xfId="22405" xr:uid="{00000000-0005-0000-0000-000083570000}"/>
    <cellStyle name="Normal 3 4 2 4 2 7 2" xfId="22406" xr:uid="{00000000-0005-0000-0000-000084570000}"/>
    <cellStyle name="Normal 3 4 2 4 2 7 2 2" xfId="22407" xr:uid="{00000000-0005-0000-0000-000085570000}"/>
    <cellStyle name="Normal 3 4 2 4 2 7 2 3" xfId="22408" xr:uid="{00000000-0005-0000-0000-000086570000}"/>
    <cellStyle name="Normal 3 4 2 4 2 7 3" xfId="22409" xr:uid="{00000000-0005-0000-0000-000087570000}"/>
    <cellStyle name="Normal 3 4 2 4 2 7 4" xfId="22410" xr:uid="{00000000-0005-0000-0000-000088570000}"/>
    <cellStyle name="Normal 3 4 2 4 2 8" xfId="22411" xr:uid="{00000000-0005-0000-0000-000089570000}"/>
    <cellStyle name="Normal 3 4 2 4 2 8 2" xfId="22412" xr:uid="{00000000-0005-0000-0000-00008A570000}"/>
    <cellStyle name="Normal 3 4 2 4 2 8 3" xfId="22413" xr:uid="{00000000-0005-0000-0000-00008B570000}"/>
    <cellStyle name="Normal 3 4 2 4 2 9" xfId="22414" xr:uid="{00000000-0005-0000-0000-00008C570000}"/>
    <cellStyle name="Normal 3 4 2 4 3" xfId="22415" xr:uid="{00000000-0005-0000-0000-00008D570000}"/>
    <cellStyle name="Normal 3 4 2 4 3 10" xfId="22416" xr:uid="{00000000-0005-0000-0000-00008E570000}"/>
    <cellStyle name="Normal 3 4 2 4 3 2" xfId="22417" xr:uid="{00000000-0005-0000-0000-00008F570000}"/>
    <cellStyle name="Normal 3 4 2 4 3 2 2" xfId="22418" xr:uid="{00000000-0005-0000-0000-000090570000}"/>
    <cellStyle name="Normal 3 4 2 4 3 2 2 2" xfId="22419" xr:uid="{00000000-0005-0000-0000-000091570000}"/>
    <cellStyle name="Normal 3 4 2 4 3 2 2 3" xfId="22420" xr:uid="{00000000-0005-0000-0000-000092570000}"/>
    <cellStyle name="Normal 3 4 2 4 3 2 3" xfId="22421" xr:uid="{00000000-0005-0000-0000-000093570000}"/>
    <cellStyle name="Normal 3 4 2 4 3 2 4" xfId="22422" xr:uid="{00000000-0005-0000-0000-000094570000}"/>
    <cellStyle name="Normal 3 4 2 4 3 3" xfId="22423" xr:uid="{00000000-0005-0000-0000-000095570000}"/>
    <cellStyle name="Normal 3 4 2 4 3 3 2" xfId="22424" xr:uid="{00000000-0005-0000-0000-000096570000}"/>
    <cellStyle name="Normal 3 4 2 4 3 3 2 2" xfId="22425" xr:uid="{00000000-0005-0000-0000-000097570000}"/>
    <cellStyle name="Normal 3 4 2 4 3 3 2 3" xfId="22426" xr:uid="{00000000-0005-0000-0000-000098570000}"/>
    <cellStyle name="Normal 3 4 2 4 3 3 3" xfId="22427" xr:uid="{00000000-0005-0000-0000-000099570000}"/>
    <cellStyle name="Normal 3 4 2 4 3 3 4" xfId="22428" xr:uid="{00000000-0005-0000-0000-00009A570000}"/>
    <cellStyle name="Normal 3 4 2 4 3 4" xfId="22429" xr:uid="{00000000-0005-0000-0000-00009B570000}"/>
    <cellStyle name="Normal 3 4 2 4 3 4 2" xfId="22430" xr:uid="{00000000-0005-0000-0000-00009C570000}"/>
    <cellStyle name="Normal 3 4 2 4 3 4 2 2" xfId="22431" xr:uid="{00000000-0005-0000-0000-00009D570000}"/>
    <cellStyle name="Normal 3 4 2 4 3 4 2 3" xfId="22432" xr:uid="{00000000-0005-0000-0000-00009E570000}"/>
    <cellStyle name="Normal 3 4 2 4 3 4 3" xfId="22433" xr:uid="{00000000-0005-0000-0000-00009F570000}"/>
    <cellStyle name="Normal 3 4 2 4 3 4 4" xfId="22434" xr:uid="{00000000-0005-0000-0000-0000A0570000}"/>
    <cellStyle name="Normal 3 4 2 4 3 5" xfId="22435" xr:uid="{00000000-0005-0000-0000-0000A1570000}"/>
    <cellStyle name="Normal 3 4 2 4 3 5 2" xfId="22436" xr:uid="{00000000-0005-0000-0000-0000A2570000}"/>
    <cellStyle name="Normal 3 4 2 4 3 5 2 2" xfId="22437" xr:uid="{00000000-0005-0000-0000-0000A3570000}"/>
    <cellStyle name="Normal 3 4 2 4 3 5 2 3" xfId="22438" xr:uid="{00000000-0005-0000-0000-0000A4570000}"/>
    <cellStyle name="Normal 3 4 2 4 3 5 3" xfId="22439" xr:uid="{00000000-0005-0000-0000-0000A5570000}"/>
    <cellStyle name="Normal 3 4 2 4 3 5 4" xfId="22440" xr:uid="{00000000-0005-0000-0000-0000A6570000}"/>
    <cellStyle name="Normal 3 4 2 4 3 6" xfId="22441" xr:uid="{00000000-0005-0000-0000-0000A7570000}"/>
    <cellStyle name="Normal 3 4 2 4 3 6 2" xfId="22442" xr:uid="{00000000-0005-0000-0000-0000A8570000}"/>
    <cellStyle name="Normal 3 4 2 4 3 6 2 2" xfId="22443" xr:uid="{00000000-0005-0000-0000-0000A9570000}"/>
    <cellStyle name="Normal 3 4 2 4 3 6 2 3" xfId="22444" xr:uid="{00000000-0005-0000-0000-0000AA570000}"/>
    <cellStyle name="Normal 3 4 2 4 3 6 3" xfId="22445" xr:uid="{00000000-0005-0000-0000-0000AB570000}"/>
    <cellStyle name="Normal 3 4 2 4 3 6 4" xfId="22446" xr:uid="{00000000-0005-0000-0000-0000AC570000}"/>
    <cellStyle name="Normal 3 4 2 4 3 7" xfId="22447" xr:uid="{00000000-0005-0000-0000-0000AD570000}"/>
    <cellStyle name="Normal 3 4 2 4 3 7 2" xfId="22448" xr:uid="{00000000-0005-0000-0000-0000AE570000}"/>
    <cellStyle name="Normal 3 4 2 4 3 7 2 2" xfId="22449" xr:uid="{00000000-0005-0000-0000-0000AF570000}"/>
    <cellStyle name="Normal 3 4 2 4 3 7 2 3" xfId="22450" xr:uid="{00000000-0005-0000-0000-0000B0570000}"/>
    <cellStyle name="Normal 3 4 2 4 3 7 3" xfId="22451" xr:uid="{00000000-0005-0000-0000-0000B1570000}"/>
    <cellStyle name="Normal 3 4 2 4 3 7 4" xfId="22452" xr:uid="{00000000-0005-0000-0000-0000B2570000}"/>
    <cellStyle name="Normal 3 4 2 4 3 8" xfId="22453" xr:uid="{00000000-0005-0000-0000-0000B3570000}"/>
    <cellStyle name="Normal 3 4 2 4 3 8 2" xfId="22454" xr:uid="{00000000-0005-0000-0000-0000B4570000}"/>
    <cellStyle name="Normal 3 4 2 4 3 8 3" xfId="22455" xr:uid="{00000000-0005-0000-0000-0000B5570000}"/>
    <cellStyle name="Normal 3 4 2 4 3 9" xfId="22456" xr:uid="{00000000-0005-0000-0000-0000B6570000}"/>
    <cellStyle name="Normal 3 4 2 4 4" xfId="22457" xr:uid="{00000000-0005-0000-0000-0000B7570000}"/>
    <cellStyle name="Normal 3 4 2 4 4 2" xfId="22458" xr:uid="{00000000-0005-0000-0000-0000B8570000}"/>
    <cellStyle name="Normal 3 4 2 4 4 2 2" xfId="22459" xr:uid="{00000000-0005-0000-0000-0000B9570000}"/>
    <cellStyle name="Normal 3 4 2 4 4 2 3" xfId="22460" xr:uid="{00000000-0005-0000-0000-0000BA570000}"/>
    <cellStyle name="Normal 3 4 2 4 4 3" xfId="22461" xr:uid="{00000000-0005-0000-0000-0000BB570000}"/>
    <cellStyle name="Normal 3 4 2 4 4 4" xfId="22462" xr:uid="{00000000-0005-0000-0000-0000BC570000}"/>
    <cellStyle name="Normal 3 4 2 4 5" xfId="22463" xr:uid="{00000000-0005-0000-0000-0000BD570000}"/>
    <cellStyle name="Normal 3 4 2 4 5 2" xfId="22464" xr:uid="{00000000-0005-0000-0000-0000BE570000}"/>
    <cellStyle name="Normal 3 4 2 4 5 2 2" xfId="22465" xr:uid="{00000000-0005-0000-0000-0000BF570000}"/>
    <cellStyle name="Normal 3 4 2 4 5 2 3" xfId="22466" xr:uid="{00000000-0005-0000-0000-0000C0570000}"/>
    <cellStyle name="Normal 3 4 2 4 5 3" xfId="22467" xr:uid="{00000000-0005-0000-0000-0000C1570000}"/>
    <cellStyle name="Normal 3 4 2 4 5 4" xfId="22468" xr:uid="{00000000-0005-0000-0000-0000C2570000}"/>
    <cellStyle name="Normal 3 4 2 4 6" xfId="22469" xr:uid="{00000000-0005-0000-0000-0000C3570000}"/>
    <cellStyle name="Normal 3 4 2 4 6 2" xfId="22470" xr:uid="{00000000-0005-0000-0000-0000C4570000}"/>
    <cellStyle name="Normal 3 4 2 4 6 2 2" xfId="22471" xr:uid="{00000000-0005-0000-0000-0000C5570000}"/>
    <cellStyle name="Normal 3 4 2 4 6 2 3" xfId="22472" xr:uid="{00000000-0005-0000-0000-0000C6570000}"/>
    <cellStyle name="Normal 3 4 2 4 6 3" xfId="22473" xr:uid="{00000000-0005-0000-0000-0000C7570000}"/>
    <cellStyle name="Normal 3 4 2 4 6 4" xfId="22474" xr:uid="{00000000-0005-0000-0000-0000C8570000}"/>
    <cellStyle name="Normal 3 4 2 4 7" xfId="22475" xr:uid="{00000000-0005-0000-0000-0000C9570000}"/>
    <cellStyle name="Normal 3 4 2 4 7 2" xfId="22476" xr:uid="{00000000-0005-0000-0000-0000CA570000}"/>
    <cellStyle name="Normal 3 4 2 4 7 2 2" xfId="22477" xr:uid="{00000000-0005-0000-0000-0000CB570000}"/>
    <cellStyle name="Normal 3 4 2 4 7 2 3" xfId="22478" xr:uid="{00000000-0005-0000-0000-0000CC570000}"/>
    <cellStyle name="Normal 3 4 2 4 7 3" xfId="22479" xr:uid="{00000000-0005-0000-0000-0000CD570000}"/>
    <cellStyle name="Normal 3 4 2 4 7 4" xfId="22480" xr:uid="{00000000-0005-0000-0000-0000CE570000}"/>
    <cellStyle name="Normal 3 4 2 4 8" xfId="22481" xr:uid="{00000000-0005-0000-0000-0000CF570000}"/>
    <cellStyle name="Normal 3 4 2 4 8 2" xfId="22482" xr:uid="{00000000-0005-0000-0000-0000D0570000}"/>
    <cellStyle name="Normal 3 4 2 4 8 2 2" xfId="22483" xr:uid="{00000000-0005-0000-0000-0000D1570000}"/>
    <cellStyle name="Normal 3 4 2 4 8 2 3" xfId="22484" xr:uid="{00000000-0005-0000-0000-0000D2570000}"/>
    <cellStyle name="Normal 3 4 2 4 8 3" xfId="22485" xr:uid="{00000000-0005-0000-0000-0000D3570000}"/>
    <cellStyle name="Normal 3 4 2 4 8 4" xfId="22486" xr:uid="{00000000-0005-0000-0000-0000D4570000}"/>
    <cellStyle name="Normal 3 4 2 4 9" xfId="22487" xr:uid="{00000000-0005-0000-0000-0000D5570000}"/>
    <cellStyle name="Normal 3 4 2 4 9 2" xfId="22488" xr:uid="{00000000-0005-0000-0000-0000D6570000}"/>
    <cellStyle name="Normal 3 4 2 4 9 2 2" xfId="22489" xr:uid="{00000000-0005-0000-0000-0000D7570000}"/>
    <cellStyle name="Normal 3 4 2 4 9 2 3" xfId="22490" xr:uid="{00000000-0005-0000-0000-0000D8570000}"/>
    <cellStyle name="Normal 3 4 2 4 9 3" xfId="22491" xr:uid="{00000000-0005-0000-0000-0000D9570000}"/>
    <cellStyle name="Normal 3 4 2 4 9 4" xfId="22492" xr:uid="{00000000-0005-0000-0000-0000DA570000}"/>
    <cellStyle name="Normal 3 4 2 5" xfId="22493" xr:uid="{00000000-0005-0000-0000-0000DB570000}"/>
    <cellStyle name="Normal 3 4 2 5 10" xfId="22494" xr:uid="{00000000-0005-0000-0000-0000DC570000}"/>
    <cellStyle name="Normal 3 4 2 5 2" xfId="22495" xr:uid="{00000000-0005-0000-0000-0000DD570000}"/>
    <cellStyle name="Normal 3 4 2 5 2 2" xfId="22496" xr:uid="{00000000-0005-0000-0000-0000DE570000}"/>
    <cellStyle name="Normal 3 4 2 5 2 2 2" xfId="22497" xr:uid="{00000000-0005-0000-0000-0000DF570000}"/>
    <cellStyle name="Normal 3 4 2 5 2 2 3" xfId="22498" xr:uid="{00000000-0005-0000-0000-0000E0570000}"/>
    <cellStyle name="Normal 3 4 2 5 2 3" xfId="22499" xr:uid="{00000000-0005-0000-0000-0000E1570000}"/>
    <cellStyle name="Normal 3 4 2 5 2 4" xfId="22500" xr:uid="{00000000-0005-0000-0000-0000E2570000}"/>
    <cellStyle name="Normal 3 4 2 5 3" xfId="22501" xr:uid="{00000000-0005-0000-0000-0000E3570000}"/>
    <cellStyle name="Normal 3 4 2 5 3 2" xfId="22502" xr:uid="{00000000-0005-0000-0000-0000E4570000}"/>
    <cellStyle name="Normal 3 4 2 5 3 2 2" xfId="22503" xr:uid="{00000000-0005-0000-0000-0000E5570000}"/>
    <cellStyle name="Normal 3 4 2 5 3 2 3" xfId="22504" xr:uid="{00000000-0005-0000-0000-0000E6570000}"/>
    <cellStyle name="Normal 3 4 2 5 3 3" xfId="22505" xr:uid="{00000000-0005-0000-0000-0000E7570000}"/>
    <cellStyle name="Normal 3 4 2 5 3 4" xfId="22506" xr:uid="{00000000-0005-0000-0000-0000E8570000}"/>
    <cellStyle name="Normal 3 4 2 5 4" xfId="22507" xr:uid="{00000000-0005-0000-0000-0000E9570000}"/>
    <cellStyle name="Normal 3 4 2 5 4 2" xfId="22508" xr:uid="{00000000-0005-0000-0000-0000EA570000}"/>
    <cellStyle name="Normal 3 4 2 5 4 2 2" xfId="22509" xr:uid="{00000000-0005-0000-0000-0000EB570000}"/>
    <cellStyle name="Normal 3 4 2 5 4 2 3" xfId="22510" xr:uid="{00000000-0005-0000-0000-0000EC570000}"/>
    <cellStyle name="Normal 3 4 2 5 4 3" xfId="22511" xr:uid="{00000000-0005-0000-0000-0000ED570000}"/>
    <cellStyle name="Normal 3 4 2 5 4 4" xfId="22512" xr:uid="{00000000-0005-0000-0000-0000EE570000}"/>
    <cellStyle name="Normal 3 4 2 5 5" xfId="22513" xr:uid="{00000000-0005-0000-0000-0000EF570000}"/>
    <cellStyle name="Normal 3 4 2 5 5 2" xfId="22514" xr:uid="{00000000-0005-0000-0000-0000F0570000}"/>
    <cellStyle name="Normal 3 4 2 5 5 2 2" xfId="22515" xr:uid="{00000000-0005-0000-0000-0000F1570000}"/>
    <cellStyle name="Normal 3 4 2 5 5 2 3" xfId="22516" xr:uid="{00000000-0005-0000-0000-0000F2570000}"/>
    <cellStyle name="Normal 3 4 2 5 5 3" xfId="22517" xr:uid="{00000000-0005-0000-0000-0000F3570000}"/>
    <cellStyle name="Normal 3 4 2 5 5 4" xfId="22518" xr:uid="{00000000-0005-0000-0000-0000F4570000}"/>
    <cellStyle name="Normal 3 4 2 5 6" xfId="22519" xr:uid="{00000000-0005-0000-0000-0000F5570000}"/>
    <cellStyle name="Normal 3 4 2 5 6 2" xfId="22520" xr:uid="{00000000-0005-0000-0000-0000F6570000}"/>
    <cellStyle name="Normal 3 4 2 5 6 2 2" xfId="22521" xr:uid="{00000000-0005-0000-0000-0000F7570000}"/>
    <cellStyle name="Normal 3 4 2 5 6 2 3" xfId="22522" xr:uid="{00000000-0005-0000-0000-0000F8570000}"/>
    <cellStyle name="Normal 3 4 2 5 6 3" xfId="22523" xr:uid="{00000000-0005-0000-0000-0000F9570000}"/>
    <cellStyle name="Normal 3 4 2 5 6 4" xfId="22524" xr:uid="{00000000-0005-0000-0000-0000FA570000}"/>
    <cellStyle name="Normal 3 4 2 5 7" xfId="22525" xr:uid="{00000000-0005-0000-0000-0000FB570000}"/>
    <cellStyle name="Normal 3 4 2 5 7 2" xfId="22526" xr:uid="{00000000-0005-0000-0000-0000FC570000}"/>
    <cellStyle name="Normal 3 4 2 5 7 2 2" xfId="22527" xr:uid="{00000000-0005-0000-0000-0000FD570000}"/>
    <cellStyle name="Normal 3 4 2 5 7 2 3" xfId="22528" xr:uid="{00000000-0005-0000-0000-0000FE570000}"/>
    <cellStyle name="Normal 3 4 2 5 7 3" xfId="22529" xr:uid="{00000000-0005-0000-0000-0000FF570000}"/>
    <cellStyle name="Normal 3 4 2 5 7 4" xfId="22530" xr:uid="{00000000-0005-0000-0000-000000580000}"/>
    <cellStyle name="Normal 3 4 2 5 8" xfId="22531" xr:uid="{00000000-0005-0000-0000-000001580000}"/>
    <cellStyle name="Normal 3 4 2 5 8 2" xfId="22532" xr:uid="{00000000-0005-0000-0000-000002580000}"/>
    <cellStyle name="Normal 3 4 2 5 8 3" xfId="22533" xr:uid="{00000000-0005-0000-0000-000003580000}"/>
    <cellStyle name="Normal 3 4 2 5 9" xfId="22534" xr:uid="{00000000-0005-0000-0000-000004580000}"/>
    <cellStyle name="Normal 3 4 2 6" xfId="22535" xr:uid="{00000000-0005-0000-0000-000005580000}"/>
    <cellStyle name="Normal 3 4 2 6 10" xfId="22536" xr:uid="{00000000-0005-0000-0000-000006580000}"/>
    <cellStyle name="Normal 3 4 2 6 2" xfId="22537" xr:uid="{00000000-0005-0000-0000-000007580000}"/>
    <cellStyle name="Normal 3 4 2 6 2 2" xfId="22538" xr:uid="{00000000-0005-0000-0000-000008580000}"/>
    <cellStyle name="Normal 3 4 2 6 2 2 2" xfId="22539" xr:uid="{00000000-0005-0000-0000-000009580000}"/>
    <cellStyle name="Normal 3 4 2 6 2 2 3" xfId="22540" xr:uid="{00000000-0005-0000-0000-00000A580000}"/>
    <cellStyle name="Normal 3 4 2 6 2 3" xfId="22541" xr:uid="{00000000-0005-0000-0000-00000B580000}"/>
    <cellStyle name="Normal 3 4 2 6 2 4" xfId="22542" xr:uid="{00000000-0005-0000-0000-00000C580000}"/>
    <cellStyle name="Normal 3 4 2 6 3" xfId="22543" xr:uid="{00000000-0005-0000-0000-00000D580000}"/>
    <cellStyle name="Normal 3 4 2 6 3 2" xfId="22544" xr:uid="{00000000-0005-0000-0000-00000E580000}"/>
    <cellStyle name="Normal 3 4 2 6 3 2 2" xfId="22545" xr:uid="{00000000-0005-0000-0000-00000F580000}"/>
    <cellStyle name="Normal 3 4 2 6 3 2 3" xfId="22546" xr:uid="{00000000-0005-0000-0000-000010580000}"/>
    <cellStyle name="Normal 3 4 2 6 3 3" xfId="22547" xr:uid="{00000000-0005-0000-0000-000011580000}"/>
    <cellStyle name="Normal 3 4 2 6 3 4" xfId="22548" xr:uid="{00000000-0005-0000-0000-000012580000}"/>
    <cellStyle name="Normal 3 4 2 6 4" xfId="22549" xr:uid="{00000000-0005-0000-0000-000013580000}"/>
    <cellStyle name="Normal 3 4 2 6 4 2" xfId="22550" xr:uid="{00000000-0005-0000-0000-000014580000}"/>
    <cellStyle name="Normal 3 4 2 6 4 2 2" xfId="22551" xr:uid="{00000000-0005-0000-0000-000015580000}"/>
    <cellStyle name="Normal 3 4 2 6 4 2 3" xfId="22552" xr:uid="{00000000-0005-0000-0000-000016580000}"/>
    <cellStyle name="Normal 3 4 2 6 4 3" xfId="22553" xr:uid="{00000000-0005-0000-0000-000017580000}"/>
    <cellStyle name="Normal 3 4 2 6 4 4" xfId="22554" xr:uid="{00000000-0005-0000-0000-000018580000}"/>
    <cellStyle name="Normal 3 4 2 6 5" xfId="22555" xr:uid="{00000000-0005-0000-0000-000019580000}"/>
    <cellStyle name="Normal 3 4 2 6 5 2" xfId="22556" xr:uid="{00000000-0005-0000-0000-00001A580000}"/>
    <cellStyle name="Normal 3 4 2 6 5 2 2" xfId="22557" xr:uid="{00000000-0005-0000-0000-00001B580000}"/>
    <cellStyle name="Normal 3 4 2 6 5 2 3" xfId="22558" xr:uid="{00000000-0005-0000-0000-00001C580000}"/>
    <cellStyle name="Normal 3 4 2 6 5 3" xfId="22559" xr:uid="{00000000-0005-0000-0000-00001D580000}"/>
    <cellStyle name="Normal 3 4 2 6 5 4" xfId="22560" xr:uid="{00000000-0005-0000-0000-00001E580000}"/>
    <cellStyle name="Normal 3 4 2 6 6" xfId="22561" xr:uid="{00000000-0005-0000-0000-00001F580000}"/>
    <cellStyle name="Normal 3 4 2 6 6 2" xfId="22562" xr:uid="{00000000-0005-0000-0000-000020580000}"/>
    <cellStyle name="Normal 3 4 2 6 6 2 2" xfId="22563" xr:uid="{00000000-0005-0000-0000-000021580000}"/>
    <cellStyle name="Normal 3 4 2 6 6 2 3" xfId="22564" xr:uid="{00000000-0005-0000-0000-000022580000}"/>
    <cellStyle name="Normal 3 4 2 6 6 3" xfId="22565" xr:uid="{00000000-0005-0000-0000-000023580000}"/>
    <cellStyle name="Normal 3 4 2 6 6 4" xfId="22566" xr:uid="{00000000-0005-0000-0000-000024580000}"/>
    <cellStyle name="Normal 3 4 2 6 7" xfId="22567" xr:uid="{00000000-0005-0000-0000-000025580000}"/>
    <cellStyle name="Normal 3 4 2 6 7 2" xfId="22568" xr:uid="{00000000-0005-0000-0000-000026580000}"/>
    <cellStyle name="Normal 3 4 2 6 7 2 2" xfId="22569" xr:uid="{00000000-0005-0000-0000-000027580000}"/>
    <cellStyle name="Normal 3 4 2 6 7 2 3" xfId="22570" xr:uid="{00000000-0005-0000-0000-000028580000}"/>
    <cellStyle name="Normal 3 4 2 6 7 3" xfId="22571" xr:uid="{00000000-0005-0000-0000-000029580000}"/>
    <cellStyle name="Normal 3 4 2 6 7 4" xfId="22572" xr:uid="{00000000-0005-0000-0000-00002A580000}"/>
    <cellStyle name="Normal 3 4 2 6 8" xfId="22573" xr:uid="{00000000-0005-0000-0000-00002B580000}"/>
    <cellStyle name="Normal 3 4 2 6 8 2" xfId="22574" xr:uid="{00000000-0005-0000-0000-00002C580000}"/>
    <cellStyle name="Normal 3 4 2 6 8 3" xfId="22575" xr:uid="{00000000-0005-0000-0000-00002D580000}"/>
    <cellStyle name="Normal 3 4 2 6 9" xfId="22576" xr:uid="{00000000-0005-0000-0000-00002E580000}"/>
    <cellStyle name="Normal 3 4 2 7" xfId="22577" xr:uid="{00000000-0005-0000-0000-00002F580000}"/>
    <cellStyle name="Normal 3 4 2 7 2" xfId="22578" xr:uid="{00000000-0005-0000-0000-000030580000}"/>
    <cellStyle name="Normal 3 4 2 7 2 2" xfId="22579" xr:uid="{00000000-0005-0000-0000-000031580000}"/>
    <cellStyle name="Normal 3 4 2 7 2 3" xfId="22580" xr:uid="{00000000-0005-0000-0000-000032580000}"/>
    <cellStyle name="Normal 3 4 2 7 3" xfId="22581" xr:uid="{00000000-0005-0000-0000-000033580000}"/>
    <cellStyle name="Normal 3 4 2 7 4" xfId="22582" xr:uid="{00000000-0005-0000-0000-000034580000}"/>
    <cellStyle name="Normal 3 4 2 8" xfId="22583" xr:uid="{00000000-0005-0000-0000-000035580000}"/>
    <cellStyle name="Normal 3 4 2 8 2" xfId="22584" xr:uid="{00000000-0005-0000-0000-000036580000}"/>
    <cellStyle name="Normal 3 4 2 8 2 2" xfId="22585" xr:uid="{00000000-0005-0000-0000-000037580000}"/>
    <cellStyle name="Normal 3 4 2 8 2 3" xfId="22586" xr:uid="{00000000-0005-0000-0000-000038580000}"/>
    <cellStyle name="Normal 3 4 2 8 3" xfId="22587" xr:uid="{00000000-0005-0000-0000-000039580000}"/>
    <cellStyle name="Normal 3 4 2 8 4" xfId="22588" xr:uid="{00000000-0005-0000-0000-00003A580000}"/>
    <cellStyle name="Normal 3 4 2 9" xfId="22589" xr:uid="{00000000-0005-0000-0000-00003B580000}"/>
    <cellStyle name="Normal 3 4 2 9 2" xfId="22590" xr:uid="{00000000-0005-0000-0000-00003C580000}"/>
    <cellStyle name="Normal 3 4 2 9 2 2" xfId="22591" xr:uid="{00000000-0005-0000-0000-00003D580000}"/>
    <cellStyle name="Normal 3 4 2 9 2 3" xfId="22592" xr:uid="{00000000-0005-0000-0000-00003E580000}"/>
    <cellStyle name="Normal 3 4 2 9 3" xfId="22593" xr:uid="{00000000-0005-0000-0000-00003F580000}"/>
    <cellStyle name="Normal 3 4 2 9 4" xfId="22594" xr:uid="{00000000-0005-0000-0000-000040580000}"/>
    <cellStyle name="Normal 3 4 3" xfId="22595" xr:uid="{00000000-0005-0000-0000-000041580000}"/>
    <cellStyle name="Normal 3 4 3 10" xfId="22596" xr:uid="{00000000-0005-0000-0000-000042580000}"/>
    <cellStyle name="Normal 3 4 3 10 2" xfId="22597" xr:uid="{00000000-0005-0000-0000-000043580000}"/>
    <cellStyle name="Normal 3 4 3 10 3" xfId="22598" xr:uid="{00000000-0005-0000-0000-000044580000}"/>
    <cellStyle name="Normal 3 4 3 11" xfId="22599" xr:uid="{00000000-0005-0000-0000-000045580000}"/>
    <cellStyle name="Normal 3 4 3 12" xfId="22600" xr:uid="{00000000-0005-0000-0000-000046580000}"/>
    <cellStyle name="Normal 3 4 3 2" xfId="22601" xr:uid="{00000000-0005-0000-0000-000047580000}"/>
    <cellStyle name="Normal 3 4 3 2 10" xfId="22602" xr:uid="{00000000-0005-0000-0000-000048580000}"/>
    <cellStyle name="Normal 3 4 3 2 2" xfId="22603" xr:uid="{00000000-0005-0000-0000-000049580000}"/>
    <cellStyle name="Normal 3 4 3 2 2 2" xfId="22604" xr:uid="{00000000-0005-0000-0000-00004A580000}"/>
    <cellStyle name="Normal 3 4 3 2 2 2 2" xfId="22605" xr:uid="{00000000-0005-0000-0000-00004B580000}"/>
    <cellStyle name="Normal 3 4 3 2 2 2 3" xfId="22606" xr:uid="{00000000-0005-0000-0000-00004C580000}"/>
    <cellStyle name="Normal 3 4 3 2 2 3" xfId="22607" xr:uid="{00000000-0005-0000-0000-00004D580000}"/>
    <cellStyle name="Normal 3 4 3 2 2 4" xfId="22608" xr:uid="{00000000-0005-0000-0000-00004E580000}"/>
    <cellStyle name="Normal 3 4 3 2 3" xfId="22609" xr:uid="{00000000-0005-0000-0000-00004F580000}"/>
    <cellStyle name="Normal 3 4 3 2 3 2" xfId="22610" xr:uid="{00000000-0005-0000-0000-000050580000}"/>
    <cellStyle name="Normal 3 4 3 2 3 2 2" xfId="22611" xr:uid="{00000000-0005-0000-0000-000051580000}"/>
    <cellStyle name="Normal 3 4 3 2 3 2 3" xfId="22612" xr:uid="{00000000-0005-0000-0000-000052580000}"/>
    <cellStyle name="Normal 3 4 3 2 3 3" xfId="22613" xr:uid="{00000000-0005-0000-0000-000053580000}"/>
    <cellStyle name="Normal 3 4 3 2 3 4" xfId="22614" xr:uid="{00000000-0005-0000-0000-000054580000}"/>
    <cellStyle name="Normal 3 4 3 2 4" xfId="22615" xr:uid="{00000000-0005-0000-0000-000055580000}"/>
    <cellStyle name="Normal 3 4 3 2 4 2" xfId="22616" xr:uid="{00000000-0005-0000-0000-000056580000}"/>
    <cellStyle name="Normal 3 4 3 2 4 2 2" xfId="22617" xr:uid="{00000000-0005-0000-0000-000057580000}"/>
    <cellStyle name="Normal 3 4 3 2 4 2 3" xfId="22618" xr:uid="{00000000-0005-0000-0000-000058580000}"/>
    <cellStyle name="Normal 3 4 3 2 4 3" xfId="22619" xr:uid="{00000000-0005-0000-0000-000059580000}"/>
    <cellStyle name="Normal 3 4 3 2 4 4" xfId="22620" xr:uid="{00000000-0005-0000-0000-00005A580000}"/>
    <cellStyle name="Normal 3 4 3 2 5" xfId="22621" xr:uid="{00000000-0005-0000-0000-00005B580000}"/>
    <cellStyle name="Normal 3 4 3 2 5 2" xfId="22622" xr:uid="{00000000-0005-0000-0000-00005C580000}"/>
    <cellStyle name="Normal 3 4 3 2 5 2 2" xfId="22623" xr:uid="{00000000-0005-0000-0000-00005D580000}"/>
    <cellStyle name="Normal 3 4 3 2 5 2 3" xfId="22624" xr:uid="{00000000-0005-0000-0000-00005E580000}"/>
    <cellStyle name="Normal 3 4 3 2 5 3" xfId="22625" xr:uid="{00000000-0005-0000-0000-00005F580000}"/>
    <cellStyle name="Normal 3 4 3 2 5 4" xfId="22626" xr:uid="{00000000-0005-0000-0000-000060580000}"/>
    <cellStyle name="Normal 3 4 3 2 6" xfId="22627" xr:uid="{00000000-0005-0000-0000-000061580000}"/>
    <cellStyle name="Normal 3 4 3 2 6 2" xfId="22628" xr:uid="{00000000-0005-0000-0000-000062580000}"/>
    <cellStyle name="Normal 3 4 3 2 6 2 2" xfId="22629" xr:uid="{00000000-0005-0000-0000-000063580000}"/>
    <cellStyle name="Normal 3 4 3 2 6 2 3" xfId="22630" xr:uid="{00000000-0005-0000-0000-000064580000}"/>
    <cellStyle name="Normal 3 4 3 2 6 3" xfId="22631" xr:uid="{00000000-0005-0000-0000-000065580000}"/>
    <cellStyle name="Normal 3 4 3 2 6 4" xfId="22632" xr:uid="{00000000-0005-0000-0000-000066580000}"/>
    <cellStyle name="Normal 3 4 3 2 7" xfId="22633" xr:uid="{00000000-0005-0000-0000-000067580000}"/>
    <cellStyle name="Normal 3 4 3 2 7 2" xfId="22634" xr:uid="{00000000-0005-0000-0000-000068580000}"/>
    <cellStyle name="Normal 3 4 3 2 7 2 2" xfId="22635" xr:uid="{00000000-0005-0000-0000-000069580000}"/>
    <cellStyle name="Normal 3 4 3 2 7 2 3" xfId="22636" xr:uid="{00000000-0005-0000-0000-00006A580000}"/>
    <cellStyle name="Normal 3 4 3 2 7 3" xfId="22637" xr:uid="{00000000-0005-0000-0000-00006B580000}"/>
    <cellStyle name="Normal 3 4 3 2 7 4" xfId="22638" xr:uid="{00000000-0005-0000-0000-00006C580000}"/>
    <cellStyle name="Normal 3 4 3 2 8" xfId="22639" xr:uid="{00000000-0005-0000-0000-00006D580000}"/>
    <cellStyle name="Normal 3 4 3 2 8 2" xfId="22640" xr:uid="{00000000-0005-0000-0000-00006E580000}"/>
    <cellStyle name="Normal 3 4 3 2 8 3" xfId="22641" xr:uid="{00000000-0005-0000-0000-00006F580000}"/>
    <cellStyle name="Normal 3 4 3 2 9" xfId="22642" xr:uid="{00000000-0005-0000-0000-000070580000}"/>
    <cellStyle name="Normal 3 4 3 3" xfId="22643" xr:uid="{00000000-0005-0000-0000-000071580000}"/>
    <cellStyle name="Normal 3 4 3 3 10" xfId="22644" xr:uid="{00000000-0005-0000-0000-000072580000}"/>
    <cellStyle name="Normal 3 4 3 3 2" xfId="22645" xr:uid="{00000000-0005-0000-0000-000073580000}"/>
    <cellStyle name="Normal 3 4 3 3 2 2" xfId="22646" xr:uid="{00000000-0005-0000-0000-000074580000}"/>
    <cellStyle name="Normal 3 4 3 3 2 2 2" xfId="22647" xr:uid="{00000000-0005-0000-0000-000075580000}"/>
    <cellStyle name="Normal 3 4 3 3 2 2 3" xfId="22648" xr:uid="{00000000-0005-0000-0000-000076580000}"/>
    <cellStyle name="Normal 3 4 3 3 2 3" xfId="22649" xr:uid="{00000000-0005-0000-0000-000077580000}"/>
    <cellStyle name="Normal 3 4 3 3 2 4" xfId="22650" xr:uid="{00000000-0005-0000-0000-000078580000}"/>
    <cellStyle name="Normal 3 4 3 3 3" xfId="22651" xr:uid="{00000000-0005-0000-0000-000079580000}"/>
    <cellStyle name="Normal 3 4 3 3 3 2" xfId="22652" xr:uid="{00000000-0005-0000-0000-00007A580000}"/>
    <cellStyle name="Normal 3 4 3 3 3 2 2" xfId="22653" xr:uid="{00000000-0005-0000-0000-00007B580000}"/>
    <cellStyle name="Normal 3 4 3 3 3 2 3" xfId="22654" xr:uid="{00000000-0005-0000-0000-00007C580000}"/>
    <cellStyle name="Normal 3 4 3 3 3 3" xfId="22655" xr:uid="{00000000-0005-0000-0000-00007D580000}"/>
    <cellStyle name="Normal 3 4 3 3 3 4" xfId="22656" xr:uid="{00000000-0005-0000-0000-00007E580000}"/>
    <cellStyle name="Normal 3 4 3 3 4" xfId="22657" xr:uid="{00000000-0005-0000-0000-00007F580000}"/>
    <cellStyle name="Normal 3 4 3 3 4 2" xfId="22658" xr:uid="{00000000-0005-0000-0000-000080580000}"/>
    <cellStyle name="Normal 3 4 3 3 4 2 2" xfId="22659" xr:uid="{00000000-0005-0000-0000-000081580000}"/>
    <cellStyle name="Normal 3 4 3 3 4 2 3" xfId="22660" xr:uid="{00000000-0005-0000-0000-000082580000}"/>
    <cellStyle name="Normal 3 4 3 3 4 3" xfId="22661" xr:uid="{00000000-0005-0000-0000-000083580000}"/>
    <cellStyle name="Normal 3 4 3 3 4 4" xfId="22662" xr:uid="{00000000-0005-0000-0000-000084580000}"/>
    <cellStyle name="Normal 3 4 3 3 5" xfId="22663" xr:uid="{00000000-0005-0000-0000-000085580000}"/>
    <cellStyle name="Normal 3 4 3 3 5 2" xfId="22664" xr:uid="{00000000-0005-0000-0000-000086580000}"/>
    <cellStyle name="Normal 3 4 3 3 5 2 2" xfId="22665" xr:uid="{00000000-0005-0000-0000-000087580000}"/>
    <cellStyle name="Normal 3 4 3 3 5 2 3" xfId="22666" xr:uid="{00000000-0005-0000-0000-000088580000}"/>
    <cellStyle name="Normal 3 4 3 3 5 3" xfId="22667" xr:uid="{00000000-0005-0000-0000-000089580000}"/>
    <cellStyle name="Normal 3 4 3 3 5 4" xfId="22668" xr:uid="{00000000-0005-0000-0000-00008A580000}"/>
    <cellStyle name="Normal 3 4 3 3 6" xfId="22669" xr:uid="{00000000-0005-0000-0000-00008B580000}"/>
    <cellStyle name="Normal 3 4 3 3 6 2" xfId="22670" xr:uid="{00000000-0005-0000-0000-00008C580000}"/>
    <cellStyle name="Normal 3 4 3 3 6 2 2" xfId="22671" xr:uid="{00000000-0005-0000-0000-00008D580000}"/>
    <cellStyle name="Normal 3 4 3 3 6 2 3" xfId="22672" xr:uid="{00000000-0005-0000-0000-00008E580000}"/>
    <cellStyle name="Normal 3 4 3 3 6 3" xfId="22673" xr:uid="{00000000-0005-0000-0000-00008F580000}"/>
    <cellStyle name="Normal 3 4 3 3 6 4" xfId="22674" xr:uid="{00000000-0005-0000-0000-000090580000}"/>
    <cellStyle name="Normal 3 4 3 3 7" xfId="22675" xr:uid="{00000000-0005-0000-0000-000091580000}"/>
    <cellStyle name="Normal 3 4 3 3 7 2" xfId="22676" xr:uid="{00000000-0005-0000-0000-000092580000}"/>
    <cellStyle name="Normal 3 4 3 3 7 2 2" xfId="22677" xr:uid="{00000000-0005-0000-0000-000093580000}"/>
    <cellStyle name="Normal 3 4 3 3 7 2 3" xfId="22678" xr:uid="{00000000-0005-0000-0000-000094580000}"/>
    <cellStyle name="Normal 3 4 3 3 7 3" xfId="22679" xr:uid="{00000000-0005-0000-0000-000095580000}"/>
    <cellStyle name="Normal 3 4 3 3 7 4" xfId="22680" xr:uid="{00000000-0005-0000-0000-000096580000}"/>
    <cellStyle name="Normal 3 4 3 3 8" xfId="22681" xr:uid="{00000000-0005-0000-0000-000097580000}"/>
    <cellStyle name="Normal 3 4 3 3 8 2" xfId="22682" xr:uid="{00000000-0005-0000-0000-000098580000}"/>
    <cellStyle name="Normal 3 4 3 3 8 3" xfId="22683" xr:uid="{00000000-0005-0000-0000-000099580000}"/>
    <cellStyle name="Normal 3 4 3 3 9" xfId="22684" xr:uid="{00000000-0005-0000-0000-00009A580000}"/>
    <cellStyle name="Normal 3 4 3 4" xfId="22685" xr:uid="{00000000-0005-0000-0000-00009B580000}"/>
    <cellStyle name="Normal 3 4 3 4 2" xfId="22686" xr:uid="{00000000-0005-0000-0000-00009C580000}"/>
    <cellStyle name="Normal 3 4 3 4 2 2" xfId="22687" xr:uid="{00000000-0005-0000-0000-00009D580000}"/>
    <cellStyle name="Normal 3 4 3 4 2 3" xfId="22688" xr:uid="{00000000-0005-0000-0000-00009E580000}"/>
    <cellStyle name="Normal 3 4 3 4 3" xfId="22689" xr:uid="{00000000-0005-0000-0000-00009F580000}"/>
    <cellStyle name="Normal 3 4 3 4 4" xfId="22690" xr:uid="{00000000-0005-0000-0000-0000A0580000}"/>
    <cellStyle name="Normal 3 4 3 5" xfId="22691" xr:uid="{00000000-0005-0000-0000-0000A1580000}"/>
    <cellStyle name="Normal 3 4 3 5 2" xfId="22692" xr:uid="{00000000-0005-0000-0000-0000A2580000}"/>
    <cellStyle name="Normal 3 4 3 5 2 2" xfId="22693" xr:uid="{00000000-0005-0000-0000-0000A3580000}"/>
    <cellStyle name="Normal 3 4 3 5 2 3" xfId="22694" xr:uid="{00000000-0005-0000-0000-0000A4580000}"/>
    <cellStyle name="Normal 3 4 3 5 3" xfId="22695" xr:uid="{00000000-0005-0000-0000-0000A5580000}"/>
    <cellStyle name="Normal 3 4 3 5 4" xfId="22696" xr:uid="{00000000-0005-0000-0000-0000A6580000}"/>
    <cellStyle name="Normal 3 4 3 6" xfId="22697" xr:uid="{00000000-0005-0000-0000-0000A7580000}"/>
    <cellStyle name="Normal 3 4 3 6 2" xfId="22698" xr:uid="{00000000-0005-0000-0000-0000A8580000}"/>
    <cellStyle name="Normal 3 4 3 6 2 2" xfId="22699" xr:uid="{00000000-0005-0000-0000-0000A9580000}"/>
    <cellStyle name="Normal 3 4 3 6 2 3" xfId="22700" xr:uid="{00000000-0005-0000-0000-0000AA580000}"/>
    <cellStyle name="Normal 3 4 3 6 3" xfId="22701" xr:uid="{00000000-0005-0000-0000-0000AB580000}"/>
    <cellStyle name="Normal 3 4 3 6 4" xfId="22702" xr:uid="{00000000-0005-0000-0000-0000AC580000}"/>
    <cellStyle name="Normal 3 4 3 7" xfId="22703" xr:uid="{00000000-0005-0000-0000-0000AD580000}"/>
    <cellStyle name="Normal 3 4 3 7 2" xfId="22704" xr:uid="{00000000-0005-0000-0000-0000AE580000}"/>
    <cellStyle name="Normal 3 4 3 7 2 2" xfId="22705" xr:uid="{00000000-0005-0000-0000-0000AF580000}"/>
    <cellStyle name="Normal 3 4 3 7 2 3" xfId="22706" xr:uid="{00000000-0005-0000-0000-0000B0580000}"/>
    <cellStyle name="Normal 3 4 3 7 3" xfId="22707" xr:uid="{00000000-0005-0000-0000-0000B1580000}"/>
    <cellStyle name="Normal 3 4 3 7 4" xfId="22708" xr:uid="{00000000-0005-0000-0000-0000B2580000}"/>
    <cellStyle name="Normal 3 4 3 8" xfId="22709" xr:uid="{00000000-0005-0000-0000-0000B3580000}"/>
    <cellStyle name="Normal 3 4 3 8 2" xfId="22710" xr:uid="{00000000-0005-0000-0000-0000B4580000}"/>
    <cellStyle name="Normal 3 4 3 8 2 2" xfId="22711" xr:uid="{00000000-0005-0000-0000-0000B5580000}"/>
    <cellStyle name="Normal 3 4 3 8 2 3" xfId="22712" xr:uid="{00000000-0005-0000-0000-0000B6580000}"/>
    <cellStyle name="Normal 3 4 3 8 3" xfId="22713" xr:uid="{00000000-0005-0000-0000-0000B7580000}"/>
    <cellStyle name="Normal 3 4 3 8 4" xfId="22714" xr:uid="{00000000-0005-0000-0000-0000B8580000}"/>
    <cellStyle name="Normal 3 4 3 9" xfId="22715" xr:uid="{00000000-0005-0000-0000-0000B9580000}"/>
    <cellStyle name="Normal 3 4 3 9 2" xfId="22716" xr:uid="{00000000-0005-0000-0000-0000BA580000}"/>
    <cellStyle name="Normal 3 4 3 9 2 2" xfId="22717" xr:uid="{00000000-0005-0000-0000-0000BB580000}"/>
    <cellStyle name="Normal 3 4 3 9 2 3" xfId="22718" xr:uid="{00000000-0005-0000-0000-0000BC580000}"/>
    <cellStyle name="Normal 3 4 3 9 3" xfId="22719" xr:uid="{00000000-0005-0000-0000-0000BD580000}"/>
    <cellStyle name="Normal 3 4 3 9 4" xfId="22720" xr:uid="{00000000-0005-0000-0000-0000BE580000}"/>
    <cellStyle name="Normal 3 4 4" xfId="22721" xr:uid="{00000000-0005-0000-0000-0000BF580000}"/>
    <cellStyle name="Normal 3 4 4 10" xfId="22722" xr:uid="{00000000-0005-0000-0000-0000C0580000}"/>
    <cellStyle name="Normal 3 4 4 10 2" xfId="22723" xr:uid="{00000000-0005-0000-0000-0000C1580000}"/>
    <cellStyle name="Normal 3 4 4 10 3" xfId="22724" xr:uid="{00000000-0005-0000-0000-0000C2580000}"/>
    <cellStyle name="Normal 3 4 4 11" xfId="22725" xr:uid="{00000000-0005-0000-0000-0000C3580000}"/>
    <cellStyle name="Normal 3 4 4 12" xfId="22726" xr:uid="{00000000-0005-0000-0000-0000C4580000}"/>
    <cellStyle name="Normal 3 4 4 2" xfId="22727" xr:uid="{00000000-0005-0000-0000-0000C5580000}"/>
    <cellStyle name="Normal 3 4 4 2 10" xfId="22728" xr:uid="{00000000-0005-0000-0000-0000C6580000}"/>
    <cellStyle name="Normal 3 4 4 2 2" xfId="22729" xr:uid="{00000000-0005-0000-0000-0000C7580000}"/>
    <cellStyle name="Normal 3 4 4 2 2 2" xfId="22730" xr:uid="{00000000-0005-0000-0000-0000C8580000}"/>
    <cellStyle name="Normal 3 4 4 2 2 2 2" xfId="22731" xr:uid="{00000000-0005-0000-0000-0000C9580000}"/>
    <cellStyle name="Normal 3 4 4 2 2 2 3" xfId="22732" xr:uid="{00000000-0005-0000-0000-0000CA580000}"/>
    <cellStyle name="Normal 3 4 4 2 2 3" xfId="22733" xr:uid="{00000000-0005-0000-0000-0000CB580000}"/>
    <cellStyle name="Normal 3 4 4 2 2 4" xfId="22734" xr:uid="{00000000-0005-0000-0000-0000CC580000}"/>
    <cellStyle name="Normal 3 4 4 2 3" xfId="22735" xr:uid="{00000000-0005-0000-0000-0000CD580000}"/>
    <cellStyle name="Normal 3 4 4 2 3 2" xfId="22736" xr:uid="{00000000-0005-0000-0000-0000CE580000}"/>
    <cellStyle name="Normal 3 4 4 2 3 2 2" xfId="22737" xr:uid="{00000000-0005-0000-0000-0000CF580000}"/>
    <cellStyle name="Normal 3 4 4 2 3 2 3" xfId="22738" xr:uid="{00000000-0005-0000-0000-0000D0580000}"/>
    <cellStyle name="Normal 3 4 4 2 3 3" xfId="22739" xr:uid="{00000000-0005-0000-0000-0000D1580000}"/>
    <cellStyle name="Normal 3 4 4 2 3 4" xfId="22740" xr:uid="{00000000-0005-0000-0000-0000D2580000}"/>
    <cellStyle name="Normal 3 4 4 2 4" xfId="22741" xr:uid="{00000000-0005-0000-0000-0000D3580000}"/>
    <cellStyle name="Normal 3 4 4 2 4 2" xfId="22742" xr:uid="{00000000-0005-0000-0000-0000D4580000}"/>
    <cellStyle name="Normal 3 4 4 2 4 2 2" xfId="22743" xr:uid="{00000000-0005-0000-0000-0000D5580000}"/>
    <cellStyle name="Normal 3 4 4 2 4 2 3" xfId="22744" xr:uid="{00000000-0005-0000-0000-0000D6580000}"/>
    <cellStyle name="Normal 3 4 4 2 4 3" xfId="22745" xr:uid="{00000000-0005-0000-0000-0000D7580000}"/>
    <cellStyle name="Normal 3 4 4 2 4 4" xfId="22746" xr:uid="{00000000-0005-0000-0000-0000D8580000}"/>
    <cellStyle name="Normal 3 4 4 2 5" xfId="22747" xr:uid="{00000000-0005-0000-0000-0000D9580000}"/>
    <cellStyle name="Normal 3 4 4 2 5 2" xfId="22748" xr:uid="{00000000-0005-0000-0000-0000DA580000}"/>
    <cellStyle name="Normal 3 4 4 2 5 2 2" xfId="22749" xr:uid="{00000000-0005-0000-0000-0000DB580000}"/>
    <cellStyle name="Normal 3 4 4 2 5 2 3" xfId="22750" xr:uid="{00000000-0005-0000-0000-0000DC580000}"/>
    <cellStyle name="Normal 3 4 4 2 5 3" xfId="22751" xr:uid="{00000000-0005-0000-0000-0000DD580000}"/>
    <cellStyle name="Normal 3 4 4 2 5 4" xfId="22752" xr:uid="{00000000-0005-0000-0000-0000DE580000}"/>
    <cellStyle name="Normal 3 4 4 2 6" xfId="22753" xr:uid="{00000000-0005-0000-0000-0000DF580000}"/>
    <cellStyle name="Normal 3 4 4 2 6 2" xfId="22754" xr:uid="{00000000-0005-0000-0000-0000E0580000}"/>
    <cellStyle name="Normal 3 4 4 2 6 2 2" xfId="22755" xr:uid="{00000000-0005-0000-0000-0000E1580000}"/>
    <cellStyle name="Normal 3 4 4 2 6 2 3" xfId="22756" xr:uid="{00000000-0005-0000-0000-0000E2580000}"/>
    <cellStyle name="Normal 3 4 4 2 6 3" xfId="22757" xr:uid="{00000000-0005-0000-0000-0000E3580000}"/>
    <cellStyle name="Normal 3 4 4 2 6 4" xfId="22758" xr:uid="{00000000-0005-0000-0000-0000E4580000}"/>
    <cellStyle name="Normal 3 4 4 2 7" xfId="22759" xr:uid="{00000000-0005-0000-0000-0000E5580000}"/>
    <cellStyle name="Normal 3 4 4 2 7 2" xfId="22760" xr:uid="{00000000-0005-0000-0000-0000E6580000}"/>
    <cellStyle name="Normal 3 4 4 2 7 2 2" xfId="22761" xr:uid="{00000000-0005-0000-0000-0000E7580000}"/>
    <cellStyle name="Normal 3 4 4 2 7 2 3" xfId="22762" xr:uid="{00000000-0005-0000-0000-0000E8580000}"/>
    <cellStyle name="Normal 3 4 4 2 7 3" xfId="22763" xr:uid="{00000000-0005-0000-0000-0000E9580000}"/>
    <cellStyle name="Normal 3 4 4 2 7 4" xfId="22764" xr:uid="{00000000-0005-0000-0000-0000EA580000}"/>
    <cellStyle name="Normal 3 4 4 2 8" xfId="22765" xr:uid="{00000000-0005-0000-0000-0000EB580000}"/>
    <cellStyle name="Normal 3 4 4 2 8 2" xfId="22766" xr:uid="{00000000-0005-0000-0000-0000EC580000}"/>
    <cellStyle name="Normal 3 4 4 2 8 3" xfId="22767" xr:uid="{00000000-0005-0000-0000-0000ED580000}"/>
    <cellStyle name="Normal 3 4 4 2 9" xfId="22768" xr:uid="{00000000-0005-0000-0000-0000EE580000}"/>
    <cellStyle name="Normal 3 4 4 3" xfId="22769" xr:uid="{00000000-0005-0000-0000-0000EF580000}"/>
    <cellStyle name="Normal 3 4 4 3 10" xfId="22770" xr:uid="{00000000-0005-0000-0000-0000F0580000}"/>
    <cellStyle name="Normal 3 4 4 3 2" xfId="22771" xr:uid="{00000000-0005-0000-0000-0000F1580000}"/>
    <cellStyle name="Normal 3 4 4 3 2 2" xfId="22772" xr:uid="{00000000-0005-0000-0000-0000F2580000}"/>
    <cellStyle name="Normal 3 4 4 3 2 2 2" xfId="22773" xr:uid="{00000000-0005-0000-0000-0000F3580000}"/>
    <cellStyle name="Normal 3 4 4 3 2 2 3" xfId="22774" xr:uid="{00000000-0005-0000-0000-0000F4580000}"/>
    <cellStyle name="Normal 3 4 4 3 2 3" xfId="22775" xr:uid="{00000000-0005-0000-0000-0000F5580000}"/>
    <cellStyle name="Normal 3 4 4 3 2 4" xfId="22776" xr:uid="{00000000-0005-0000-0000-0000F6580000}"/>
    <cellStyle name="Normal 3 4 4 3 3" xfId="22777" xr:uid="{00000000-0005-0000-0000-0000F7580000}"/>
    <cellStyle name="Normal 3 4 4 3 3 2" xfId="22778" xr:uid="{00000000-0005-0000-0000-0000F8580000}"/>
    <cellStyle name="Normal 3 4 4 3 3 2 2" xfId="22779" xr:uid="{00000000-0005-0000-0000-0000F9580000}"/>
    <cellStyle name="Normal 3 4 4 3 3 2 3" xfId="22780" xr:uid="{00000000-0005-0000-0000-0000FA580000}"/>
    <cellStyle name="Normal 3 4 4 3 3 3" xfId="22781" xr:uid="{00000000-0005-0000-0000-0000FB580000}"/>
    <cellStyle name="Normal 3 4 4 3 3 4" xfId="22782" xr:uid="{00000000-0005-0000-0000-0000FC580000}"/>
    <cellStyle name="Normal 3 4 4 3 4" xfId="22783" xr:uid="{00000000-0005-0000-0000-0000FD580000}"/>
    <cellStyle name="Normal 3 4 4 3 4 2" xfId="22784" xr:uid="{00000000-0005-0000-0000-0000FE580000}"/>
    <cellStyle name="Normal 3 4 4 3 4 2 2" xfId="22785" xr:uid="{00000000-0005-0000-0000-0000FF580000}"/>
    <cellStyle name="Normal 3 4 4 3 4 2 3" xfId="22786" xr:uid="{00000000-0005-0000-0000-000000590000}"/>
    <cellStyle name="Normal 3 4 4 3 4 3" xfId="22787" xr:uid="{00000000-0005-0000-0000-000001590000}"/>
    <cellStyle name="Normal 3 4 4 3 4 4" xfId="22788" xr:uid="{00000000-0005-0000-0000-000002590000}"/>
    <cellStyle name="Normal 3 4 4 3 5" xfId="22789" xr:uid="{00000000-0005-0000-0000-000003590000}"/>
    <cellStyle name="Normal 3 4 4 3 5 2" xfId="22790" xr:uid="{00000000-0005-0000-0000-000004590000}"/>
    <cellStyle name="Normal 3 4 4 3 5 2 2" xfId="22791" xr:uid="{00000000-0005-0000-0000-000005590000}"/>
    <cellStyle name="Normal 3 4 4 3 5 2 3" xfId="22792" xr:uid="{00000000-0005-0000-0000-000006590000}"/>
    <cellStyle name="Normal 3 4 4 3 5 3" xfId="22793" xr:uid="{00000000-0005-0000-0000-000007590000}"/>
    <cellStyle name="Normal 3 4 4 3 5 4" xfId="22794" xr:uid="{00000000-0005-0000-0000-000008590000}"/>
    <cellStyle name="Normal 3 4 4 3 6" xfId="22795" xr:uid="{00000000-0005-0000-0000-000009590000}"/>
    <cellStyle name="Normal 3 4 4 3 6 2" xfId="22796" xr:uid="{00000000-0005-0000-0000-00000A590000}"/>
    <cellStyle name="Normal 3 4 4 3 6 2 2" xfId="22797" xr:uid="{00000000-0005-0000-0000-00000B590000}"/>
    <cellStyle name="Normal 3 4 4 3 6 2 3" xfId="22798" xr:uid="{00000000-0005-0000-0000-00000C590000}"/>
    <cellStyle name="Normal 3 4 4 3 6 3" xfId="22799" xr:uid="{00000000-0005-0000-0000-00000D590000}"/>
    <cellStyle name="Normal 3 4 4 3 6 4" xfId="22800" xr:uid="{00000000-0005-0000-0000-00000E590000}"/>
    <cellStyle name="Normal 3 4 4 3 7" xfId="22801" xr:uid="{00000000-0005-0000-0000-00000F590000}"/>
    <cellStyle name="Normal 3 4 4 3 7 2" xfId="22802" xr:uid="{00000000-0005-0000-0000-000010590000}"/>
    <cellStyle name="Normal 3 4 4 3 7 2 2" xfId="22803" xr:uid="{00000000-0005-0000-0000-000011590000}"/>
    <cellStyle name="Normal 3 4 4 3 7 2 3" xfId="22804" xr:uid="{00000000-0005-0000-0000-000012590000}"/>
    <cellStyle name="Normal 3 4 4 3 7 3" xfId="22805" xr:uid="{00000000-0005-0000-0000-000013590000}"/>
    <cellStyle name="Normal 3 4 4 3 7 4" xfId="22806" xr:uid="{00000000-0005-0000-0000-000014590000}"/>
    <cellStyle name="Normal 3 4 4 3 8" xfId="22807" xr:uid="{00000000-0005-0000-0000-000015590000}"/>
    <cellStyle name="Normal 3 4 4 3 8 2" xfId="22808" xr:uid="{00000000-0005-0000-0000-000016590000}"/>
    <cellStyle name="Normal 3 4 4 3 8 3" xfId="22809" xr:uid="{00000000-0005-0000-0000-000017590000}"/>
    <cellStyle name="Normal 3 4 4 3 9" xfId="22810" xr:uid="{00000000-0005-0000-0000-000018590000}"/>
    <cellStyle name="Normal 3 4 4 4" xfId="22811" xr:uid="{00000000-0005-0000-0000-000019590000}"/>
    <cellStyle name="Normal 3 4 4 4 2" xfId="22812" xr:uid="{00000000-0005-0000-0000-00001A590000}"/>
    <cellStyle name="Normal 3 4 4 4 2 2" xfId="22813" xr:uid="{00000000-0005-0000-0000-00001B590000}"/>
    <cellStyle name="Normal 3 4 4 4 2 3" xfId="22814" xr:uid="{00000000-0005-0000-0000-00001C590000}"/>
    <cellStyle name="Normal 3 4 4 4 3" xfId="22815" xr:uid="{00000000-0005-0000-0000-00001D590000}"/>
    <cellStyle name="Normal 3 4 4 4 4" xfId="22816" xr:uid="{00000000-0005-0000-0000-00001E590000}"/>
    <cellStyle name="Normal 3 4 4 5" xfId="22817" xr:uid="{00000000-0005-0000-0000-00001F590000}"/>
    <cellStyle name="Normal 3 4 4 5 2" xfId="22818" xr:uid="{00000000-0005-0000-0000-000020590000}"/>
    <cellStyle name="Normal 3 4 4 5 2 2" xfId="22819" xr:uid="{00000000-0005-0000-0000-000021590000}"/>
    <cellStyle name="Normal 3 4 4 5 2 3" xfId="22820" xr:uid="{00000000-0005-0000-0000-000022590000}"/>
    <cellStyle name="Normal 3 4 4 5 3" xfId="22821" xr:uid="{00000000-0005-0000-0000-000023590000}"/>
    <cellStyle name="Normal 3 4 4 5 4" xfId="22822" xr:uid="{00000000-0005-0000-0000-000024590000}"/>
    <cellStyle name="Normal 3 4 4 6" xfId="22823" xr:uid="{00000000-0005-0000-0000-000025590000}"/>
    <cellStyle name="Normal 3 4 4 6 2" xfId="22824" xr:uid="{00000000-0005-0000-0000-000026590000}"/>
    <cellStyle name="Normal 3 4 4 6 2 2" xfId="22825" xr:uid="{00000000-0005-0000-0000-000027590000}"/>
    <cellStyle name="Normal 3 4 4 6 2 3" xfId="22826" xr:uid="{00000000-0005-0000-0000-000028590000}"/>
    <cellStyle name="Normal 3 4 4 6 3" xfId="22827" xr:uid="{00000000-0005-0000-0000-000029590000}"/>
    <cellStyle name="Normal 3 4 4 6 4" xfId="22828" xr:uid="{00000000-0005-0000-0000-00002A590000}"/>
    <cellStyle name="Normal 3 4 4 7" xfId="22829" xr:uid="{00000000-0005-0000-0000-00002B590000}"/>
    <cellStyle name="Normal 3 4 4 7 2" xfId="22830" xr:uid="{00000000-0005-0000-0000-00002C590000}"/>
    <cellStyle name="Normal 3 4 4 7 2 2" xfId="22831" xr:uid="{00000000-0005-0000-0000-00002D590000}"/>
    <cellStyle name="Normal 3 4 4 7 2 3" xfId="22832" xr:uid="{00000000-0005-0000-0000-00002E590000}"/>
    <cellStyle name="Normal 3 4 4 7 3" xfId="22833" xr:uid="{00000000-0005-0000-0000-00002F590000}"/>
    <cellStyle name="Normal 3 4 4 7 4" xfId="22834" xr:uid="{00000000-0005-0000-0000-000030590000}"/>
    <cellStyle name="Normal 3 4 4 8" xfId="22835" xr:uid="{00000000-0005-0000-0000-000031590000}"/>
    <cellStyle name="Normal 3 4 4 8 2" xfId="22836" xr:uid="{00000000-0005-0000-0000-000032590000}"/>
    <cellStyle name="Normal 3 4 4 8 2 2" xfId="22837" xr:uid="{00000000-0005-0000-0000-000033590000}"/>
    <cellStyle name="Normal 3 4 4 8 2 3" xfId="22838" xr:uid="{00000000-0005-0000-0000-000034590000}"/>
    <cellStyle name="Normal 3 4 4 8 3" xfId="22839" xr:uid="{00000000-0005-0000-0000-000035590000}"/>
    <cellStyle name="Normal 3 4 4 8 4" xfId="22840" xr:uid="{00000000-0005-0000-0000-000036590000}"/>
    <cellStyle name="Normal 3 4 4 9" xfId="22841" xr:uid="{00000000-0005-0000-0000-000037590000}"/>
    <cellStyle name="Normal 3 4 4 9 2" xfId="22842" xr:uid="{00000000-0005-0000-0000-000038590000}"/>
    <cellStyle name="Normal 3 4 4 9 2 2" xfId="22843" xr:uid="{00000000-0005-0000-0000-000039590000}"/>
    <cellStyle name="Normal 3 4 4 9 2 3" xfId="22844" xr:uid="{00000000-0005-0000-0000-00003A590000}"/>
    <cellStyle name="Normal 3 4 4 9 3" xfId="22845" xr:uid="{00000000-0005-0000-0000-00003B590000}"/>
    <cellStyle name="Normal 3 4 4 9 4" xfId="22846" xr:uid="{00000000-0005-0000-0000-00003C590000}"/>
    <cellStyle name="Normal 3 4 5" xfId="22847" xr:uid="{00000000-0005-0000-0000-00003D590000}"/>
    <cellStyle name="Normal 3 4 5 10" xfId="22848" xr:uid="{00000000-0005-0000-0000-00003E590000}"/>
    <cellStyle name="Normal 3 4 5 10 2" xfId="22849" xr:uid="{00000000-0005-0000-0000-00003F590000}"/>
    <cellStyle name="Normal 3 4 5 10 3" xfId="22850" xr:uid="{00000000-0005-0000-0000-000040590000}"/>
    <cellStyle name="Normal 3 4 5 11" xfId="22851" xr:uid="{00000000-0005-0000-0000-000041590000}"/>
    <cellStyle name="Normal 3 4 5 12" xfId="22852" xr:uid="{00000000-0005-0000-0000-000042590000}"/>
    <cellStyle name="Normal 3 4 5 2" xfId="22853" xr:uid="{00000000-0005-0000-0000-000043590000}"/>
    <cellStyle name="Normal 3 4 5 2 10" xfId="22854" xr:uid="{00000000-0005-0000-0000-000044590000}"/>
    <cellStyle name="Normal 3 4 5 2 2" xfId="22855" xr:uid="{00000000-0005-0000-0000-000045590000}"/>
    <cellStyle name="Normal 3 4 5 2 2 2" xfId="22856" xr:uid="{00000000-0005-0000-0000-000046590000}"/>
    <cellStyle name="Normal 3 4 5 2 2 2 2" xfId="22857" xr:uid="{00000000-0005-0000-0000-000047590000}"/>
    <cellStyle name="Normal 3 4 5 2 2 2 3" xfId="22858" xr:uid="{00000000-0005-0000-0000-000048590000}"/>
    <cellStyle name="Normal 3 4 5 2 2 3" xfId="22859" xr:uid="{00000000-0005-0000-0000-000049590000}"/>
    <cellStyle name="Normal 3 4 5 2 2 4" xfId="22860" xr:uid="{00000000-0005-0000-0000-00004A590000}"/>
    <cellStyle name="Normal 3 4 5 2 3" xfId="22861" xr:uid="{00000000-0005-0000-0000-00004B590000}"/>
    <cellStyle name="Normal 3 4 5 2 3 2" xfId="22862" xr:uid="{00000000-0005-0000-0000-00004C590000}"/>
    <cellStyle name="Normal 3 4 5 2 3 2 2" xfId="22863" xr:uid="{00000000-0005-0000-0000-00004D590000}"/>
    <cellStyle name="Normal 3 4 5 2 3 2 3" xfId="22864" xr:uid="{00000000-0005-0000-0000-00004E590000}"/>
    <cellStyle name="Normal 3 4 5 2 3 3" xfId="22865" xr:uid="{00000000-0005-0000-0000-00004F590000}"/>
    <cellStyle name="Normal 3 4 5 2 3 4" xfId="22866" xr:uid="{00000000-0005-0000-0000-000050590000}"/>
    <cellStyle name="Normal 3 4 5 2 4" xfId="22867" xr:uid="{00000000-0005-0000-0000-000051590000}"/>
    <cellStyle name="Normal 3 4 5 2 4 2" xfId="22868" xr:uid="{00000000-0005-0000-0000-000052590000}"/>
    <cellStyle name="Normal 3 4 5 2 4 2 2" xfId="22869" xr:uid="{00000000-0005-0000-0000-000053590000}"/>
    <cellStyle name="Normal 3 4 5 2 4 2 3" xfId="22870" xr:uid="{00000000-0005-0000-0000-000054590000}"/>
    <cellStyle name="Normal 3 4 5 2 4 3" xfId="22871" xr:uid="{00000000-0005-0000-0000-000055590000}"/>
    <cellStyle name="Normal 3 4 5 2 4 4" xfId="22872" xr:uid="{00000000-0005-0000-0000-000056590000}"/>
    <cellStyle name="Normal 3 4 5 2 5" xfId="22873" xr:uid="{00000000-0005-0000-0000-000057590000}"/>
    <cellStyle name="Normal 3 4 5 2 5 2" xfId="22874" xr:uid="{00000000-0005-0000-0000-000058590000}"/>
    <cellStyle name="Normal 3 4 5 2 5 2 2" xfId="22875" xr:uid="{00000000-0005-0000-0000-000059590000}"/>
    <cellStyle name="Normal 3 4 5 2 5 2 3" xfId="22876" xr:uid="{00000000-0005-0000-0000-00005A590000}"/>
    <cellStyle name="Normal 3 4 5 2 5 3" xfId="22877" xr:uid="{00000000-0005-0000-0000-00005B590000}"/>
    <cellStyle name="Normal 3 4 5 2 5 4" xfId="22878" xr:uid="{00000000-0005-0000-0000-00005C590000}"/>
    <cellStyle name="Normal 3 4 5 2 6" xfId="22879" xr:uid="{00000000-0005-0000-0000-00005D590000}"/>
    <cellStyle name="Normal 3 4 5 2 6 2" xfId="22880" xr:uid="{00000000-0005-0000-0000-00005E590000}"/>
    <cellStyle name="Normal 3 4 5 2 6 2 2" xfId="22881" xr:uid="{00000000-0005-0000-0000-00005F590000}"/>
    <cellStyle name="Normal 3 4 5 2 6 2 3" xfId="22882" xr:uid="{00000000-0005-0000-0000-000060590000}"/>
    <cellStyle name="Normal 3 4 5 2 6 3" xfId="22883" xr:uid="{00000000-0005-0000-0000-000061590000}"/>
    <cellStyle name="Normal 3 4 5 2 6 4" xfId="22884" xr:uid="{00000000-0005-0000-0000-000062590000}"/>
    <cellStyle name="Normal 3 4 5 2 7" xfId="22885" xr:uid="{00000000-0005-0000-0000-000063590000}"/>
    <cellStyle name="Normal 3 4 5 2 7 2" xfId="22886" xr:uid="{00000000-0005-0000-0000-000064590000}"/>
    <cellStyle name="Normal 3 4 5 2 7 2 2" xfId="22887" xr:uid="{00000000-0005-0000-0000-000065590000}"/>
    <cellStyle name="Normal 3 4 5 2 7 2 3" xfId="22888" xr:uid="{00000000-0005-0000-0000-000066590000}"/>
    <cellStyle name="Normal 3 4 5 2 7 3" xfId="22889" xr:uid="{00000000-0005-0000-0000-000067590000}"/>
    <cellStyle name="Normal 3 4 5 2 7 4" xfId="22890" xr:uid="{00000000-0005-0000-0000-000068590000}"/>
    <cellStyle name="Normal 3 4 5 2 8" xfId="22891" xr:uid="{00000000-0005-0000-0000-000069590000}"/>
    <cellStyle name="Normal 3 4 5 2 8 2" xfId="22892" xr:uid="{00000000-0005-0000-0000-00006A590000}"/>
    <cellStyle name="Normal 3 4 5 2 8 3" xfId="22893" xr:uid="{00000000-0005-0000-0000-00006B590000}"/>
    <cellStyle name="Normal 3 4 5 2 9" xfId="22894" xr:uid="{00000000-0005-0000-0000-00006C590000}"/>
    <cellStyle name="Normal 3 4 5 3" xfId="22895" xr:uid="{00000000-0005-0000-0000-00006D590000}"/>
    <cellStyle name="Normal 3 4 5 3 10" xfId="22896" xr:uid="{00000000-0005-0000-0000-00006E590000}"/>
    <cellStyle name="Normal 3 4 5 3 2" xfId="22897" xr:uid="{00000000-0005-0000-0000-00006F590000}"/>
    <cellStyle name="Normal 3 4 5 3 2 2" xfId="22898" xr:uid="{00000000-0005-0000-0000-000070590000}"/>
    <cellStyle name="Normal 3 4 5 3 2 2 2" xfId="22899" xr:uid="{00000000-0005-0000-0000-000071590000}"/>
    <cellStyle name="Normal 3 4 5 3 2 2 3" xfId="22900" xr:uid="{00000000-0005-0000-0000-000072590000}"/>
    <cellStyle name="Normal 3 4 5 3 2 3" xfId="22901" xr:uid="{00000000-0005-0000-0000-000073590000}"/>
    <cellStyle name="Normal 3 4 5 3 2 4" xfId="22902" xr:uid="{00000000-0005-0000-0000-000074590000}"/>
    <cellStyle name="Normal 3 4 5 3 3" xfId="22903" xr:uid="{00000000-0005-0000-0000-000075590000}"/>
    <cellStyle name="Normal 3 4 5 3 3 2" xfId="22904" xr:uid="{00000000-0005-0000-0000-000076590000}"/>
    <cellStyle name="Normal 3 4 5 3 3 2 2" xfId="22905" xr:uid="{00000000-0005-0000-0000-000077590000}"/>
    <cellStyle name="Normal 3 4 5 3 3 2 3" xfId="22906" xr:uid="{00000000-0005-0000-0000-000078590000}"/>
    <cellStyle name="Normal 3 4 5 3 3 3" xfId="22907" xr:uid="{00000000-0005-0000-0000-000079590000}"/>
    <cellStyle name="Normal 3 4 5 3 3 4" xfId="22908" xr:uid="{00000000-0005-0000-0000-00007A590000}"/>
    <cellStyle name="Normal 3 4 5 3 4" xfId="22909" xr:uid="{00000000-0005-0000-0000-00007B590000}"/>
    <cellStyle name="Normal 3 4 5 3 4 2" xfId="22910" xr:uid="{00000000-0005-0000-0000-00007C590000}"/>
    <cellStyle name="Normal 3 4 5 3 4 2 2" xfId="22911" xr:uid="{00000000-0005-0000-0000-00007D590000}"/>
    <cellStyle name="Normal 3 4 5 3 4 2 3" xfId="22912" xr:uid="{00000000-0005-0000-0000-00007E590000}"/>
    <cellStyle name="Normal 3 4 5 3 4 3" xfId="22913" xr:uid="{00000000-0005-0000-0000-00007F590000}"/>
    <cellStyle name="Normal 3 4 5 3 4 4" xfId="22914" xr:uid="{00000000-0005-0000-0000-000080590000}"/>
    <cellStyle name="Normal 3 4 5 3 5" xfId="22915" xr:uid="{00000000-0005-0000-0000-000081590000}"/>
    <cellStyle name="Normal 3 4 5 3 5 2" xfId="22916" xr:uid="{00000000-0005-0000-0000-000082590000}"/>
    <cellStyle name="Normal 3 4 5 3 5 2 2" xfId="22917" xr:uid="{00000000-0005-0000-0000-000083590000}"/>
    <cellStyle name="Normal 3 4 5 3 5 2 3" xfId="22918" xr:uid="{00000000-0005-0000-0000-000084590000}"/>
    <cellStyle name="Normal 3 4 5 3 5 3" xfId="22919" xr:uid="{00000000-0005-0000-0000-000085590000}"/>
    <cellStyle name="Normal 3 4 5 3 5 4" xfId="22920" xr:uid="{00000000-0005-0000-0000-000086590000}"/>
    <cellStyle name="Normal 3 4 5 3 6" xfId="22921" xr:uid="{00000000-0005-0000-0000-000087590000}"/>
    <cellStyle name="Normal 3 4 5 3 6 2" xfId="22922" xr:uid="{00000000-0005-0000-0000-000088590000}"/>
    <cellStyle name="Normal 3 4 5 3 6 2 2" xfId="22923" xr:uid="{00000000-0005-0000-0000-000089590000}"/>
    <cellStyle name="Normal 3 4 5 3 6 2 3" xfId="22924" xr:uid="{00000000-0005-0000-0000-00008A590000}"/>
    <cellStyle name="Normal 3 4 5 3 6 3" xfId="22925" xr:uid="{00000000-0005-0000-0000-00008B590000}"/>
    <cellStyle name="Normal 3 4 5 3 6 4" xfId="22926" xr:uid="{00000000-0005-0000-0000-00008C590000}"/>
    <cellStyle name="Normal 3 4 5 3 7" xfId="22927" xr:uid="{00000000-0005-0000-0000-00008D590000}"/>
    <cellStyle name="Normal 3 4 5 3 7 2" xfId="22928" xr:uid="{00000000-0005-0000-0000-00008E590000}"/>
    <cellStyle name="Normal 3 4 5 3 7 2 2" xfId="22929" xr:uid="{00000000-0005-0000-0000-00008F590000}"/>
    <cellStyle name="Normal 3 4 5 3 7 2 3" xfId="22930" xr:uid="{00000000-0005-0000-0000-000090590000}"/>
    <cellStyle name="Normal 3 4 5 3 7 3" xfId="22931" xr:uid="{00000000-0005-0000-0000-000091590000}"/>
    <cellStyle name="Normal 3 4 5 3 7 4" xfId="22932" xr:uid="{00000000-0005-0000-0000-000092590000}"/>
    <cellStyle name="Normal 3 4 5 3 8" xfId="22933" xr:uid="{00000000-0005-0000-0000-000093590000}"/>
    <cellStyle name="Normal 3 4 5 3 8 2" xfId="22934" xr:uid="{00000000-0005-0000-0000-000094590000}"/>
    <cellStyle name="Normal 3 4 5 3 8 3" xfId="22935" xr:uid="{00000000-0005-0000-0000-000095590000}"/>
    <cellStyle name="Normal 3 4 5 3 9" xfId="22936" xr:uid="{00000000-0005-0000-0000-000096590000}"/>
    <cellStyle name="Normal 3 4 5 4" xfId="22937" xr:uid="{00000000-0005-0000-0000-000097590000}"/>
    <cellStyle name="Normal 3 4 5 4 2" xfId="22938" xr:uid="{00000000-0005-0000-0000-000098590000}"/>
    <cellStyle name="Normal 3 4 5 4 2 2" xfId="22939" xr:uid="{00000000-0005-0000-0000-000099590000}"/>
    <cellStyle name="Normal 3 4 5 4 2 3" xfId="22940" xr:uid="{00000000-0005-0000-0000-00009A590000}"/>
    <cellStyle name="Normal 3 4 5 4 3" xfId="22941" xr:uid="{00000000-0005-0000-0000-00009B590000}"/>
    <cellStyle name="Normal 3 4 5 4 4" xfId="22942" xr:uid="{00000000-0005-0000-0000-00009C590000}"/>
    <cellStyle name="Normal 3 4 5 5" xfId="22943" xr:uid="{00000000-0005-0000-0000-00009D590000}"/>
    <cellStyle name="Normal 3 4 5 5 2" xfId="22944" xr:uid="{00000000-0005-0000-0000-00009E590000}"/>
    <cellStyle name="Normal 3 4 5 5 2 2" xfId="22945" xr:uid="{00000000-0005-0000-0000-00009F590000}"/>
    <cellStyle name="Normal 3 4 5 5 2 3" xfId="22946" xr:uid="{00000000-0005-0000-0000-0000A0590000}"/>
    <cellStyle name="Normal 3 4 5 5 3" xfId="22947" xr:uid="{00000000-0005-0000-0000-0000A1590000}"/>
    <cellStyle name="Normal 3 4 5 5 4" xfId="22948" xr:uid="{00000000-0005-0000-0000-0000A2590000}"/>
    <cellStyle name="Normal 3 4 5 6" xfId="22949" xr:uid="{00000000-0005-0000-0000-0000A3590000}"/>
    <cellStyle name="Normal 3 4 5 6 2" xfId="22950" xr:uid="{00000000-0005-0000-0000-0000A4590000}"/>
    <cellStyle name="Normal 3 4 5 6 2 2" xfId="22951" xr:uid="{00000000-0005-0000-0000-0000A5590000}"/>
    <cellStyle name="Normal 3 4 5 6 2 3" xfId="22952" xr:uid="{00000000-0005-0000-0000-0000A6590000}"/>
    <cellStyle name="Normal 3 4 5 6 3" xfId="22953" xr:uid="{00000000-0005-0000-0000-0000A7590000}"/>
    <cellStyle name="Normal 3 4 5 6 4" xfId="22954" xr:uid="{00000000-0005-0000-0000-0000A8590000}"/>
    <cellStyle name="Normal 3 4 5 7" xfId="22955" xr:uid="{00000000-0005-0000-0000-0000A9590000}"/>
    <cellStyle name="Normal 3 4 5 7 2" xfId="22956" xr:uid="{00000000-0005-0000-0000-0000AA590000}"/>
    <cellStyle name="Normal 3 4 5 7 2 2" xfId="22957" xr:uid="{00000000-0005-0000-0000-0000AB590000}"/>
    <cellStyle name="Normal 3 4 5 7 2 3" xfId="22958" xr:uid="{00000000-0005-0000-0000-0000AC590000}"/>
    <cellStyle name="Normal 3 4 5 7 3" xfId="22959" xr:uid="{00000000-0005-0000-0000-0000AD590000}"/>
    <cellStyle name="Normal 3 4 5 7 4" xfId="22960" xr:uid="{00000000-0005-0000-0000-0000AE590000}"/>
    <cellStyle name="Normal 3 4 5 8" xfId="22961" xr:uid="{00000000-0005-0000-0000-0000AF590000}"/>
    <cellStyle name="Normal 3 4 5 8 2" xfId="22962" xr:uid="{00000000-0005-0000-0000-0000B0590000}"/>
    <cellStyle name="Normal 3 4 5 8 2 2" xfId="22963" xr:uid="{00000000-0005-0000-0000-0000B1590000}"/>
    <cellStyle name="Normal 3 4 5 8 2 3" xfId="22964" xr:uid="{00000000-0005-0000-0000-0000B2590000}"/>
    <cellStyle name="Normal 3 4 5 8 3" xfId="22965" xr:uid="{00000000-0005-0000-0000-0000B3590000}"/>
    <cellStyle name="Normal 3 4 5 8 4" xfId="22966" xr:uid="{00000000-0005-0000-0000-0000B4590000}"/>
    <cellStyle name="Normal 3 4 5 9" xfId="22967" xr:uid="{00000000-0005-0000-0000-0000B5590000}"/>
    <cellStyle name="Normal 3 4 5 9 2" xfId="22968" xr:uid="{00000000-0005-0000-0000-0000B6590000}"/>
    <cellStyle name="Normal 3 4 5 9 2 2" xfId="22969" xr:uid="{00000000-0005-0000-0000-0000B7590000}"/>
    <cellStyle name="Normal 3 4 5 9 2 3" xfId="22970" xr:uid="{00000000-0005-0000-0000-0000B8590000}"/>
    <cellStyle name="Normal 3 4 5 9 3" xfId="22971" xr:uid="{00000000-0005-0000-0000-0000B9590000}"/>
    <cellStyle name="Normal 3 4 5 9 4" xfId="22972" xr:uid="{00000000-0005-0000-0000-0000BA590000}"/>
    <cellStyle name="Normal 3 4 6" xfId="22973" xr:uid="{00000000-0005-0000-0000-0000BB590000}"/>
    <cellStyle name="Normal 3 4 6 10" xfId="22974" xr:uid="{00000000-0005-0000-0000-0000BC590000}"/>
    <cellStyle name="Normal 3 4 6 2" xfId="22975" xr:uid="{00000000-0005-0000-0000-0000BD590000}"/>
    <cellStyle name="Normal 3 4 6 2 2" xfId="22976" xr:uid="{00000000-0005-0000-0000-0000BE590000}"/>
    <cellStyle name="Normal 3 4 6 2 2 2" xfId="22977" xr:uid="{00000000-0005-0000-0000-0000BF590000}"/>
    <cellStyle name="Normal 3 4 6 2 2 3" xfId="22978" xr:uid="{00000000-0005-0000-0000-0000C0590000}"/>
    <cellStyle name="Normal 3 4 6 2 3" xfId="22979" xr:uid="{00000000-0005-0000-0000-0000C1590000}"/>
    <cellStyle name="Normal 3 4 6 2 4" xfId="22980" xr:uid="{00000000-0005-0000-0000-0000C2590000}"/>
    <cellStyle name="Normal 3 4 6 3" xfId="22981" xr:uid="{00000000-0005-0000-0000-0000C3590000}"/>
    <cellStyle name="Normal 3 4 6 3 2" xfId="22982" xr:uid="{00000000-0005-0000-0000-0000C4590000}"/>
    <cellStyle name="Normal 3 4 6 3 2 2" xfId="22983" xr:uid="{00000000-0005-0000-0000-0000C5590000}"/>
    <cellStyle name="Normal 3 4 6 3 2 3" xfId="22984" xr:uid="{00000000-0005-0000-0000-0000C6590000}"/>
    <cellStyle name="Normal 3 4 6 3 3" xfId="22985" xr:uid="{00000000-0005-0000-0000-0000C7590000}"/>
    <cellStyle name="Normal 3 4 6 3 4" xfId="22986" xr:uid="{00000000-0005-0000-0000-0000C8590000}"/>
    <cellStyle name="Normal 3 4 6 4" xfId="22987" xr:uid="{00000000-0005-0000-0000-0000C9590000}"/>
    <cellStyle name="Normal 3 4 6 4 2" xfId="22988" xr:uid="{00000000-0005-0000-0000-0000CA590000}"/>
    <cellStyle name="Normal 3 4 6 4 2 2" xfId="22989" xr:uid="{00000000-0005-0000-0000-0000CB590000}"/>
    <cellStyle name="Normal 3 4 6 4 2 3" xfId="22990" xr:uid="{00000000-0005-0000-0000-0000CC590000}"/>
    <cellStyle name="Normal 3 4 6 4 3" xfId="22991" xr:uid="{00000000-0005-0000-0000-0000CD590000}"/>
    <cellStyle name="Normal 3 4 6 4 4" xfId="22992" xr:uid="{00000000-0005-0000-0000-0000CE590000}"/>
    <cellStyle name="Normal 3 4 6 5" xfId="22993" xr:uid="{00000000-0005-0000-0000-0000CF590000}"/>
    <cellStyle name="Normal 3 4 6 5 2" xfId="22994" xr:uid="{00000000-0005-0000-0000-0000D0590000}"/>
    <cellStyle name="Normal 3 4 6 5 2 2" xfId="22995" xr:uid="{00000000-0005-0000-0000-0000D1590000}"/>
    <cellStyle name="Normal 3 4 6 5 2 3" xfId="22996" xr:uid="{00000000-0005-0000-0000-0000D2590000}"/>
    <cellStyle name="Normal 3 4 6 5 3" xfId="22997" xr:uid="{00000000-0005-0000-0000-0000D3590000}"/>
    <cellStyle name="Normal 3 4 6 5 4" xfId="22998" xr:uid="{00000000-0005-0000-0000-0000D4590000}"/>
    <cellStyle name="Normal 3 4 6 6" xfId="22999" xr:uid="{00000000-0005-0000-0000-0000D5590000}"/>
    <cellStyle name="Normal 3 4 6 6 2" xfId="23000" xr:uid="{00000000-0005-0000-0000-0000D6590000}"/>
    <cellStyle name="Normal 3 4 6 6 2 2" xfId="23001" xr:uid="{00000000-0005-0000-0000-0000D7590000}"/>
    <cellStyle name="Normal 3 4 6 6 2 3" xfId="23002" xr:uid="{00000000-0005-0000-0000-0000D8590000}"/>
    <cellStyle name="Normal 3 4 6 6 3" xfId="23003" xr:uid="{00000000-0005-0000-0000-0000D9590000}"/>
    <cellStyle name="Normal 3 4 6 6 4" xfId="23004" xr:uid="{00000000-0005-0000-0000-0000DA590000}"/>
    <cellStyle name="Normal 3 4 6 7" xfId="23005" xr:uid="{00000000-0005-0000-0000-0000DB590000}"/>
    <cellStyle name="Normal 3 4 6 7 2" xfId="23006" xr:uid="{00000000-0005-0000-0000-0000DC590000}"/>
    <cellStyle name="Normal 3 4 6 7 2 2" xfId="23007" xr:uid="{00000000-0005-0000-0000-0000DD590000}"/>
    <cellStyle name="Normal 3 4 6 7 2 3" xfId="23008" xr:uid="{00000000-0005-0000-0000-0000DE590000}"/>
    <cellStyle name="Normal 3 4 6 7 3" xfId="23009" xr:uid="{00000000-0005-0000-0000-0000DF590000}"/>
    <cellStyle name="Normal 3 4 6 7 4" xfId="23010" xr:uid="{00000000-0005-0000-0000-0000E0590000}"/>
    <cellStyle name="Normal 3 4 6 8" xfId="23011" xr:uid="{00000000-0005-0000-0000-0000E1590000}"/>
    <cellStyle name="Normal 3 4 6 8 2" xfId="23012" xr:uid="{00000000-0005-0000-0000-0000E2590000}"/>
    <cellStyle name="Normal 3 4 6 8 3" xfId="23013" xr:uid="{00000000-0005-0000-0000-0000E3590000}"/>
    <cellStyle name="Normal 3 4 6 9" xfId="23014" xr:uid="{00000000-0005-0000-0000-0000E4590000}"/>
    <cellStyle name="Normal 3 4 7" xfId="23015" xr:uid="{00000000-0005-0000-0000-0000E5590000}"/>
    <cellStyle name="Normal 3 4 7 10" xfId="23016" xr:uid="{00000000-0005-0000-0000-0000E6590000}"/>
    <cellStyle name="Normal 3 4 7 2" xfId="23017" xr:uid="{00000000-0005-0000-0000-0000E7590000}"/>
    <cellStyle name="Normal 3 4 7 2 2" xfId="23018" xr:uid="{00000000-0005-0000-0000-0000E8590000}"/>
    <cellStyle name="Normal 3 4 7 2 2 2" xfId="23019" xr:uid="{00000000-0005-0000-0000-0000E9590000}"/>
    <cellStyle name="Normal 3 4 7 2 2 3" xfId="23020" xr:uid="{00000000-0005-0000-0000-0000EA590000}"/>
    <cellStyle name="Normal 3 4 7 2 3" xfId="23021" xr:uid="{00000000-0005-0000-0000-0000EB590000}"/>
    <cellStyle name="Normal 3 4 7 2 4" xfId="23022" xr:uid="{00000000-0005-0000-0000-0000EC590000}"/>
    <cellStyle name="Normal 3 4 7 3" xfId="23023" xr:uid="{00000000-0005-0000-0000-0000ED590000}"/>
    <cellStyle name="Normal 3 4 7 3 2" xfId="23024" xr:uid="{00000000-0005-0000-0000-0000EE590000}"/>
    <cellStyle name="Normal 3 4 7 3 2 2" xfId="23025" xr:uid="{00000000-0005-0000-0000-0000EF590000}"/>
    <cellStyle name="Normal 3 4 7 3 2 3" xfId="23026" xr:uid="{00000000-0005-0000-0000-0000F0590000}"/>
    <cellStyle name="Normal 3 4 7 3 3" xfId="23027" xr:uid="{00000000-0005-0000-0000-0000F1590000}"/>
    <cellStyle name="Normal 3 4 7 3 4" xfId="23028" xr:uid="{00000000-0005-0000-0000-0000F2590000}"/>
    <cellStyle name="Normal 3 4 7 4" xfId="23029" xr:uid="{00000000-0005-0000-0000-0000F3590000}"/>
    <cellStyle name="Normal 3 4 7 4 2" xfId="23030" xr:uid="{00000000-0005-0000-0000-0000F4590000}"/>
    <cellStyle name="Normal 3 4 7 4 2 2" xfId="23031" xr:uid="{00000000-0005-0000-0000-0000F5590000}"/>
    <cellStyle name="Normal 3 4 7 4 2 3" xfId="23032" xr:uid="{00000000-0005-0000-0000-0000F6590000}"/>
    <cellStyle name="Normal 3 4 7 4 3" xfId="23033" xr:uid="{00000000-0005-0000-0000-0000F7590000}"/>
    <cellStyle name="Normal 3 4 7 4 4" xfId="23034" xr:uid="{00000000-0005-0000-0000-0000F8590000}"/>
    <cellStyle name="Normal 3 4 7 5" xfId="23035" xr:uid="{00000000-0005-0000-0000-0000F9590000}"/>
    <cellStyle name="Normal 3 4 7 5 2" xfId="23036" xr:uid="{00000000-0005-0000-0000-0000FA590000}"/>
    <cellStyle name="Normal 3 4 7 5 2 2" xfId="23037" xr:uid="{00000000-0005-0000-0000-0000FB590000}"/>
    <cellStyle name="Normal 3 4 7 5 2 3" xfId="23038" xr:uid="{00000000-0005-0000-0000-0000FC590000}"/>
    <cellStyle name="Normal 3 4 7 5 3" xfId="23039" xr:uid="{00000000-0005-0000-0000-0000FD590000}"/>
    <cellStyle name="Normal 3 4 7 5 4" xfId="23040" xr:uid="{00000000-0005-0000-0000-0000FE590000}"/>
    <cellStyle name="Normal 3 4 7 6" xfId="23041" xr:uid="{00000000-0005-0000-0000-0000FF590000}"/>
    <cellStyle name="Normal 3 4 7 6 2" xfId="23042" xr:uid="{00000000-0005-0000-0000-0000005A0000}"/>
    <cellStyle name="Normal 3 4 7 6 2 2" xfId="23043" xr:uid="{00000000-0005-0000-0000-0000015A0000}"/>
    <cellStyle name="Normal 3 4 7 6 2 3" xfId="23044" xr:uid="{00000000-0005-0000-0000-0000025A0000}"/>
    <cellStyle name="Normal 3 4 7 6 3" xfId="23045" xr:uid="{00000000-0005-0000-0000-0000035A0000}"/>
    <cellStyle name="Normal 3 4 7 6 4" xfId="23046" xr:uid="{00000000-0005-0000-0000-0000045A0000}"/>
    <cellStyle name="Normal 3 4 7 7" xfId="23047" xr:uid="{00000000-0005-0000-0000-0000055A0000}"/>
    <cellStyle name="Normal 3 4 7 7 2" xfId="23048" xr:uid="{00000000-0005-0000-0000-0000065A0000}"/>
    <cellStyle name="Normal 3 4 7 7 2 2" xfId="23049" xr:uid="{00000000-0005-0000-0000-0000075A0000}"/>
    <cellStyle name="Normal 3 4 7 7 2 3" xfId="23050" xr:uid="{00000000-0005-0000-0000-0000085A0000}"/>
    <cellStyle name="Normal 3 4 7 7 3" xfId="23051" xr:uid="{00000000-0005-0000-0000-0000095A0000}"/>
    <cellStyle name="Normal 3 4 7 7 4" xfId="23052" xr:uid="{00000000-0005-0000-0000-00000A5A0000}"/>
    <cellStyle name="Normal 3 4 7 8" xfId="23053" xr:uid="{00000000-0005-0000-0000-00000B5A0000}"/>
    <cellStyle name="Normal 3 4 7 8 2" xfId="23054" xr:uid="{00000000-0005-0000-0000-00000C5A0000}"/>
    <cellStyle name="Normal 3 4 7 8 3" xfId="23055" xr:uid="{00000000-0005-0000-0000-00000D5A0000}"/>
    <cellStyle name="Normal 3 4 7 9" xfId="23056" xr:uid="{00000000-0005-0000-0000-00000E5A0000}"/>
    <cellStyle name="Normal 3 4 8" xfId="23057" xr:uid="{00000000-0005-0000-0000-00000F5A0000}"/>
    <cellStyle name="Normal 3 4 8 2" xfId="23058" xr:uid="{00000000-0005-0000-0000-0000105A0000}"/>
    <cellStyle name="Normal 3 4 8 2 2" xfId="23059" xr:uid="{00000000-0005-0000-0000-0000115A0000}"/>
    <cellStyle name="Normal 3 4 8 2 3" xfId="23060" xr:uid="{00000000-0005-0000-0000-0000125A0000}"/>
    <cellStyle name="Normal 3 4 8 3" xfId="23061" xr:uid="{00000000-0005-0000-0000-0000135A0000}"/>
    <cellStyle name="Normal 3 4 8 4" xfId="23062" xr:uid="{00000000-0005-0000-0000-0000145A0000}"/>
    <cellStyle name="Normal 3 4 9" xfId="23063" xr:uid="{00000000-0005-0000-0000-0000155A0000}"/>
    <cellStyle name="Normal 3 4 9 2" xfId="23064" xr:uid="{00000000-0005-0000-0000-0000165A0000}"/>
    <cellStyle name="Normal 3 4 9 2 2" xfId="23065" xr:uid="{00000000-0005-0000-0000-0000175A0000}"/>
    <cellStyle name="Normal 3 4 9 2 3" xfId="23066" xr:uid="{00000000-0005-0000-0000-0000185A0000}"/>
    <cellStyle name="Normal 3 4 9 3" xfId="23067" xr:uid="{00000000-0005-0000-0000-0000195A0000}"/>
    <cellStyle name="Normal 3 4 9 4" xfId="23068" xr:uid="{00000000-0005-0000-0000-00001A5A0000}"/>
    <cellStyle name="Normal 3 5" xfId="23069" xr:uid="{00000000-0005-0000-0000-00001B5A0000}"/>
    <cellStyle name="Normal 3 5 10" xfId="23070" xr:uid="{00000000-0005-0000-0000-00001C5A0000}"/>
    <cellStyle name="Normal 3 5 10 2" xfId="23071" xr:uid="{00000000-0005-0000-0000-00001D5A0000}"/>
    <cellStyle name="Normal 3 5 10 2 2" xfId="23072" xr:uid="{00000000-0005-0000-0000-00001E5A0000}"/>
    <cellStyle name="Normal 3 5 10 2 3" xfId="23073" xr:uid="{00000000-0005-0000-0000-00001F5A0000}"/>
    <cellStyle name="Normal 3 5 10 3" xfId="23074" xr:uid="{00000000-0005-0000-0000-0000205A0000}"/>
    <cellStyle name="Normal 3 5 10 4" xfId="23075" xr:uid="{00000000-0005-0000-0000-0000215A0000}"/>
    <cellStyle name="Normal 3 5 11" xfId="23076" xr:uid="{00000000-0005-0000-0000-0000225A0000}"/>
    <cellStyle name="Normal 3 5 11 2" xfId="23077" xr:uid="{00000000-0005-0000-0000-0000235A0000}"/>
    <cellStyle name="Normal 3 5 11 2 2" xfId="23078" xr:uid="{00000000-0005-0000-0000-0000245A0000}"/>
    <cellStyle name="Normal 3 5 11 2 3" xfId="23079" xr:uid="{00000000-0005-0000-0000-0000255A0000}"/>
    <cellStyle name="Normal 3 5 11 3" xfId="23080" xr:uid="{00000000-0005-0000-0000-0000265A0000}"/>
    <cellStyle name="Normal 3 5 11 4" xfId="23081" xr:uid="{00000000-0005-0000-0000-0000275A0000}"/>
    <cellStyle name="Normal 3 5 12" xfId="23082" xr:uid="{00000000-0005-0000-0000-0000285A0000}"/>
    <cellStyle name="Normal 3 5 12 2" xfId="23083" xr:uid="{00000000-0005-0000-0000-0000295A0000}"/>
    <cellStyle name="Normal 3 5 12 2 2" xfId="23084" xr:uid="{00000000-0005-0000-0000-00002A5A0000}"/>
    <cellStyle name="Normal 3 5 12 2 3" xfId="23085" xr:uid="{00000000-0005-0000-0000-00002B5A0000}"/>
    <cellStyle name="Normal 3 5 12 3" xfId="23086" xr:uid="{00000000-0005-0000-0000-00002C5A0000}"/>
    <cellStyle name="Normal 3 5 12 4" xfId="23087" xr:uid="{00000000-0005-0000-0000-00002D5A0000}"/>
    <cellStyle name="Normal 3 5 13" xfId="23088" xr:uid="{00000000-0005-0000-0000-00002E5A0000}"/>
    <cellStyle name="Normal 3 5 13 2" xfId="23089" xr:uid="{00000000-0005-0000-0000-00002F5A0000}"/>
    <cellStyle name="Normal 3 5 13 2 2" xfId="23090" xr:uid="{00000000-0005-0000-0000-0000305A0000}"/>
    <cellStyle name="Normal 3 5 13 2 3" xfId="23091" xr:uid="{00000000-0005-0000-0000-0000315A0000}"/>
    <cellStyle name="Normal 3 5 13 3" xfId="23092" xr:uid="{00000000-0005-0000-0000-0000325A0000}"/>
    <cellStyle name="Normal 3 5 13 4" xfId="23093" xr:uid="{00000000-0005-0000-0000-0000335A0000}"/>
    <cellStyle name="Normal 3 5 14" xfId="23094" xr:uid="{00000000-0005-0000-0000-0000345A0000}"/>
    <cellStyle name="Normal 3 5 14 2" xfId="23095" xr:uid="{00000000-0005-0000-0000-0000355A0000}"/>
    <cellStyle name="Normal 3 5 14 2 2" xfId="23096" xr:uid="{00000000-0005-0000-0000-0000365A0000}"/>
    <cellStyle name="Normal 3 5 14 2 3" xfId="23097" xr:uid="{00000000-0005-0000-0000-0000375A0000}"/>
    <cellStyle name="Normal 3 5 14 3" xfId="23098" xr:uid="{00000000-0005-0000-0000-0000385A0000}"/>
    <cellStyle name="Normal 3 5 14 4" xfId="23099" xr:uid="{00000000-0005-0000-0000-0000395A0000}"/>
    <cellStyle name="Normal 3 5 15" xfId="23100" xr:uid="{00000000-0005-0000-0000-00003A5A0000}"/>
    <cellStyle name="Normal 3 5 15 2" xfId="23101" xr:uid="{00000000-0005-0000-0000-00003B5A0000}"/>
    <cellStyle name="Normal 3 5 15 3" xfId="23102" xr:uid="{00000000-0005-0000-0000-00003C5A0000}"/>
    <cellStyle name="Normal 3 5 16" xfId="23103" xr:uid="{00000000-0005-0000-0000-00003D5A0000}"/>
    <cellStyle name="Normal 3 5 17" xfId="23104" xr:uid="{00000000-0005-0000-0000-00003E5A0000}"/>
    <cellStyle name="Normal 3 5 2" xfId="23105" xr:uid="{00000000-0005-0000-0000-00003F5A0000}"/>
    <cellStyle name="Normal 3 5 3" xfId="23106" xr:uid="{00000000-0005-0000-0000-0000405A0000}"/>
    <cellStyle name="Normal 3 5 3 10" xfId="23107" xr:uid="{00000000-0005-0000-0000-0000415A0000}"/>
    <cellStyle name="Normal 3 5 3 10 2" xfId="23108" xr:uid="{00000000-0005-0000-0000-0000425A0000}"/>
    <cellStyle name="Normal 3 5 3 10 3" xfId="23109" xr:uid="{00000000-0005-0000-0000-0000435A0000}"/>
    <cellStyle name="Normal 3 5 3 11" xfId="23110" xr:uid="{00000000-0005-0000-0000-0000445A0000}"/>
    <cellStyle name="Normal 3 5 3 12" xfId="23111" xr:uid="{00000000-0005-0000-0000-0000455A0000}"/>
    <cellStyle name="Normal 3 5 3 2" xfId="23112" xr:uid="{00000000-0005-0000-0000-0000465A0000}"/>
    <cellStyle name="Normal 3 5 3 2 10" xfId="23113" xr:uid="{00000000-0005-0000-0000-0000475A0000}"/>
    <cellStyle name="Normal 3 5 3 2 2" xfId="23114" xr:uid="{00000000-0005-0000-0000-0000485A0000}"/>
    <cellStyle name="Normal 3 5 3 2 2 2" xfId="23115" xr:uid="{00000000-0005-0000-0000-0000495A0000}"/>
    <cellStyle name="Normal 3 5 3 2 2 2 2" xfId="23116" xr:uid="{00000000-0005-0000-0000-00004A5A0000}"/>
    <cellStyle name="Normal 3 5 3 2 2 2 3" xfId="23117" xr:uid="{00000000-0005-0000-0000-00004B5A0000}"/>
    <cellStyle name="Normal 3 5 3 2 2 3" xfId="23118" xr:uid="{00000000-0005-0000-0000-00004C5A0000}"/>
    <cellStyle name="Normal 3 5 3 2 2 4" xfId="23119" xr:uid="{00000000-0005-0000-0000-00004D5A0000}"/>
    <cellStyle name="Normal 3 5 3 2 3" xfId="23120" xr:uid="{00000000-0005-0000-0000-00004E5A0000}"/>
    <cellStyle name="Normal 3 5 3 2 3 2" xfId="23121" xr:uid="{00000000-0005-0000-0000-00004F5A0000}"/>
    <cellStyle name="Normal 3 5 3 2 3 2 2" xfId="23122" xr:uid="{00000000-0005-0000-0000-0000505A0000}"/>
    <cellStyle name="Normal 3 5 3 2 3 2 3" xfId="23123" xr:uid="{00000000-0005-0000-0000-0000515A0000}"/>
    <cellStyle name="Normal 3 5 3 2 3 3" xfId="23124" xr:uid="{00000000-0005-0000-0000-0000525A0000}"/>
    <cellStyle name="Normal 3 5 3 2 3 4" xfId="23125" xr:uid="{00000000-0005-0000-0000-0000535A0000}"/>
    <cellStyle name="Normal 3 5 3 2 4" xfId="23126" xr:uid="{00000000-0005-0000-0000-0000545A0000}"/>
    <cellStyle name="Normal 3 5 3 2 4 2" xfId="23127" xr:uid="{00000000-0005-0000-0000-0000555A0000}"/>
    <cellStyle name="Normal 3 5 3 2 4 2 2" xfId="23128" xr:uid="{00000000-0005-0000-0000-0000565A0000}"/>
    <cellStyle name="Normal 3 5 3 2 4 2 3" xfId="23129" xr:uid="{00000000-0005-0000-0000-0000575A0000}"/>
    <cellStyle name="Normal 3 5 3 2 4 3" xfId="23130" xr:uid="{00000000-0005-0000-0000-0000585A0000}"/>
    <cellStyle name="Normal 3 5 3 2 4 4" xfId="23131" xr:uid="{00000000-0005-0000-0000-0000595A0000}"/>
    <cellStyle name="Normal 3 5 3 2 5" xfId="23132" xr:uid="{00000000-0005-0000-0000-00005A5A0000}"/>
    <cellStyle name="Normal 3 5 3 2 5 2" xfId="23133" xr:uid="{00000000-0005-0000-0000-00005B5A0000}"/>
    <cellStyle name="Normal 3 5 3 2 5 2 2" xfId="23134" xr:uid="{00000000-0005-0000-0000-00005C5A0000}"/>
    <cellStyle name="Normal 3 5 3 2 5 2 3" xfId="23135" xr:uid="{00000000-0005-0000-0000-00005D5A0000}"/>
    <cellStyle name="Normal 3 5 3 2 5 3" xfId="23136" xr:uid="{00000000-0005-0000-0000-00005E5A0000}"/>
    <cellStyle name="Normal 3 5 3 2 5 4" xfId="23137" xr:uid="{00000000-0005-0000-0000-00005F5A0000}"/>
    <cellStyle name="Normal 3 5 3 2 6" xfId="23138" xr:uid="{00000000-0005-0000-0000-0000605A0000}"/>
    <cellStyle name="Normal 3 5 3 2 6 2" xfId="23139" xr:uid="{00000000-0005-0000-0000-0000615A0000}"/>
    <cellStyle name="Normal 3 5 3 2 6 2 2" xfId="23140" xr:uid="{00000000-0005-0000-0000-0000625A0000}"/>
    <cellStyle name="Normal 3 5 3 2 6 2 3" xfId="23141" xr:uid="{00000000-0005-0000-0000-0000635A0000}"/>
    <cellStyle name="Normal 3 5 3 2 6 3" xfId="23142" xr:uid="{00000000-0005-0000-0000-0000645A0000}"/>
    <cellStyle name="Normal 3 5 3 2 6 4" xfId="23143" xr:uid="{00000000-0005-0000-0000-0000655A0000}"/>
    <cellStyle name="Normal 3 5 3 2 7" xfId="23144" xr:uid="{00000000-0005-0000-0000-0000665A0000}"/>
    <cellStyle name="Normal 3 5 3 2 7 2" xfId="23145" xr:uid="{00000000-0005-0000-0000-0000675A0000}"/>
    <cellStyle name="Normal 3 5 3 2 7 2 2" xfId="23146" xr:uid="{00000000-0005-0000-0000-0000685A0000}"/>
    <cellStyle name="Normal 3 5 3 2 7 2 3" xfId="23147" xr:uid="{00000000-0005-0000-0000-0000695A0000}"/>
    <cellStyle name="Normal 3 5 3 2 7 3" xfId="23148" xr:uid="{00000000-0005-0000-0000-00006A5A0000}"/>
    <cellStyle name="Normal 3 5 3 2 7 4" xfId="23149" xr:uid="{00000000-0005-0000-0000-00006B5A0000}"/>
    <cellStyle name="Normal 3 5 3 2 8" xfId="23150" xr:uid="{00000000-0005-0000-0000-00006C5A0000}"/>
    <cellStyle name="Normal 3 5 3 2 8 2" xfId="23151" xr:uid="{00000000-0005-0000-0000-00006D5A0000}"/>
    <cellStyle name="Normal 3 5 3 2 8 3" xfId="23152" xr:uid="{00000000-0005-0000-0000-00006E5A0000}"/>
    <cellStyle name="Normal 3 5 3 2 9" xfId="23153" xr:uid="{00000000-0005-0000-0000-00006F5A0000}"/>
    <cellStyle name="Normal 3 5 3 3" xfId="23154" xr:uid="{00000000-0005-0000-0000-0000705A0000}"/>
    <cellStyle name="Normal 3 5 3 3 10" xfId="23155" xr:uid="{00000000-0005-0000-0000-0000715A0000}"/>
    <cellStyle name="Normal 3 5 3 3 2" xfId="23156" xr:uid="{00000000-0005-0000-0000-0000725A0000}"/>
    <cellStyle name="Normal 3 5 3 3 2 2" xfId="23157" xr:uid="{00000000-0005-0000-0000-0000735A0000}"/>
    <cellStyle name="Normal 3 5 3 3 2 2 2" xfId="23158" xr:uid="{00000000-0005-0000-0000-0000745A0000}"/>
    <cellStyle name="Normal 3 5 3 3 2 2 3" xfId="23159" xr:uid="{00000000-0005-0000-0000-0000755A0000}"/>
    <cellStyle name="Normal 3 5 3 3 2 3" xfId="23160" xr:uid="{00000000-0005-0000-0000-0000765A0000}"/>
    <cellStyle name="Normal 3 5 3 3 2 4" xfId="23161" xr:uid="{00000000-0005-0000-0000-0000775A0000}"/>
    <cellStyle name="Normal 3 5 3 3 3" xfId="23162" xr:uid="{00000000-0005-0000-0000-0000785A0000}"/>
    <cellStyle name="Normal 3 5 3 3 3 2" xfId="23163" xr:uid="{00000000-0005-0000-0000-0000795A0000}"/>
    <cellStyle name="Normal 3 5 3 3 3 2 2" xfId="23164" xr:uid="{00000000-0005-0000-0000-00007A5A0000}"/>
    <cellStyle name="Normal 3 5 3 3 3 2 3" xfId="23165" xr:uid="{00000000-0005-0000-0000-00007B5A0000}"/>
    <cellStyle name="Normal 3 5 3 3 3 3" xfId="23166" xr:uid="{00000000-0005-0000-0000-00007C5A0000}"/>
    <cellStyle name="Normal 3 5 3 3 3 4" xfId="23167" xr:uid="{00000000-0005-0000-0000-00007D5A0000}"/>
    <cellStyle name="Normal 3 5 3 3 4" xfId="23168" xr:uid="{00000000-0005-0000-0000-00007E5A0000}"/>
    <cellStyle name="Normal 3 5 3 3 4 2" xfId="23169" xr:uid="{00000000-0005-0000-0000-00007F5A0000}"/>
    <cellStyle name="Normal 3 5 3 3 4 2 2" xfId="23170" xr:uid="{00000000-0005-0000-0000-0000805A0000}"/>
    <cellStyle name="Normal 3 5 3 3 4 2 3" xfId="23171" xr:uid="{00000000-0005-0000-0000-0000815A0000}"/>
    <cellStyle name="Normal 3 5 3 3 4 3" xfId="23172" xr:uid="{00000000-0005-0000-0000-0000825A0000}"/>
    <cellStyle name="Normal 3 5 3 3 4 4" xfId="23173" xr:uid="{00000000-0005-0000-0000-0000835A0000}"/>
    <cellStyle name="Normal 3 5 3 3 5" xfId="23174" xr:uid="{00000000-0005-0000-0000-0000845A0000}"/>
    <cellStyle name="Normal 3 5 3 3 5 2" xfId="23175" xr:uid="{00000000-0005-0000-0000-0000855A0000}"/>
    <cellStyle name="Normal 3 5 3 3 5 2 2" xfId="23176" xr:uid="{00000000-0005-0000-0000-0000865A0000}"/>
    <cellStyle name="Normal 3 5 3 3 5 2 3" xfId="23177" xr:uid="{00000000-0005-0000-0000-0000875A0000}"/>
    <cellStyle name="Normal 3 5 3 3 5 3" xfId="23178" xr:uid="{00000000-0005-0000-0000-0000885A0000}"/>
    <cellStyle name="Normal 3 5 3 3 5 4" xfId="23179" xr:uid="{00000000-0005-0000-0000-0000895A0000}"/>
    <cellStyle name="Normal 3 5 3 3 6" xfId="23180" xr:uid="{00000000-0005-0000-0000-00008A5A0000}"/>
    <cellStyle name="Normal 3 5 3 3 6 2" xfId="23181" xr:uid="{00000000-0005-0000-0000-00008B5A0000}"/>
    <cellStyle name="Normal 3 5 3 3 6 2 2" xfId="23182" xr:uid="{00000000-0005-0000-0000-00008C5A0000}"/>
    <cellStyle name="Normal 3 5 3 3 6 2 3" xfId="23183" xr:uid="{00000000-0005-0000-0000-00008D5A0000}"/>
    <cellStyle name="Normal 3 5 3 3 6 3" xfId="23184" xr:uid="{00000000-0005-0000-0000-00008E5A0000}"/>
    <cellStyle name="Normal 3 5 3 3 6 4" xfId="23185" xr:uid="{00000000-0005-0000-0000-00008F5A0000}"/>
    <cellStyle name="Normal 3 5 3 3 7" xfId="23186" xr:uid="{00000000-0005-0000-0000-0000905A0000}"/>
    <cellStyle name="Normal 3 5 3 3 7 2" xfId="23187" xr:uid="{00000000-0005-0000-0000-0000915A0000}"/>
    <cellStyle name="Normal 3 5 3 3 7 2 2" xfId="23188" xr:uid="{00000000-0005-0000-0000-0000925A0000}"/>
    <cellStyle name="Normal 3 5 3 3 7 2 3" xfId="23189" xr:uid="{00000000-0005-0000-0000-0000935A0000}"/>
    <cellStyle name="Normal 3 5 3 3 7 3" xfId="23190" xr:uid="{00000000-0005-0000-0000-0000945A0000}"/>
    <cellStyle name="Normal 3 5 3 3 7 4" xfId="23191" xr:uid="{00000000-0005-0000-0000-0000955A0000}"/>
    <cellStyle name="Normal 3 5 3 3 8" xfId="23192" xr:uid="{00000000-0005-0000-0000-0000965A0000}"/>
    <cellStyle name="Normal 3 5 3 3 8 2" xfId="23193" xr:uid="{00000000-0005-0000-0000-0000975A0000}"/>
    <cellStyle name="Normal 3 5 3 3 8 3" xfId="23194" xr:uid="{00000000-0005-0000-0000-0000985A0000}"/>
    <cellStyle name="Normal 3 5 3 3 9" xfId="23195" xr:uid="{00000000-0005-0000-0000-0000995A0000}"/>
    <cellStyle name="Normal 3 5 3 4" xfId="23196" xr:uid="{00000000-0005-0000-0000-00009A5A0000}"/>
    <cellStyle name="Normal 3 5 3 4 2" xfId="23197" xr:uid="{00000000-0005-0000-0000-00009B5A0000}"/>
    <cellStyle name="Normal 3 5 3 4 2 2" xfId="23198" xr:uid="{00000000-0005-0000-0000-00009C5A0000}"/>
    <cellStyle name="Normal 3 5 3 4 2 3" xfId="23199" xr:uid="{00000000-0005-0000-0000-00009D5A0000}"/>
    <cellStyle name="Normal 3 5 3 4 3" xfId="23200" xr:uid="{00000000-0005-0000-0000-00009E5A0000}"/>
    <cellStyle name="Normal 3 5 3 4 4" xfId="23201" xr:uid="{00000000-0005-0000-0000-00009F5A0000}"/>
    <cellStyle name="Normal 3 5 3 5" xfId="23202" xr:uid="{00000000-0005-0000-0000-0000A05A0000}"/>
    <cellStyle name="Normal 3 5 3 5 2" xfId="23203" xr:uid="{00000000-0005-0000-0000-0000A15A0000}"/>
    <cellStyle name="Normal 3 5 3 5 2 2" xfId="23204" xr:uid="{00000000-0005-0000-0000-0000A25A0000}"/>
    <cellStyle name="Normal 3 5 3 5 2 3" xfId="23205" xr:uid="{00000000-0005-0000-0000-0000A35A0000}"/>
    <cellStyle name="Normal 3 5 3 5 3" xfId="23206" xr:uid="{00000000-0005-0000-0000-0000A45A0000}"/>
    <cellStyle name="Normal 3 5 3 5 4" xfId="23207" xr:uid="{00000000-0005-0000-0000-0000A55A0000}"/>
    <cellStyle name="Normal 3 5 3 6" xfId="23208" xr:uid="{00000000-0005-0000-0000-0000A65A0000}"/>
    <cellStyle name="Normal 3 5 3 6 2" xfId="23209" xr:uid="{00000000-0005-0000-0000-0000A75A0000}"/>
    <cellStyle name="Normal 3 5 3 6 2 2" xfId="23210" xr:uid="{00000000-0005-0000-0000-0000A85A0000}"/>
    <cellStyle name="Normal 3 5 3 6 2 3" xfId="23211" xr:uid="{00000000-0005-0000-0000-0000A95A0000}"/>
    <cellStyle name="Normal 3 5 3 6 3" xfId="23212" xr:uid="{00000000-0005-0000-0000-0000AA5A0000}"/>
    <cellStyle name="Normal 3 5 3 6 4" xfId="23213" xr:uid="{00000000-0005-0000-0000-0000AB5A0000}"/>
    <cellStyle name="Normal 3 5 3 7" xfId="23214" xr:uid="{00000000-0005-0000-0000-0000AC5A0000}"/>
    <cellStyle name="Normal 3 5 3 7 2" xfId="23215" xr:uid="{00000000-0005-0000-0000-0000AD5A0000}"/>
    <cellStyle name="Normal 3 5 3 7 2 2" xfId="23216" xr:uid="{00000000-0005-0000-0000-0000AE5A0000}"/>
    <cellStyle name="Normal 3 5 3 7 2 3" xfId="23217" xr:uid="{00000000-0005-0000-0000-0000AF5A0000}"/>
    <cellStyle name="Normal 3 5 3 7 3" xfId="23218" xr:uid="{00000000-0005-0000-0000-0000B05A0000}"/>
    <cellStyle name="Normal 3 5 3 7 4" xfId="23219" xr:uid="{00000000-0005-0000-0000-0000B15A0000}"/>
    <cellStyle name="Normal 3 5 3 8" xfId="23220" xr:uid="{00000000-0005-0000-0000-0000B25A0000}"/>
    <cellStyle name="Normal 3 5 3 8 2" xfId="23221" xr:uid="{00000000-0005-0000-0000-0000B35A0000}"/>
    <cellStyle name="Normal 3 5 3 8 2 2" xfId="23222" xr:uid="{00000000-0005-0000-0000-0000B45A0000}"/>
    <cellStyle name="Normal 3 5 3 8 2 3" xfId="23223" xr:uid="{00000000-0005-0000-0000-0000B55A0000}"/>
    <cellStyle name="Normal 3 5 3 8 3" xfId="23224" xr:uid="{00000000-0005-0000-0000-0000B65A0000}"/>
    <cellStyle name="Normal 3 5 3 8 4" xfId="23225" xr:uid="{00000000-0005-0000-0000-0000B75A0000}"/>
    <cellStyle name="Normal 3 5 3 9" xfId="23226" xr:uid="{00000000-0005-0000-0000-0000B85A0000}"/>
    <cellStyle name="Normal 3 5 3 9 2" xfId="23227" xr:uid="{00000000-0005-0000-0000-0000B95A0000}"/>
    <cellStyle name="Normal 3 5 3 9 2 2" xfId="23228" xr:uid="{00000000-0005-0000-0000-0000BA5A0000}"/>
    <cellStyle name="Normal 3 5 3 9 2 3" xfId="23229" xr:uid="{00000000-0005-0000-0000-0000BB5A0000}"/>
    <cellStyle name="Normal 3 5 3 9 3" xfId="23230" xr:uid="{00000000-0005-0000-0000-0000BC5A0000}"/>
    <cellStyle name="Normal 3 5 3 9 4" xfId="23231" xr:uid="{00000000-0005-0000-0000-0000BD5A0000}"/>
    <cellStyle name="Normal 3 5 4" xfId="23232" xr:uid="{00000000-0005-0000-0000-0000BE5A0000}"/>
    <cellStyle name="Normal 3 5 4 10" xfId="23233" xr:uid="{00000000-0005-0000-0000-0000BF5A0000}"/>
    <cellStyle name="Normal 3 5 4 10 2" xfId="23234" xr:uid="{00000000-0005-0000-0000-0000C05A0000}"/>
    <cellStyle name="Normal 3 5 4 10 3" xfId="23235" xr:uid="{00000000-0005-0000-0000-0000C15A0000}"/>
    <cellStyle name="Normal 3 5 4 11" xfId="23236" xr:uid="{00000000-0005-0000-0000-0000C25A0000}"/>
    <cellStyle name="Normal 3 5 4 12" xfId="23237" xr:uid="{00000000-0005-0000-0000-0000C35A0000}"/>
    <cellStyle name="Normal 3 5 4 2" xfId="23238" xr:uid="{00000000-0005-0000-0000-0000C45A0000}"/>
    <cellStyle name="Normal 3 5 4 2 10" xfId="23239" xr:uid="{00000000-0005-0000-0000-0000C55A0000}"/>
    <cellStyle name="Normal 3 5 4 2 2" xfId="23240" xr:uid="{00000000-0005-0000-0000-0000C65A0000}"/>
    <cellStyle name="Normal 3 5 4 2 2 2" xfId="23241" xr:uid="{00000000-0005-0000-0000-0000C75A0000}"/>
    <cellStyle name="Normal 3 5 4 2 2 2 2" xfId="23242" xr:uid="{00000000-0005-0000-0000-0000C85A0000}"/>
    <cellStyle name="Normal 3 5 4 2 2 2 3" xfId="23243" xr:uid="{00000000-0005-0000-0000-0000C95A0000}"/>
    <cellStyle name="Normal 3 5 4 2 2 3" xfId="23244" xr:uid="{00000000-0005-0000-0000-0000CA5A0000}"/>
    <cellStyle name="Normal 3 5 4 2 2 4" xfId="23245" xr:uid="{00000000-0005-0000-0000-0000CB5A0000}"/>
    <cellStyle name="Normal 3 5 4 2 3" xfId="23246" xr:uid="{00000000-0005-0000-0000-0000CC5A0000}"/>
    <cellStyle name="Normal 3 5 4 2 3 2" xfId="23247" xr:uid="{00000000-0005-0000-0000-0000CD5A0000}"/>
    <cellStyle name="Normal 3 5 4 2 3 2 2" xfId="23248" xr:uid="{00000000-0005-0000-0000-0000CE5A0000}"/>
    <cellStyle name="Normal 3 5 4 2 3 2 3" xfId="23249" xr:uid="{00000000-0005-0000-0000-0000CF5A0000}"/>
    <cellStyle name="Normal 3 5 4 2 3 3" xfId="23250" xr:uid="{00000000-0005-0000-0000-0000D05A0000}"/>
    <cellStyle name="Normal 3 5 4 2 3 4" xfId="23251" xr:uid="{00000000-0005-0000-0000-0000D15A0000}"/>
    <cellStyle name="Normal 3 5 4 2 4" xfId="23252" xr:uid="{00000000-0005-0000-0000-0000D25A0000}"/>
    <cellStyle name="Normal 3 5 4 2 4 2" xfId="23253" xr:uid="{00000000-0005-0000-0000-0000D35A0000}"/>
    <cellStyle name="Normal 3 5 4 2 4 2 2" xfId="23254" xr:uid="{00000000-0005-0000-0000-0000D45A0000}"/>
    <cellStyle name="Normal 3 5 4 2 4 2 3" xfId="23255" xr:uid="{00000000-0005-0000-0000-0000D55A0000}"/>
    <cellStyle name="Normal 3 5 4 2 4 3" xfId="23256" xr:uid="{00000000-0005-0000-0000-0000D65A0000}"/>
    <cellStyle name="Normal 3 5 4 2 4 4" xfId="23257" xr:uid="{00000000-0005-0000-0000-0000D75A0000}"/>
    <cellStyle name="Normal 3 5 4 2 5" xfId="23258" xr:uid="{00000000-0005-0000-0000-0000D85A0000}"/>
    <cellStyle name="Normal 3 5 4 2 5 2" xfId="23259" xr:uid="{00000000-0005-0000-0000-0000D95A0000}"/>
    <cellStyle name="Normal 3 5 4 2 5 2 2" xfId="23260" xr:uid="{00000000-0005-0000-0000-0000DA5A0000}"/>
    <cellStyle name="Normal 3 5 4 2 5 2 3" xfId="23261" xr:uid="{00000000-0005-0000-0000-0000DB5A0000}"/>
    <cellStyle name="Normal 3 5 4 2 5 3" xfId="23262" xr:uid="{00000000-0005-0000-0000-0000DC5A0000}"/>
    <cellStyle name="Normal 3 5 4 2 5 4" xfId="23263" xr:uid="{00000000-0005-0000-0000-0000DD5A0000}"/>
    <cellStyle name="Normal 3 5 4 2 6" xfId="23264" xr:uid="{00000000-0005-0000-0000-0000DE5A0000}"/>
    <cellStyle name="Normal 3 5 4 2 6 2" xfId="23265" xr:uid="{00000000-0005-0000-0000-0000DF5A0000}"/>
    <cellStyle name="Normal 3 5 4 2 6 2 2" xfId="23266" xr:uid="{00000000-0005-0000-0000-0000E05A0000}"/>
    <cellStyle name="Normal 3 5 4 2 6 2 3" xfId="23267" xr:uid="{00000000-0005-0000-0000-0000E15A0000}"/>
    <cellStyle name="Normal 3 5 4 2 6 3" xfId="23268" xr:uid="{00000000-0005-0000-0000-0000E25A0000}"/>
    <cellStyle name="Normal 3 5 4 2 6 4" xfId="23269" xr:uid="{00000000-0005-0000-0000-0000E35A0000}"/>
    <cellStyle name="Normal 3 5 4 2 7" xfId="23270" xr:uid="{00000000-0005-0000-0000-0000E45A0000}"/>
    <cellStyle name="Normal 3 5 4 2 7 2" xfId="23271" xr:uid="{00000000-0005-0000-0000-0000E55A0000}"/>
    <cellStyle name="Normal 3 5 4 2 7 2 2" xfId="23272" xr:uid="{00000000-0005-0000-0000-0000E65A0000}"/>
    <cellStyle name="Normal 3 5 4 2 7 2 3" xfId="23273" xr:uid="{00000000-0005-0000-0000-0000E75A0000}"/>
    <cellStyle name="Normal 3 5 4 2 7 3" xfId="23274" xr:uid="{00000000-0005-0000-0000-0000E85A0000}"/>
    <cellStyle name="Normal 3 5 4 2 7 4" xfId="23275" xr:uid="{00000000-0005-0000-0000-0000E95A0000}"/>
    <cellStyle name="Normal 3 5 4 2 8" xfId="23276" xr:uid="{00000000-0005-0000-0000-0000EA5A0000}"/>
    <cellStyle name="Normal 3 5 4 2 8 2" xfId="23277" xr:uid="{00000000-0005-0000-0000-0000EB5A0000}"/>
    <cellStyle name="Normal 3 5 4 2 8 3" xfId="23278" xr:uid="{00000000-0005-0000-0000-0000EC5A0000}"/>
    <cellStyle name="Normal 3 5 4 2 9" xfId="23279" xr:uid="{00000000-0005-0000-0000-0000ED5A0000}"/>
    <cellStyle name="Normal 3 5 4 3" xfId="23280" xr:uid="{00000000-0005-0000-0000-0000EE5A0000}"/>
    <cellStyle name="Normal 3 5 4 3 10" xfId="23281" xr:uid="{00000000-0005-0000-0000-0000EF5A0000}"/>
    <cellStyle name="Normal 3 5 4 3 2" xfId="23282" xr:uid="{00000000-0005-0000-0000-0000F05A0000}"/>
    <cellStyle name="Normal 3 5 4 3 2 2" xfId="23283" xr:uid="{00000000-0005-0000-0000-0000F15A0000}"/>
    <cellStyle name="Normal 3 5 4 3 2 2 2" xfId="23284" xr:uid="{00000000-0005-0000-0000-0000F25A0000}"/>
    <cellStyle name="Normal 3 5 4 3 2 2 3" xfId="23285" xr:uid="{00000000-0005-0000-0000-0000F35A0000}"/>
    <cellStyle name="Normal 3 5 4 3 2 3" xfId="23286" xr:uid="{00000000-0005-0000-0000-0000F45A0000}"/>
    <cellStyle name="Normal 3 5 4 3 2 4" xfId="23287" xr:uid="{00000000-0005-0000-0000-0000F55A0000}"/>
    <cellStyle name="Normal 3 5 4 3 3" xfId="23288" xr:uid="{00000000-0005-0000-0000-0000F65A0000}"/>
    <cellStyle name="Normal 3 5 4 3 3 2" xfId="23289" xr:uid="{00000000-0005-0000-0000-0000F75A0000}"/>
    <cellStyle name="Normal 3 5 4 3 3 2 2" xfId="23290" xr:uid="{00000000-0005-0000-0000-0000F85A0000}"/>
    <cellStyle name="Normal 3 5 4 3 3 2 3" xfId="23291" xr:uid="{00000000-0005-0000-0000-0000F95A0000}"/>
    <cellStyle name="Normal 3 5 4 3 3 3" xfId="23292" xr:uid="{00000000-0005-0000-0000-0000FA5A0000}"/>
    <cellStyle name="Normal 3 5 4 3 3 4" xfId="23293" xr:uid="{00000000-0005-0000-0000-0000FB5A0000}"/>
    <cellStyle name="Normal 3 5 4 3 4" xfId="23294" xr:uid="{00000000-0005-0000-0000-0000FC5A0000}"/>
    <cellStyle name="Normal 3 5 4 3 4 2" xfId="23295" xr:uid="{00000000-0005-0000-0000-0000FD5A0000}"/>
    <cellStyle name="Normal 3 5 4 3 4 2 2" xfId="23296" xr:uid="{00000000-0005-0000-0000-0000FE5A0000}"/>
    <cellStyle name="Normal 3 5 4 3 4 2 3" xfId="23297" xr:uid="{00000000-0005-0000-0000-0000FF5A0000}"/>
    <cellStyle name="Normal 3 5 4 3 4 3" xfId="23298" xr:uid="{00000000-0005-0000-0000-0000005B0000}"/>
    <cellStyle name="Normal 3 5 4 3 4 4" xfId="23299" xr:uid="{00000000-0005-0000-0000-0000015B0000}"/>
    <cellStyle name="Normal 3 5 4 3 5" xfId="23300" xr:uid="{00000000-0005-0000-0000-0000025B0000}"/>
    <cellStyle name="Normal 3 5 4 3 5 2" xfId="23301" xr:uid="{00000000-0005-0000-0000-0000035B0000}"/>
    <cellStyle name="Normal 3 5 4 3 5 2 2" xfId="23302" xr:uid="{00000000-0005-0000-0000-0000045B0000}"/>
    <cellStyle name="Normal 3 5 4 3 5 2 3" xfId="23303" xr:uid="{00000000-0005-0000-0000-0000055B0000}"/>
    <cellStyle name="Normal 3 5 4 3 5 3" xfId="23304" xr:uid="{00000000-0005-0000-0000-0000065B0000}"/>
    <cellStyle name="Normal 3 5 4 3 5 4" xfId="23305" xr:uid="{00000000-0005-0000-0000-0000075B0000}"/>
    <cellStyle name="Normal 3 5 4 3 6" xfId="23306" xr:uid="{00000000-0005-0000-0000-0000085B0000}"/>
    <cellStyle name="Normal 3 5 4 3 6 2" xfId="23307" xr:uid="{00000000-0005-0000-0000-0000095B0000}"/>
    <cellStyle name="Normal 3 5 4 3 6 2 2" xfId="23308" xr:uid="{00000000-0005-0000-0000-00000A5B0000}"/>
    <cellStyle name="Normal 3 5 4 3 6 2 3" xfId="23309" xr:uid="{00000000-0005-0000-0000-00000B5B0000}"/>
    <cellStyle name="Normal 3 5 4 3 6 3" xfId="23310" xr:uid="{00000000-0005-0000-0000-00000C5B0000}"/>
    <cellStyle name="Normal 3 5 4 3 6 4" xfId="23311" xr:uid="{00000000-0005-0000-0000-00000D5B0000}"/>
    <cellStyle name="Normal 3 5 4 3 7" xfId="23312" xr:uid="{00000000-0005-0000-0000-00000E5B0000}"/>
    <cellStyle name="Normal 3 5 4 3 7 2" xfId="23313" xr:uid="{00000000-0005-0000-0000-00000F5B0000}"/>
    <cellStyle name="Normal 3 5 4 3 7 2 2" xfId="23314" xr:uid="{00000000-0005-0000-0000-0000105B0000}"/>
    <cellStyle name="Normal 3 5 4 3 7 2 3" xfId="23315" xr:uid="{00000000-0005-0000-0000-0000115B0000}"/>
    <cellStyle name="Normal 3 5 4 3 7 3" xfId="23316" xr:uid="{00000000-0005-0000-0000-0000125B0000}"/>
    <cellStyle name="Normal 3 5 4 3 7 4" xfId="23317" xr:uid="{00000000-0005-0000-0000-0000135B0000}"/>
    <cellStyle name="Normal 3 5 4 3 8" xfId="23318" xr:uid="{00000000-0005-0000-0000-0000145B0000}"/>
    <cellStyle name="Normal 3 5 4 3 8 2" xfId="23319" xr:uid="{00000000-0005-0000-0000-0000155B0000}"/>
    <cellStyle name="Normal 3 5 4 3 8 3" xfId="23320" xr:uid="{00000000-0005-0000-0000-0000165B0000}"/>
    <cellStyle name="Normal 3 5 4 3 9" xfId="23321" xr:uid="{00000000-0005-0000-0000-0000175B0000}"/>
    <cellStyle name="Normal 3 5 4 4" xfId="23322" xr:uid="{00000000-0005-0000-0000-0000185B0000}"/>
    <cellStyle name="Normal 3 5 4 4 2" xfId="23323" xr:uid="{00000000-0005-0000-0000-0000195B0000}"/>
    <cellStyle name="Normal 3 5 4 4 2 2" xfId="23324" xr:uid="{00000000-0005-0000-0000-00001A5B0000}"/>
    <cellStyle name="Normal 3 5 4 4 2 3" xfId="23325" xr:uid="{00000000-0005-0000-0000-00001B5B0000}"/>
    <cellStyle name="Normal 3 5 4 4 3" xfId="23326" xr:uid="{00000000-0005-0000-0000-00001C5B0000}"/>
    <cellStyle name="Normal 3 5 4 4 4" xfId="23327" xr:uid="{00000000-0005-0000-0000-00001D5B0000}"/>
    <cellStyle name="Normal 3 5 4 5" xfId="23328" xr:uid="{00000000-0005-0000-0000-00001E5B0000}"/>
    <cellStyle name="Normal 3 5 4 5 2" xfId="23329" xr:uid="{00000000-0005-0000-0000-00001F5B0000}"/>
    <cellStyle name="Normal 3 5 4 5 2 2" xfId="23330" xr:uid="{00000000-0005-0000-0000-0000205B0000}"/>
    <cellStyle name="Normal 3 5 4 5 2 3" xfId="23331" xr:uid="{00000000-0005-0000-0000-0000215B0000}"/>
    <cellStyle name="Normal 3 5 4 5 3" xfId="23332" xr:uid="{00000000-0005-0000-0000-0000225B0000}"/>
    <cellStyle name="Normal 3 5 4 5 4" xfId="23333" xr:uid="{00000000-0005-0000-0000-0000235B0000}"/>
    <cellStyle name="Normal 3 5 4 6" xfId="23334" xr:uid="{00000000-0005-0000-0000-0000245B0000}"/>
    <cellStyle name="Normal 3 5 4 6 2" xfId="23335" xr:uid="{00000000-0005-0000-0000-0000255B0000}"/>
    <cellStyle name="Normal 3 5 4 6 2 2" xfId="23336" xr:uid="{00000000-0005-0000-0000-0000265B0000}"/>
    <cellStyle name="Normal 3 5 4 6 2 3" xfId="23337" xr:uid="{00000000-0005-0000-0000-0000275B0000}"/>
    <cellStyle name="Normal 3 5 4 6 3" xfId="23338" xr:uid="{00000000-0005-0000-0000-0000285B0000}"/>
    <cellStyle name="Normal 3 5 4 6 4" xfId="23339" xr:uid="{00000000-0005-0000-0000-0000295B0000}"/>
    <cellStyle name="Normal 3 5 4 7" xfId="23340" xr:uid="{00000000-0005-0000-0000-00002A5B0000}"/>
    <cellStyle name="Normal 3 5 4 7 2" xfId="23341" xr:uid="{00000000-0005-0000-0000-00002B5B0000}"/>
    <cellStyle name="Normal 3 5 4 7 2 2" xfId="23342" xr:uid="{00000000-0005-0000-0000-00002C5B0000}"/>
    <cellStyle name="Normal 3 5 4 7 2 3" xfId="23343" xr:uid="{00000000-0005-0000-0000-00002D5B0000}"/>
    <cellStyle name="Normal 3 5 4 7 3" xfId="23344" xr:uid="{00000000-0005-0000-0000-00002E5B0000}"/>
    <cellStyle name="Normal 3 5 4 7 4" xfId="23345" xr:uid="{00000000-0005-0000-0000-00002F5B0000}"/>
    <cellStyle name="Normal 3 5 4 8" xfId="23346" xr:uid="{00000000-0005-0000-0000-0000305B0000}"/>
    <cellStyle name="Normal 3 5 4 8 2" xfId="23347" xr:uid="{00000000-0005-0000-0000-0000315B0000}"/>
    <cellStyle name="Normal 3 5 4 8 2 2" xfId="23348" xr:uid="{00000000-0005-0000-0000-0000325B0000}"/>
    <cellStyle name="Normal 3 5 4 8 2 3" xfId="23349" xr:uid="{00000000-0005-0000-0000-0000335B0000}"/>
    <cellStyle name="Normal 3 5 4 8 3" xfId="23350" xr:uid="{00000000-0005-0000-0000-0000345B0000}"/>
    <cellStyle name="Normal 3 5 4 8 4" xfId="23351" xr:uid="{00000000-0005-0000-0000-0000355B0000}"/>
    <cellStyle name="Normal 3 5 4 9" xfId="23352" xr:uid="{00000000-0005-0000-0000-0000365B0000}"/>
    <cellStyle name="Normal 3 5 4 9 2" xfId="23353" xr:uid="{00000000-0005-0000-0000-0000375B0000}"/>
    <cellStyle name="Normal 3 5 4 9 2 2" xfId="23354" xr:uid="{00000000-0005-0000-0000-0000385B0000}"/>
    <cellStyle name="Normal 3 5 4 9 2 3" xfId="23355" xr:uid="{00000000-0005-0000-0000-0000395B0000}"/>
    <cellStyle name="Normal 3 5 4 9 3" xfId="23356" xr:uid="{00000000-0005-0000-0000-00003A5B0000}"/>
    <cellStyle name="Normal 3 5 4 9 4" xfId="23357" xr:uid="{00000000-0005-0000-0000-00003B5B0000}"/>
    <cellStyle name="Normal 3 5 5" xfId="23358" xr:uid="{00000000-0005-0000-0000-00003C5B0000}"/>
    <cellStyle name="Normal 3 5 5 10" xfId="23359" xr:uid="{00000000-0005-0000-0000-00003D5B0000}"/>
    <cellStyle name="Normal 3 5 5 10 2" xfId="23360" xr:uid="{00000000-0005-0000-0000-00003E5B0000}"/>
    <cellStyle name="Normal 3 5 5 10 3" xfId="23361" xr:uid="{00000000-0005-0000-0000-00003F5B0000}"/>
    <cellStyle name="Normal 3 5 5 11" xfId="23362" xr:uid="{00000000-0005-0000-0000-0000405B0000}"/>
    <cellStyle name="Normal 3 5 5 12" xfId="23363" xr:uid="{00000000-0005-0000-0000-0000415B0000}"/>
    <cellStyle name="Normal 3 5 5 2" xfId="23364" xr:uid="{00000000-0005-0000-0000-0000425B0000}"/>
    <cellStyle name="Normal 3 5 5 2 10" xfId="23365" xr:uid="{00000000-0005-0000-0000-0000435B0000}"/>
    <cellStyle name="Normal 3 5 5 2 2" xfId="23366" xr:uid="{00000000-0005-0000-0000-0000445B0000}"/>
    <cellStyle name="Normal 3 5 5 2 2 2" xfId="23367" xr:uid="{00000000-0005-0000-0000-0000455B0000}"/>
    <cellStyle name="Normal 3 5 5 2 2 2 2" xfId="23368" xr:uid="{00000000-0005-0000-0000-0000465B0000}"/>
    <cellStyle name="Normal 3 5 5 2 2 2 3" xfId="23369" xr:uid="{00000000-0005-0000-0000-0000475B0000}"/>
    <cellStyle name="Normal 3 5 5 2 2 3" xfId="23370" xr:uid="{00000000-0005-0000-0000-0000485B0000}"/>
    <cellStyle name="Normal 3 5 5 2 2 4" xfId="23371" xr:uid="{00000000-0005-0000-0000-0000495B0000}"/>
    <cellStyle name="Normal 3 5 5 2 3" xfId="23372" xr:uid="{00000000-0005-0000-0000-00004A5B0000}"/>
    <cellStyle name="Normal 3 5 5 2 3 2" xfId="23373" xr:uid="{00000000-0005-0000-0000-00004B5B0000}"/>
    <cellStyle name="Normal 3 5 5 2 3 2 2" xfId="23374" xr:uid="{00000000-0005-0000-0000-00004C5B0000}"/>
    <cellStyle name="Normal 3 5 5 2 3 2 3" xfId="23375" xr:uid="{00000000-0005-0000-0000-00004D5B0000}"/>
    <cellStyle name="Normal 3 5 5 2 3 3" xfId="23376" xr:uid="{00000000-0005-0000-0000-00004E5B0000}"/>
    <cellStyle name="Normal 3 5 5 2 3 4" xfId="23377" xr:uid="{00000000-0005-0000-0000-00004F5B0000}"/>
    <cellStyle name="Normal 3 5 5 2 4" xfId="23378" xr:uid="{00000000-0005-0000-0000-0000505B0000}"/>
    <cellStyle name="Normal 3 5 5 2 4 2" xfId="23379" xr:uid="{00000000-0005-0000-0000-0000515B0000}"/>
    <cellStyle name="Normal 3 5 5 2 4 2 2" xfId="23380" xr:uid="{00000000-0005-0000-0000-0000525B0000}"/>
    <cellStyle name="Normal 3 5 5 2 4 2 3" xfId="23381" xr:uid="{00000000-0005-0000-0000-0000535B0000}"/>
    <cellStyle name="Normal 3 5 5 2 4 3" xfId="23382" xr:uid="{00000000-0005-0000-0000-0000545B0000}"/>
    <cellStyle name="Normal 3 5 5 2 4 4" xfId="23383" xr:uid="{00000000-0005-0000-0000-0000555B0000}"/>
    <cellStyle name="Normal 3 5 5 2 5" xfId="23384" xr:uid="{00000000-0005-0000-0000-0000565B0000}"/>
    <cellStyle name="Normal 3 5 5 2 5 2" xfId="23385" xr:uid="{00000000-0005-0000-0000-0000575B0000}"/>
    <cellStyle name="Normal 3 5 5 2 5 2 2" xfId="23386" xr:uid="{00000000-0005-0000-0000-0000585B0000}"/>
    <cellStyle name="Normal 3 5 5 2 5 2 3" xfId="23387" xr:uid="{00000000-0005-0000-0000-0000595B0000}"/>
    <cellStyle name="Normal 3 5 5 2 5 3" xfId="23388" xr:uid="{00000000-0005-0000-0000-00005A5B0000}"/>
    <cellStyle name="Normal 3 5 5 2 5 4" xfId="23389" xr:uid="{00000000-0005-0000-0000-00005B5B0000}"/>
    <cellStyle name="Normal 3 5 5 2 6" xfId="23390" xr:uid="{00000000-0005-0000-0000-00005C5B0000}"/>
    <cellStyle name="Normal 3 5 5 2 6 2" xfId="23391" xr:uid="{00000000-0005-0000-0000-00005D5B0000}"/>
    <cellStyle name="Normal 3 5 5 2 6 2 2" xfId="23392" xr:uid="{00000000-0005-0000-0000-00005E5B0000}"/>
    <cellStyle name="Normal 3 5 5 2 6 2 3" xfId="23393" xr:uid="{00000000-0005-0000-0000-00005F5B0000}"/>
    <cellStyle name="Normal 3 5 5 2 6 3" xfId="23394" xr:uid="{00000000-0005-0000-0000-0000605B0000}"/>
    <cellStyle name="Normal 3 5 5 2 6 4" xfId="23395" xr:uid="{00000000-0005-0000-0000-0000615B0000}"/>
    <cellStyle name="Normal 3 5 5 2 7" xfId="23396" xr:uid="{00000000-0005-0000-0000-0000625B0000}"/>
    <cellStyle name="Normal 3 5 5 2 7 2" xfId="23397" xr:uid="{00000000-0005-0000-0000-0000635B0000}"/>
    <cellStyle name="Normal 3 5 5 2 7 2 2" xfId="23398" xr:uid="{00000000-0005-0000-0000-0000645B0000}"/>
    <cellStyle name="Normal 3 5 5 2 7 2 3" xfId="23399" xr:uid="{00000000-0005-0000-0000-0000655B0000}"/>
    <cellStyle name="Normal 3 5 5 2 7 3" xfId="23400" xr:uid="{00000000-0005-0000-0000-0000665B0000}"/>
    <cellStyle name="Normal 3 5 5 2 7 4" xfId="23401" xr:uid="{00000000-0005-0000-0000-0000675B0000}"/>
    <cellStyle name="Normal 3 5 5 2 8" xfId="23402" xr:uid="{00000000-0005-0000-0000-0000685B0000}"/>
    <cellStyle name="Normal 3 5 5 2 8 2" xfId="23403" xr:uid="{00000000-0005-0000-0000-0000695B0000}"/>
    <cellStyle name="Normal 3 5 5 2 8 3" xfId="23404" xr:uid="{00000000-0005-0000-0000-00006A5B0000}"/>
    <cellStyle name="Normal 3 5 5 2 9" xfId="23405" xr:uid="{00000000-0005-0000-0000-00006B5B0000}"/>
    <cellStyle name="Normal 3 5 5 3" xfId="23406" xr:uid="{00000000-0005-0000-0000-00006C5B0000}"/>
    <cellStyle name="Normal 3 5 5 3 10" xfId="23407" xr:uid="{00000000-0005-0000-0000-00006D5B0000}"/>
    <cellStyle name="Normal 3 5 5 3 2" xfId="23408" xr:uid="{00000000-0005-0000-0000-00006E5B0000}"/>
    <cellStyle name="Normal 3 5 5 3 2 2" xfId="23409" xr:uid="{00000000-0005-0000-0000-00006F5B0000}"/>
    <cellStyle name="Normal 3 5 5 3 2 2 2" xfId="23410" xr:uid="{00000000-0005-0000-0000-0000705B0000}"/>
    <cellStyle name="Normal 3 5 5 3 2 2 3" xfId="23411" xr:uid="{00000000-0005-0000-0000-0000715B0000}"/>
    <cellStyle name="Normal 3 5 5 3 2 3" xfId="23412" xr:uid="{00000000-0005-0000-0000-0000725B0000}"/>
    <cellStyle name="Normal 3 5 5 3 2 4" xfId="23413" xr:uid="{00000000-0005-0000-0000-0000735B0000}"/>
    <cellStyle name="Normal 3 5 5 3 3" xfId="23414" xr:uid="{00000000-0005-0000-0000-0000745B0000}"/>
    <cellStyle name="Normal 3 5 5 3 3 2" xfId="23415" xr:uid="{00000000-0005-0000-0000-0000755B0000}"/>
    <cellStyle name="Normal 3 5 5 3 3 2 2" xfId="23416" xr:uid="{00000000-0005-0000-0000-0000765B0000}"/>
    <cellStyle name="Normal 3 5 5 3 3 2 3" xfId="23417" xr:uid="{00000000-0005-0000-0000-0000775B0000}"/>
    <cellStyle name="Normal 3 5 5 3 3 3" xfId="23418" xr:uid="{00000000-0005-0000-0000-0000785B0000}"/>
    <cellStyle name="Normal 3 5 5 3 3 4" xfId="23419" xr:uid="{00000000-0005-0000-0000-0000795B0000}"/>
    <cellStyle name="Normal 3 5 5 3 4" xfId="23420" xr:uid="{00000000-0005-0000-0000-00007A5B0000}"/>
    <cellStyle name="Normal 3 5 5 3 4 2" xfId="23421" xr:uid="{00000000-0005-0000-0000-00007B5B0000}"/>
    <cellStyle name="Normal 3 5 5 3 4 2 2" xfId="23422" xr:uid="{00000000-0005-0000-0000-00007C5B0000}"/>
    <cellStyle name="Normal 3 5 5 3 4 2 3" xfId="23423" xr:uid="{00000000-0005-0000-0000-00007D5B0000}"/>
    <cellStyle name="Normal 3 5 5 3 4 3" xfId="23424" xr:uid="{00000000-0005-0000-0000-00007E5B0000}"/>
    <cellStyle name="Normal 3 5 5 3 4 4" xfId="23425" xr:uid="{00000000-0005-0000-0000-00007F5B0000}"/>
    <cellStyle name="Normal 3 5 5 3 5" xfId="23426" xr:uid="{00000000-0005-0000-0000-0000805B0000}"/>
    <cellStyle name="Normal 3 5 5 3 5 2" xfId="23427" xr:uid="{00000000-0005-0000-0000-0000815B0000}"/>
    <cellStyle name="Normal 3 5 5 3 5 2 2" xfId="23428" xr:uid="{00000000-0005-0000-0000-0000825B0000}"/>
    <cellStyle name="Normal 3 5 5 3 5 2 3" xfId="23429" xr:uid="{00000000-0005-0000-0000-0000835B0000}"/>
    <cellStyle name="Normal 3 5 5 3 5 3" xfId="23430" xr:uid="{00000000-0005-0000-0000-0000845B0000}"/>
    <cellStyle name="Normal 3 5 5 3 5 4" xfId="23431" xr:uid="{00000000-0005-0000-0000-0000855B0000}"/>
    <cellStyle name="Normal 3 5 5 3 6" xfId="23432" xr:uid="{00000000-0005-0000-0000-0000865B0000}"/>
    <cellStyle name="Normal 3 5 5 3 6 2" xfId="23433" xr:uid="{00000000-0005-0000-0000-0000875B0000}"/>
    <cellStyle name="Normal 3 5 5 3 6 2 2" xfId="23434" xr:uid="{00000000-0005-0000-0000-0000885B0000}"/>
    <cellStyle name="Normal 3 5 5 3 6 2 3" xfId="23435" xr:uid="{00000000-0005-0000-0000-0000895B0000}"/>
    <cellStyle name="Normal 3 5 5 3 6 3" xfId="23436" xr:uid="{00000000-0005-0000-0000-00008A5B0000}"/>
    <cellStyle name="Normal 3 5 5 3 6 4" xfId="23437" xr:uid="{00000000-0005-0000-0000-00008B5B0000}"/>
    <cellStyle name="Normal 3 5 5 3 7" xfId="23438" xr:uid="{00000000-0005-0000-0000-00008C5B0000}"/>
    <cellStyle name="Normal 3 5 5 3 7 2" xfId="23439" xr:uid="{00000000-0005-0000-0000-00008D5B0000}"/>
    <cellStyle name="Normal 3 5 5 3 7 2 2" xfId="23440" xr:uid="{00000000-0005-0000-0000-00008E5B0000}"/>
    <cellStyle name="Normal 3 5 5 3 7 2 3" xfId="23441" xr:uid="{00000000-0005-0000-0000-00008F5B0000}"/>
    <cellStyle name="Normal 3 5 5 3 7 3" xfId="23442" xr:uid="{00000000-0005-0000-0000-0000905B0000}"/>
    <cellStyle name="Normal 3 5 5 3 7 4" xfId="23443" xr:uid="{00000000-0005-0000-0000-0000915B0000}"/>
    <cellStyle name="Normal 3 5 5 3 8" xfId="23444" xr:uid="{00000000-0005-0000-0000-0000925B0000}"/>
    <cellStyle name="Normal 3 5 5 3 8 2" xfId="23445" xr:uid="{00000000-0005-0000-0000-0000935B0000}"/>
    <cellStyle name="Normal 3 5 5 3 8 3" xfId="23446" xr:uid="{00000000-0005-0000-0000-0000945B0000}"/>
    <cellStyle name="Normal 3 5 5 3 9" xfId="23447" xr:uid="{00000000-0005-0000-0000-0000955B0000}"/>
    <cellStyle name="Normal 3 5 5 4" xfId="23448" xr:uid="{00000000-0005-0000-0000-0000965B0000}"/>
    <cellStyle name="Normal 3 5 5 4 2" xfId="23449" xr:uid="{00000000-0005-0000-0000-0000975B0000}"/>
    <cellStyle name="Normal 3 5 5 4 2 2" xfId="23450" xr:uid="{00000000-0005-0000-0000-0000985B0000}"/>
    <cellStyle name="Normal 3 5 5 4 2 3" xfId="23451" xr:uid="{00000000-0005-0000-0000-0000995B0000}"/>
    <cellStyle name="Normal 3 5 5 4 3" xfId="23452" xr:uid="{00000000-0005-0000-0000-00009A5B0000}"/>
    <cellStyle name="Normal 3 5 5 4 4" xfId="23453" xr:uid="{00000000-0005-0000-0000-00009B5B0000}"/>
    <cellStyle name="Normal 3 5 5 5" xfId="23454" xr:uid="{00000000-0005-0000-0000-00009C5B0000}"/>
    <cellStyle name="Normal 3 5 5 5 2" xfId="23455" xr:uid="{00000000-0005-0000-0000-00009D5B0000}"/>
    <cellStyle name="Normal 3 5 5 5 2 2" xfId="23456" xr:uid="{00000000-0005-0000-0000-00009E5B0000}"/>
    <cellStyle name="Normal 3 5 5 5 2 3" xfId="23457" xr:uid="{00000000-0005-0000-0000-00009F5B0000}"/>
    <cellStyle name="Normal 3 5 5 5 3" xfId="23458" xr:uid="{00000000-0005-0000-0000-0000A05B0000}"/>
    <cellStyle name="Normal 3 5 5 5 4" xfId="23459" xr:uid="{00000000-0005-0000-0000-0000A15B0000}"/>
    <cellStyle name="Normal 3 5 5 6" xfId="23460" xr:uid="{00000000-0005-0000-0000-0000A25B0000}"/>
    <cellStyle name="Normal 3 5 5 6 2" xfId="23461" xr:uid="{00000000-0005-0000-0000-0000A35B0000}"/>
    <cellStyle name="Normal 3 5 5 6 2 2" xfId="23462" xr:uid="{00000000-0005-0000-0000-0000A45B0000}"/>
    <cellStyle name="Normal 3 5 5 6 2 3" xfId="23463" xr:uid="{00000000-0005-0000-0000-0000A55B0000}"/>
    <cellStyle name="Normal 3 5 5 6 3" xfId="23464" xr:uid="{00000000-0005-0000-0000-0000A65B0000}"/>
    <cellStyle name="Normal 3 5 5 6 4" xfId="23465" xr:uid="{00000000-0005-0000-0000-0000A75B0000}"/>
    <cellStyle name="Normal 3 5 5 7" xfId="23466" xr:uid="{00000000-0005-0000-0000-0000A85B0000}"/>
    <cellStyle name="Normal 3 5 5 7 2" xfId="23467" xr:uid="{00000000-0005-0000-0000-0000A95B0000}"/>
    <cellStyle name="Normal 3 5 5 7 2 2" xfId="23468" xr:uid="{00000000-0005-0000-0000-0000AA5B0000}"/>
    <cellStyle name="Normal 3 5 5 7 2 3" xfId="23469" xr:uid="{00000000-0005-0000-0000-0000AB5B0000}"/>
    <cellStyle name="Normal 3 5 5 7 3" xfId="23470" xr:uid="{00000000-0005-0000-0000-0000AC5B0000}"/>
    <cellStyle name="Normal 3 5 5 7 4" xfId="23471" xr:uid="{00000000-0005-0000-0000-0000AD5B0000}"/>
    <cellStyle name="Normal 3 5 5 8" xfId="23472" xr:uid="{00000000-0005-0000-0000-0000AE5B0000}"/>
    <cellStyle name="Normal 3 5 5 8 2" xfId="23473" xr:uid="{00000000-0005-0000-0000-0000AF5B0000}"/>
    <cellStyle name="Normal 3 5 5 8 2 2" xfId="23474" xr:uid="{00000000-0005-0000-0000-0000B05B0000}"/>
    <cellStyle name="Normal 3 5 5 8 2 3" xfId="23475" xr:uid="{00000000-0005-0000-0000-0000B15B0000}"/>
    <cellStyle name="Normal 3 5 5 8 3" xfId="23476" xr:uid="{00000000-0005-0000-0000-0000B25B0000}"/>
    <cellStyle name="Normal 3 5 5 8 4" xfId="23477" xr:uid="{00000000-0005-0000-0000-0000B35B0000}"/>
    <cellStyle name="Normal 3 5 5 9" xfId="23478" xr:uid="{00000000-0005-0000-0000-0000B45B0000}"/>
    <cellStyle name="Normal 3 5 5 9 2" xfId="23479" xr:uid="{00000000-0005-0000-0000-0000B55B0000}"/>
    <cellStyle name="Normal 3 5 5 9 2 2" xfId="23480" xr:uid="{00000000-0005-0000-0000-0000B65B0000}"/>
    <cellStyle name="Normal 3 5 5 9 2 3" xfId="23481" xr:uid="{00000000-0005-0000-0000-0000B75B0000}"/>
    <cellStyle name="Normal 3 5 5 9 3" xfId="23482" xr:uid="{00000000-0005-0000-0000-0000B85B0000}"/>
    <cellStyle name="Normal 3 5 5 9 4" xfId="23483" xr:uid="{00000000-0005-0000-0000-0000B95B0000}"/>
    <cellStyle name="Normal 3 5 6" xfId="23484" xr:uid="{00000000-0005-0000-0000-0000BA5B0000}"/>
    <cellStyle name="Normal 3 5 6 10" xfId="23485" xr:uid="{00000000-0005-0000-0000-0000BB5B0000}"/>
    <cellStyle name="Normal 3 5 6 2" xfId="23486" xr:uid="{00000000-0005-0000-0000-0000BC5B0000}"/>
    <cellStyle name="Normal 3 5 6 2 2" xfId="23487" xr:uid="{00000000-0005-0000-0000-0000BD5B0000}"/>
    <cellStyle name="Normal 3 5 6 2 2 2" xfId="23488" xr:uid="{00000000-0005-0000-0000-0000BE5B0000}"/>
    <cellStyle name="Normal 3 5 6 2 2 3" xfId="23489" xr:uid="{00000000-0005-0000-0000-0000BF5B0000}"/>
    <cellStyle name="Normal 3 5 6 2 3" xfId="23490" xr:uid="{00000000-0005-0000-0000-0000C05B0000}"/>
    <cellStyle name="Normal 3 5 6 2 4" xfId="23491" xr:uid="{00000000-0005-0000-0000-0000C15B0000}"/>
    <cellStyle name="Normal 3 5 6 3" xfId="23492" xr:uid="{00000000-0005-0000-0000-0000C25B0000}"/>
    <cellStyle name="Normal 3 5 6 3 2" xfId="23493" xr:uid="{00000000-0005-0000-0000-0000C35B0000}"/>
    <cellStyle name="Normal 3 5 6 3 2 2" xfId="23494" xr:uid="{00000000-0005-0000-0000-0000C45B0000}"/>
    <cellStyle name="Normal 3 5 6 3 2 3" xfId="23495" xr:uid="{00000000-0005-0000-0000-0000C55B0000}"/>
    <cellStyle name="Normal 3 5 6 3 3" xfId="23496" xr:uid="{00000000-0005-0000-0000-0000C65B0000}"/>
    <cellStyle name="Normal 3 5 6 3 4" xfId="23497" xr:uid="{00000000-0005-0000-0000-0000C75B0000}"/>
    <cellStyle name="Normal 3 5 6 4" xfId="23498" xr:uid="{00000000-0005-0000-0000-0000C85B0000}"/>
    <cellStyle name="Normal 3 5 6 4 2" xfId="23499" xr:uid="{00000000-0005-0000-0000-0000C95B0000}"/>
    <cellStyle name="Normal 3 5 6 4 2 2" xfId="23500" xr:uid="{00000000-0005-0000-0000-0000CA5B0000}"/>
    <cellStyle name="Normal 3 5 6 4 2 3" xfId="23501" xr:uid="{00000000-0005-0000-0000-0000CB5B0000}"/>
    <cellStyle name="Normal 3 5 6 4 3" xfId="23502" xr:uid="{00000000-0005-0000-0000-0000CC5B0000}"/>
    <cellStyle name="Normal 3 5 6 4 4" xfId="23503" xr:uid="{00000000-0005-0000-0000-0000CD5B0000}"/>
    <cellStyle name="Normal 3 5 6 5" xfId="23504" xr:uid="{00000000-0005-0000-0000-0000CE5B0000}"/>
    <cellStyle name="Normal 3 5 6 5 2" xfId="23505" xr:uid="{00000000-0005-0000-0000-0000CF5B0000}"/>
    <cellStyle name="Normal 3 5 6 5 2 2" xfId="23506" xr:uid="{00000000-0005-0000-0000-0000D05B0000}"/>
    <cellStyle name="Normal 3 5 6 5 2 3" xfId="23507" xr:uid="{00000000-0005-0000-0000-0000D15B0000}"/>
    <cellStyle name="Normal 3 5 6 5 3" xfId="23508" xr:uid="{00000000-0005-0000-0000-0000D25B0000}"/>
    <cellStyle name="Normal 3 5 6 5 4" xfId="23509" xr:uid="{00000000-0005-0000-0000-0000D35B0000}"/>
    <cellStyle name="Normal 3 5 6 6" xfId="23510" xr:uid="{00000000-0005-0000-0000-0000D45B0000}"/>
    <cellStyle name="Normal 3 5 6 6 2" xfId="23511" xr:uid="{00000000-0005-0000-0000-0000D55B0000}"/>
    <cellStyle name="Normal 3 5 6 6 2 2" xfId="23512" xr:uid="{00000000-0005-0000-0000-0000D65B0000}"/>
    <cellStyle name="Normal 3 5 6 6 2 3" xfId="23513" xr:uid="{00000000-0005-0000-0000-0000D75B0000}"/>
    <cellStyle name="Normal 3 5 6 6 3" xfId="23514" xr:uid="{00000000-0005-0000-0000-0000D85B0000}"/>
    <cellStyle name="Normal 3 5 6 6 4" xfId="23515" xr:uid="{00000000-0005-0000-0000-0000D95B0000}"/>
    <cellStyle name="Normal 3 5 6 7" xfId="23516" xr:uid="{00000000-0005-0000-0000-0000DA5B0000}"/>
    <cellStyle name="Normal 3 5 6 7 2" xfId="23517" xr:uid="{00000000-0005-0000-0000-0000DB5B0000}"/>
    <cellStyle name="Normal 3 5 6 7 2 2" xfId="23518" xr:uid="{00000000-0005-0000-0000-0000DC5B0000}"/>
    <cellStyle name="Normal 3 5 6 7 2 3" xfId="23519" xr:uid="{00000000-0005-0000-0000-0000DD5B0000}"/>
    <cellStyle name="Normal 3 5 6 7 3" xfId="23520" xr:uid="{00000000-0005-0000-0000-0000DE5B0000}"/>
    <cellStyle name="Normal 3 5 6 7 4" xfId="23521" xr:uid="{00000000-0005-0000-0000-0000DF5B0000}"/>
    <cellStyle name="Normal 3 5 6 8" xfId="23522" xr:uid="{00000000-0005-0000-0000-0000E05B0000}"/>
    <cellStyle name="Normal 3 5 6 8 2" xfId="23523" xr:uid="{00000000-0005-0000-0000-0000E15B0000}"/>
    <cellStyle name="Normal 3 5 6 8 3" xfId="23524" xr:uid="{00000000-0005-0000-0000-0000E25B0000}"/>
    <cellStyle name="Normal 3 5 6 9" xfId="23525" xr:uid="{00000000-0005-0000-0000-0000E35B0000}"/>
    <cellStyle name="Normal 3 5 7" xfId="23526" xr:uid="{00000000-0005-0000-0000-0000E45B0000}"/>
    <cellStyle name="Normal 3 5 7 10" xfId="23527" xr:uid="{00000000-0005-0000-0000-0000E55B0000}"/>
    <cellStyle name="Normal 3 5 7 2" xfId="23528" xr:uid="{00000000-0005-0000-0000-0000E65B0000}"/>
    <cellStyle name="Normal 3 5 7 2 2" xfId="23529" xr:uid="{00000000-0005-0000-0000-0000E75B0000}"/>
    <cellStyle name="Normal 3 5 7 2 2 2" xfId="23530" xr:uid="{00000000-0005-0000-0000-0000E85B0000}"/>
    <cellStyle name="Normal 3 5 7 2 2 3" xfId="23531" xr:uid="{00000000-0005-0000-0000-0000E95B0000}"/>
    <cellStyle name="Normal 3 5 7 2 3" xfId="23532" xr:uid="{00000000-0005-0000-0000-0000EA5B0000}"/>
    <cellStyle name="Normal 3 5 7 2 4" xfId="23533" xr:uid="{00000000-0005-0000-0000-0000EB5B0000}"/>
    <cellStyle name="Normal 3 5 7 3" xfId="23534" xr:uid="{00000000-0005-0000-0000-0000EC5B0000}"/>
    <cellStyle name="Normal 3 5 7 3 2" xfId="23535" xr:uid="{00000000-0005-0000-0000-0000ED5B0000}"/>
    <cellStyle name="Normal 3 5 7 3 2 2" xfId="23536" xr:uid="{00000000-0005-0000-0000-0000EE5B0000}"/>
    <cellStyle name="Normal 3 5 7 3 2 3" xfId="23537" xr:uid="{00000000-0005-0000-0000-0000EF5B0000}"/>
    <cellStyle name="Normal 3 5 7 3 3" xfId="23538" xr:uid="{00000000-0005-0000-0000-0000F05B0000}"/>
    <cellStyle name="Normal 3 5 7 3 4" xfId="23539" xr:uid="{00000000-0005-0000-0000-0000F15B0000}"/>
    <cellStyle name="Normal 3 5 7 4" xfId="23540" xr:uid="{00000000-0005-0000-0000-0000F25B0000}"/>
    <cellStyle name="Normal 3 5 7 4 2" xfId="23541" xr:uid="{00000000-0005-0000-0000-0000F35B0000}"/>
    <cellStyle name="Normal 3 5 7 4 2 2" xfId="23542" xr:uid="{00000000-0005-0000-0000-0000F45B0000}"/>
    <cellStyle name="Normal 3 5 7 4 2 3" xfId="23543" xr:uid="{00000000-0005-0000-0000-0000F55B0000}"/>
    <cellStyle name="Normal 3 5 7 4 3" xfId="23544" xr:uid="{00000000-0005-0000-0000-0000F65B0000}"/>
    <cellStyle name="Normal 3 5 7 4 4" xfId="23545" xr:uid="{00000000-0005-0000-0000-0000F75B0000}"/>
    <cellStyle name="Normal 3 5 7 5" xfId="23546" xr:uid="{00000000-0005-0000-0000-0000F85B0000}"/>
    <cellStyle name="Normal 3 5 7 5 2" xfId="23547" xr:uid="{00000000-0005-0000-0000-0000F95B0000}"/>
    <cellStyle name="Normal 3 5 7 5 2 2" xfId="23548" xr:uid="{00000000-0005-0000-0000-0000FA5B0000}"/>
    <cellStyle name="Normal 3 5 7 5 2 3" xfId="23549" xr:uid="{00000000-0005-0000-0000-0000FB5B0000}"/>
    <cellStyle name="Normal 3 5 7 5 3" xfId="23550" xr:uid="{00000000-0005-0000-0000-0000FC5B0000}"/>
    <cellStyle name="Normal 3 5 7 5 4" xfId="23551" xr:uid="{00000000-0005-0000-0000-0000FD5B0000}"/>
    <cellStyle name="Normal 3 5 7 6" xfId="23552" xr:uid="{00000000-0005-0000-0000-0000FE5B0000}"/>
    <cellStyle name="Normal 3 5 7 6 2" xfId="23553" xr:uid="{00000000-0005-0000-0000-0000FF5B0000}"/>
    <cellStyle name="Normal 3 5 7 6 2 2" xfId="23554" xr:uid="{00000000-0005-0000-0000-0000005C0000}"/>
    <cellStyle name="Normal 3 5 7 6 2 3" xfId="23555" xr:uid="{00000000-0005-0000-0000-0000015C0000}"/>
    <cellStyle name="Normal 3 5 7 6 3" xfId="23556" xr:uid="{00000000-0005-0000-0000-0000025C0000}"/>
    <cellStyle name="Normal 3 5 7 6 4" xfId="23557" xr:uid="{00000000-0005-0000-0000-0000035C0000}"/>
    <cellStyle name="Normal 3 5 7 7" xfId="23558" xr:uid="{00000000-0005-0000-0000-0000045C0000}"/>
    <cellStyle name="Normal 3 5 7 7 2" xfId="23559" xr:uid="{00000000-0005-0000-0000-0000055C0000}"/>
    <cellStyle name="Normal 3 5 7 7 2 2" xfId="23560" xr:uid="{00000000-0005-0000-0000-0000065C0000}"/>
    <cellStyle name="Normal 3 5 7 7 2 3" xfId="23561" xr:uid="{00000000-0005-0000-0000-0000075C0000}"/>
    <cellStyle name="Normal 3 5 7 7 3" xfId="23562" xr:uid="{00000000-0005-0000-0000-0000085C0000}"/>
    <cellStyle name="Normal 3 5 7 7 4" xfId="23563" xr:uid="{00000000-0005-0000-0000-0000095C0000}"/>
    <cellStyle name="Normal 3 5 7 8" xfId="23564" xr:uid="{00000000-0005-0000-0000-00000A5C0000}"/>
    <cellStyle name="Normal 3 5 7 8 2" xfId="23565" xr:uid="{00000000-0005-0000-0000-00000B5C0000}"/>
    <cellStyle name="Normal 3 5 7 8 3" xfId="23566" xr:uid="{00000000-0005-0000-0000-00000C5C0000}"/>
    <cellStyle name="Normal 3 5 7 9" xfId="23567" xr:uid="{00000000-0005-0000-0000-00000D5C0000}"/>
    <cellStyle name="Normal 3 5 8" xfId="23568" xr:uid="{00000000-0005-0000-0000-00000E5C0000}"/>
    <cellStyle name="Normal 3 5 8 2" xfId="23569" xr:uid="{00000000-0005-0000-0000-00000F5C0000}"/>
    <cellStyle name="Normal 3 5 8 2 2" xfId="23570" xr:uid="{00000000-0005-0000-0000-0000105C0000}"/>
    <cellStyle name="Normal 3 5 8 2 3" xfId="23571" xr:uid="{00000000-0005-0000-0000-0000115C0000}"/>
    <cellStyle name="Normal 3 5 8 3" xfId="23572" xr:uid="{00000000-0005-0000-0000-0000125C0000}"/>
    <cellStyle name="Normal 3 5 8 4" xfId="23573" xr:uid="{00000000-0005-0000-0000-0000135C0000}"/>
    <cellStyle name="Normal 3 5 9" xfId="23574" xr:uid="{00000000-0005-0000-0000-0000145C0000}"/>
    <cellStyle name="Normal 3 5 9 2" xfId="23575" xr:uid="{00000000-0005-0000-0000-0000155C0000}"/>
    <cellStyle name="Normal 3 5 9 2 2" xfId="23576" xr:uid="{00000000-0005-0000-0000-0000165C0000}"/>
    <cellStyle name="Normal 3 5 9 2 3" xfId="23577" xr:uid="{00000000-0005-0000-0000-0000175C0000}"/>
    <cellStyle name="Normal 3 5 9 3" xfId="23578" xr:uid="{00000000-0005-0000-0000-0000185C0000}"/>
    <cellStyle name="Normal 3 5 9 4" xfId="23579" xr:uid="{00000000-0005-0000-0000-0000195C0000}"/>
    <cellStyle name="Normal 3 6" xfId="23580" xr:uid="{00000000-0005-0000-0000-00001A5C0000}"/>
    <cellStyle name="Normal 3 7" xfId="23581" xr:uid="{00000000-0005-0000-0000-00001B5C0000}"/>
    <cellStyle name="Normal 3 7 2" xfId="23582" xr:uid="{00000000-0005-0000-0000-00001C5C0000}"/>
    <cellStyle name="Normal 3 8" xfId="23583" xr:uid="{00000000-0005-0000-0000-00001D5C0000}"/>
    <cellStyle name="Normal 30" xfId="23584" xr:uid="{00000000-0005-0000-0000-00001E5C0000}"/>
    <cellStyle name="Normal 31" xfId="23585" xr:uid="{00000000-0005-0000-0000-00001F5C0000}"/>
    <cellStyle name="Normal 32" xfId="23586" xr:uid="{00000000-0005-0000-0000-0000205C0000}"/>
    <cellStyle name="Normal 33" xfId="23587" xr:uid="{00000000-0005-0000-0000-0000215C0000}"/>
    <cellStyle name="Normal 34" xfId="27867" xr:uid="{00000000-0005-0000-0000-0000225C0000}"/>
    <cellStyle name="Normal 4" xfId="5" xr:uid="{00000000-0005-0000-0000-0000235C0000}"/>
    <cellStyle name="Normal 4 2" xfId="23588" xr:uid="{00000000-0005-0000-0000-0000245C0000}"/>
    <cellStyle name="Normal 4 2 2" xfId="23589" xr:uid="{00000000-0005-0000-0000-0000255C0000}"/>
    <cellStyle name="Normal 4 2 2 2" xfId="23590" xr:uid="{00000000-0005-0000-0000-0000265C0000}"/>
    <cellStyle name="Normal 4 2 2 2 2" xfId="23591" xr:uid="{00000000-0005-0000-0000-0000275C0000}"/>
    <cellStyle name="Normal 4 2 3" xfId="23592" xr:uid="{00000000-0005-0000-0000-0000285C0000}"/>
    <cellStyle name="Normal 4 3" xfId="23593" xr:uid="{00000000-0005-0000-0000-0000295C0000}"/>
    <cellStyle name="Normal 4 3 2" xfId="23594" xr:uid="{00000000-0005-0000-0000-00002A5C0000}"/>
    <cellStyle name="Normal 4 3 2 2" xfId="23595" xr:uid="{00000000-0005-0000-0000-00002B5C0000}"/>
    <cellStyle name="Normal 4 4" xfId="23596" xr:uid="{00000000-0005-0000-0000-00002C5C0000}"/>
    <cellStyle name="Normal 4 4 2" xfId="23597" xr:uid="{00000000-0005-0000-0000-00002D5C0000}"/>
    <cellStyle name="Normal 4 5" xfId="23598" xr:uid="{00000000-0005-0000-0000-00002E5C0000}"/>
    <cellStyle name="Normal 4 6" xfId="23599" xr:uid="{00000000-0005-0000-0000-00002F5C0000}"/>
    <cellStyle name="Normal 4 6 2" xfId="23600" xr:uid="{00000000-0005-0000-0000-0000305C0000}"/>
    <cellStyle name="Normal 4 7" xfId="23601" xr:uid="{00000000-0005-0000-0000-0000315C0000}"/>
    <cellStyle name="Normal 4 7 2" xfId="23602" xr:uid="{00000000-0005-0000-0000-0000325C0000}"/>
    <cellStyle name="Normal 4 8" xfId="23603" xr:uid="{00000000-0005-0000-0000-0000335C0000}"/>
    <cellStyle name="Normal 4 8 2" xfId="23604" xr:uid="{00000000-0005-0000-0000-0000345C0000}"/>
    <cellStyle name="Normal 5" xfId="4" xr:uid="{00000000-0005-0000-0000-0000355C0000}"/>
    <cellStyle name="Normal 5 10" xfId="23605" xr:uid="{00000000-0005-0000-0000-0000365C0000}"/>
    <cellStyle name="Normal 5 2" xfId="23606" xr:uid="{00000000-0005-0000-0000-0000375C0000}"/>
    <cellStyle name="Normal 5 3" xfId="23607" xr:uid="{00000000-0005-0000-0000-0000385C0000}"/>
    <cellStyle name="Normal 5 4" xfId="23608" xr:uid="{00000000-0005-0000-0000-0000395C0000}"/>
    <cellStyle name="Normal 5 5" xfId="23609" xr:uid="{00000000-0005-0000-0000-00003A5C0000}"/>
    <cellStyle name="Normal 5 5 2" xfId="23610" xr:uid="{00000000-0005-0000-0000-00003B5C0000}"/>
    <cellStyle name="Normal 5 6" xfId="23611" xr:uid="{00000000-0005-0000-0000-00003C5C0000}"/>
    <cellStyle name="Normal 5 6 2" xfId="23612" xr:uid="{00000000-0005-0000-0000-00003D5C0000}"/>
    <cellStyle name="Normal 5 7" xfId="23613" xr:uid="{00000000-0005-0000-0000-00003E5C0000}"/>
    <cellStyle name="Normal 5 7 2" xfId="23614" xr:uid="{00000000-0005-0000-0000-00003F5C0000}"/>
    <cellStyle name="Normal 5 8" xfId="23615" xr:uid="{00000000-0005-0000-0000-0000405C0000}"/>
    <cellStyle name="Normal 5 9" xfId="23616" xr:uid="{00000000-0005-0000-0000-0000415C0000}"/>
    <cellStyle name="Normal 6" xfId="23617" xr:uid="{00000000-0005-0000-0000-0000425C0000}"/>
    <cellStyle name="Normal 6 2" xfId="23618" xr:uid="{00000000-0005-0000-0000-0000435C0000}"/>
    <cellStyle name="Normal 6 2 10" xfId="23619" xr:uid="{00000000-0005-0000-0000-0000445C0000}"/>
    <cellStyle name="Normal 6 2 10 2" xfId="23620" xr:uid="{00000000-0005-0000-0000-0000455C0000}"/>
    <cellStyle name="Normal 6 2 10 2 2" xfId="23621" xr:uid="{00000000-0005-0000-0000-0000465C0000}"/>
    <cellStyle name="Normal 6 2 10 2 3" xfId="23622" xr:uid="{00000000-0005-0000-0000-0000475C0000}"/>
    <cellStyle name="Normal 6 2 10 3" xfId="23623" xr:uid="{00000000-0005-0000-0000-0000485C0000}"/>
    <cellStyle name="Normal 6 2 10 4" xfId="23624" xr:uid="{00000000-0005-0000-0000-0000495C0000}"/>
    <cellStyle name="Normal 6 2 11" xfId="23625" xr:uid="{00000000-0005-0000-0000-00004A5C0000}"/>
    <cellStyle name="Normal 6 2 11 2" xfId="23626" xr:uid="{00000000-0005-0000-0000-00004B5C0000}"/>
    <cellStyle name="Normal 6 2 11 2 2" xfId="23627" xr:uid="{00000000-0005-0000-0000-00004C5C0000}"/>
    <cellStyle name="Normal 6 2 11 2 3" xfId="23628" xr:uid="{00000000-0005-0000-0000-00004D5C0000}"/>
    <cellStyle name="Normal 6 2 11 3" xfId="23629" xr:uid="{00000000-0005-0000-0000-00004E5C0000}"/>
    <cellStyle name="Normal 6 2 11 4" xfId="23630" xr:uid="{00000000-0005-0000-0000-00004F5C0000}"/>
    <cellStyle name="Normal 6 2 12" xfId="23631" xr:uid="{00000000-0005-0000-0000-0000505C0000}"/>
    <cellStyle name="Normal 6 2 12 2" xfId="23632" xr:uid="{00000000-0005-0000-0000-0000515C0000}"/>
    <cellStyle name="Normal 6 2 12 2 2" xfId="23633" xr:uid="{00000000-0005-0000-0000-0000525C0000}"/>
    <cellStyle name="Normal 6 2 12 2 3" xfId="23634" xr:uid="{00000000-0005-0000-0000-0000535C0000}"/>
    <cellStyle name="Normal 6 2 12 3" xfId="23635" xr:uid="{00000000-0005-0000-0000-0000545C0000}"/>
    <cellStyle name="Normal 6 2 12 4" xfId="23636" xr:uid="{00000000-0005-0000-0000-0000555C0000}"/>
    <cellStyle name="Normal 6 2 13" xfId="23637" xr:uid="{00000000-0005-0000-0000-0000565C0000}"/>
    <cellStyle name="Normal 6 2 13 2" xfId="23638" xr:uid="{00000000-0005-0000-0000-0000575C0000}"/>
    <cellStyle name="Normal 6 2 13 2 2" xfId="23639" xr:uid="{00000000-0005-0000-0000-0000585C0000}"/>
    <cellStyle name="Normal 6 2 13 2 3" xfId="23640" xr:uid="{00000000-0005-0000-0000-0000595C0000}"/>
    <cellStyle name="Normal 6 2 13 3" xfId="23641" xr:uid="{00000000-0005-0000-0000-00005A5C0000}"/>
    <cellStyle name="Normal 6 2 13 4" xfId="23642" xr:uid="{00000000-0005-0000-0000-00005B5C0000}"/>
    <cellStyle name="Normal 6 2 14" xfId="23643" xr:uid="{00000000-0005-0000-0000-00005C5C0000}"/>
    <cellStyle name="Normal 6 2 14 2" xfId="23644" xr:uid="{00000000-0005-0000-0000-00005D5C0000}"/>
    <cellStyle name="Normal 6 2 14 3" xfId="23645" xr:uid="{00000000-0005-0000-0000-00005E5C0000}"/>
    <cellStyle name="Normal 6 2 15" xfId="23646" xr:uid="{00000000-0005-0000-0000-00005F5C0000}"/>
    <cellStyle name="Normal 6 2 16" xfId="23647" xr:uid="{00000000-0005-0000-0000-0000605C0000}"/>
    <cellStyle name="Normal 6 2 17" xfId="23648" xr:uid="{00000000-0005-0000-0000-0000615C0000}"/>
    <cellStyle name="Normal 6 2 2" xfId="23649" xr:uid="{00000000-0005-0000-0000-0000625C0000}"/>
    <cellStyle name="Normal 6 2 2 10" xfId="23650" xr:uid="{00000000-0005-0000-0000-0000635C0000}"/>
    <cellStyle name="Normal 6 2 2 10 2" xfId="23651" xr:uid="{00000000-0005-0000-0000-0000645C0000}"/>
    <cellStyle name="Normal 6 2 2 10 3" xfId="23652" xr:uid="{00000000-0005-0000-0000-0000655C0000}"/>
    <cellStyle name="Normal 6 2 2 11" xfId="23653" xr:uid="{00000000-0005-0000-0000-0000665C0000}"/>
    <cellStyle name="Normal 6 2 2 12" xfId="23654" xr:uid="{00000000-0005-0000-0000-0000675C0000}"/>
    <cellStyle name="Normal 6 2 2 2" xfId="23655" xr:uid="{00000000-0005-0000-0000-0000685C0000}"/>
    <cellStyle name="Normal 6 2 2 2 10" xfId="23656" xr:uid="{00000000-0005-0000-0000-0000695C0000}"/>
    <cellStyle name="Normal 6 2 2 2 2" xfId="23657" xr:uid="{00000000-0005-0000-0000-00006A5C0000}"/>
    <cellStyle name="Normal 6 2 2 2 2 2" xfId="23658" xr:uid="{00000000-0005-0000-0000-00006B5C0000}"/>
    <cellStyle name="Normal 6 2 2 2 2 2 2" xfId="23659" xr:uid="{00000000-0005-0000-0000-00006C5C0000}"/>
    <cellStyle name="Normal 6 2 2 2 2 2 3" xfId="23660" xr:uid="{00000000-0005-0000-0000-00006D5C0000}"/>
    <cellStyle name="Normal 6 2 2 2 2 3" xfId="23661" xr:uid="{00000000-0005-0000-0000-00006E5C0000}"/>
    <cellStyle name="Normal 6 2 2 2 2 4" xfId="23662" xr:uid="{00000000-0005-0000-0000-00006F5C0000}"/>
    <cellStyle name="Normal 6 2 2 2 3" xfId="23663" xr:uid="{00000000-0005-0000-0000-0000705C0000}"/>
    <cellStyle name="Normal 6 2 2 2 3 2" xfId="23664" xr:uid="{00000000-0005-0000-0000-0000715C0000}"/>
    <cellStyle name="Normal 6 2 2 2 3 2 2" xfId="23665" xr:uid="{00000000-0005-0000-0000-0000725C0000}"/>
    <cellStyle name="Normal 6 2 2 2 3 2 3" xfId="23666" xr:uid="{00000000-0005-0000-0000-0000735C0000}"/>
    <cellStyle name="Normal 6 2 2 2 3 3" xfId="23667" xr:uid="{00000000-0005-0000-0000-0000745C0000}"/>
    <cellStyle name="Normal 6 2 2 2 3 4" xfId="23668" xr:uid="{00000000-0005-0000-0000-0000755C0000}"/>
    <cellStyle name="Normal 6 2 2 2 4" xfId="23669" xr:uid="{00000000-0005-0000-0000-0000765C0000}"/>
    <cellStyle name="Normal 6 2 2 2 4 2" xfId="23670" xr:uid="{00000000-0005-0000-0000-0000775C0000}"/>
    <cellStyle name="Normal 6 2 2 2 4 2 2" xfId="23671" xr:uid="{00000000-0005-0000-0000-0000785C0000}"/>
    <cellStyle name="Normal 6 2 2 2 4 2 3" xfId="23672" xr:uid="{00000000-0005-0000-0000-0000795C0000}"/>
    <cellStyle name="Normal 6 2 2 2 4 3" xfId="23673" xr:uid="{00000000-0005-0000-0000-00007A5C0000}"/>
    <cellStyle name="Normal 6 2 2 2 4 4" xfId="23674" xr:uid="{00000000-0005-0000-0000-00007B5C0000}"/>
    <cellStyle name="Normal 6 2 2 2 5" xfId="23675" xr:uid="{00000000-0005-0000-0000-00007C5C0000}"/>
    <cellStyle name="Normal 6 2 2 2 5 2" xfId="23676" xr:uid="{00000000-0005-0000-0000-00007D5C0000}"/>
    <cellStyle name="Normal 6 2 2 2 5 2 2" xfId="23677" xr:uid="{00000000-0005-0000-0000-00007E5C0000}"/>
    <cellStyle name="Normal 6 2 2 2 5 2 3" xfId="23678" xr:uid="{00000000-0005-0000-0000-00007F5C0000}"/>
    <cellStyle name="Normal 6 2 2 2 5 3" xfId="23679" xr:uid="{00000000-0005-0000-0000-0000805C0000}"/>
    <cellStyle name="Normal 6 2 2 2 5 4" xfId="23680" xr:uid="{00000000-0005-0000-0000-0000815C0000}"/>
    <cellStyle name="Normal 6 2 2 2 6" xfId="23681" xr:uid="{00000000-0005-0000-0000-0000825C0000}"/>
    <cellStyle name="Normal 6 2 2 2 6 2" xfId="23682" xr:uid="{00000000-0005-0000-0000-0000835C0000}"/>
    <cellStyle name="Normal 6 2 2 2 6 2 2" xfId="23683" xr:uid="{00000000-0005-0000-0000-0000845C0000}"/>
    <cellStyle name="Normal 6 2 2 2 6 2 3" xfId="23684" xr:uid="{00000000-0005-0000-0000-0000855C0000}"/>
    <cellStyle name="Normal 6 2 2 2 6 3" xfId="23685" xr:uid="{00000000-0005-0000-0000-0000865C0000}"/>
    <cellStyle name="Normal 6 2 2 2 6 4" xfId="23686" xr:uid="{00000000-0005-0000-0000-0000875C0000}"/>
    <cellStyle name="Normal 6 2 2 2 7" xfId="23687" xr:uid="{00000000-0005-0000-0000-0000885C0000}"/>
    <cellStyle name="Normal 6 2 2 2 7 2" xfId="23688" xr:uid="{00000000-0005-0000-0000-0000895C0000}"/>
    <cellStyle name="Normal 6 2 2 2 7 2 2" xfId="23689" xr:uid="{00000000-0005-0000-0000-00008A5C0000}"/>
    <cellStyle name="Normal 6 2 2 2 7 2 3" xfId="23690" xr:uid="{00000000-0005-0000-0000-00008B5C0000}"/>
    <cellStyle name="Normal 6 2 2 2 7 3" xfId="23691" xr:uid="{00000000-0005-0000-0000-00008C5C0000}"/>
    <cellStyle name="Normal 6 2 2 2 7 4" xfId="23692" xr:uid="{00000000-0005-0000-0000-00008D5C0000}"/>
    <cellStyle name="Normal 6 2 2 2 8" xfId="23693" xr:uid="{00000000-0005-0000-0000-00008E5C0000}"/>
    <cellStyle name="Normal 6 2 2 2 8 2" xfId="23694" xr:uid="{00000000-0005-0000-0000-00008F5C0000}"/>
    <cellStyle name="Normal 6 2 2 2 8 3" xfId="23695" xr:uid="{00000000-0005-0000-0000-0000905C0000}"/>
    <cellStyle name="Normal 6 2 2 2 9" xfId="23696" xr:uid="{00000000-0005-0000-0000-0000915C0000}"/>
    <cellStyle name="Normal 6 2 2 3" xfId="23697" xr:uid="{00000000-0005-0000-0000-0000925C0000}"/>
    <cellStyle name="Normal 6 2 2 3 10" xfId="23698" xr:uid="{00000000-0005-0000-0000-0000935C0000}"/>
    <cellStyle name="Normal 6 2 2 3 2" xfId="23699" xr:uid="{00000000-0005-0000-0000-0000945C0000}"/>
    <cellStyle name="Normal 6 2 2 3 2 2" xfId="23700" xr:uid="{00000000-0005-0000-0000-0000955C0000}"/>
    <cellStyle name="Normal 6 2 2 3 2 2 2" xfId="23701" xr:uid="{00000000-0005-0000-0000-0000965C0000}"/>
    <cellStyle name="Normal 6 2 2 3 2 2 3" xfId="23702" xr:uid="{00000000-0005-0000-0000-0000975C0000}"/>
    <cellStyle name="Normal 6 2 2 3 2 3" xfId="23703" xr:uid="{00000000-0005-0000-0000-0000985C0000}"/>
    <cellStyle name="Normal 6 2 2 3 2 4" xfId="23704" xr:uid="{00000000-0005-0000-0000-0000995C0000}"/>
    <cellStyle name="Normal 6 2 2 3 3" xfId="23705" xr:uid="{00000000-0005-0000-0000-00009A5C0000}"/>
    <cellStyle name="Normal 6 2 2 3 3 2" xfId="23706" xr:uid="{00000000-0005-0000-0000-00009B5C0000}"/>
    <cellStyle name="Normal 6 2 2 3 3 2 2" xfId="23707" xr:uid="{00000000-0005-0000-0000-00009C5C0000}"/>
    <cellStyle name="Normal 6 2 2 3 3 2 3" xfId="23708" xr:uid="{00000000-0005-0000-0000-00009D5C0000}"/>
    <cellStyle name="Normal 6 2 2 3 3 3" xfId="23709" xr:uid="{00000000-0005-0000-0000-00009E5C0000}"/>
    <cellStyle name="Normal 6 2 2 3 3 4" xfId="23710" xr:uid="{00000000-0005-0000-0000-00009F5C0000}"/>
    <cellStyle name="Normal 6 2 2 3 4" xfId="23711" xr:uid="{00000000-0005-0000-0000-0000A05C0000}"/>
    <cellStyle name="Normal 6 2 2 3 4 2" xfId="23712" xr:uid="{00000000-0005-0000-0000-0000A15C0000}"/>
    <cellStyle name="Normal 6 2 2 3 4 2 2" xfId="23713" xr:uid="{00000000-0005-0000-0000-0000A25C0000}"/>
    <cellStyle name="Normal 6 2 2 3 4 2 3" xfId="23714" xr:uid="{00000000-0005-0000-0000-0000A35C0000}"/>
    <cellStyle name="Normal 6 2 2 3 4 3" xfId="23715" xr:uid="{00000000-0005-0000-0000-0000A45C0000}"/>
    <cellStyle name="Normal 6 2 2 3 4 4" xfId="23716" xr:uid="{00000000-0005-0000-0000-0000A55C0000}"/>
    <cellStyle name="Normal 6 2 2 3 5" xfId="23717" xr:uid="{00000000-0005-0000-0000-0000A65C0000}"/>
    <cellStyle name="Normal 6 2 2 3 5 2" xfId="23718" xr:uid="{00000000-0005-0000-0000-0000A75C0000}"/>
    <cellStyle name="Normal 6 2 2 3 5 2 2" xfId="23719" xr:uid="{00000000-0005-0000-0000-0000A85C0000}"/>
    <cellStyle name="Normal 6 2 2 3 5 2 3" xfId="23720" xr:uid="{00000000-0005-0000-0000-0000A95C0000}"/>
    <cellStyle name="Normal 6 2 2 3 5 3" xfId="23721" xr:uid="{00000000-0005-0000-0000-0000AA5C0000}"/>
    <cellStyle name="Normal 6 2 2 3 5 4" xfId="23722" xr:uid="{00000000-0005-0000-0000-0000AB5C0000}"/>
    <cellStyle name="Normal 6 2 2 3 6" xfId="23723" xr:uid="{00000000-0005-0000-0000-0000AC5C0000}"/>
    <cellStyle name="Normal 6 2 2 3 6 2" xfId="23724" xr:uid="{00000000-0005-0000-0000-0000AD5C0000}"/>
    <cellStyle name="Normal 6 2 2 3 6 2 2" xfId="23725" xr:uid="{00000000-0005-0000-0000-0000AE5C0000}"/>
    <cellStyle name="Normal 6 2 2 3 6 2 3" xfId="23726" xr:uid="{00000000-0005-0000-0000-0000AF5C0000}"/>
    <cellStyle name="Normal 6 2 2 3 6 3" xfId="23727" xr:uid="{00000000-0005-0000-0000-0000B05C0000}"/>
    <cellStyle name="Normal 6 2 2 3 6 4" xfId="23728" xr:uid="{00000000-0005-0000-0000-0000B15C0000}"/>
    <cellStyle name="Normal 6 2 2 3 7" xfId="23729" xr:uid="{00000000-0005-0000-0000-0000B25C0000}"/>
    <cellStyle name="Normal 6 2 2 3 7 2" xfId="23730" xr:uid="{00000000-0005-0000-0000-0000B35C0000}"/>
    <cellStyle name="Normal 6 2 2 3 7 2 2" xfId="23731" xr:uid="{00000000-0005-0000-0000-0000B45C0000}"/>
    <cellStyle name="Normal 6 2 2 3 7 2 3" xfId="23732" xr:uid="{00000000-0005-0000-0000-0000B55C0000}"/>
    <cellStyle name="Normal 6 2 2 3 7 3" xfId="23733" xr:uid="{00000000-0005-0000-0000-0000B65C0000}"/>
    <cellStyle name="Normal 6 2 2 3 7 4" xfId="23734" xr:uid="{00000000-0005-0000-0000-0000B75C0000}"/>
    <cellStyle name="Normal 6 2 2 3 8" xfId="23735" xr:uid="{00000000-0005-0000-0000-0000B85C0000}"/>
    <cellStyle name="Normal 6 2 2 3 8 2" xfId="23736" xr:uid="{00000000-0005-0000-0000-0000B95C0000}"/>
    <cellStyle name="Normal 6 2 2 3 8 3" xfId="23737" xr:uid="{00000000-0005-0000-0000-0000BA5C0000}"/>
    <cellStyle name="Normal 6 2 2 3 9" xfId="23738" xr:uid="{00000000-0005-0000-0000-0000BB5C0000}"/>
    <cellStyle name="Normal 6 2 2 4" xfId="23739" xr:uid="{00000000-0005-0000-0000-0000BC5C0000}"/>
    <cellStyle name="Normal 6 2 2 4 2" xfId="23740" xr:uid="{00000000-0005-0000-0000-0000BD5C0000}"/>
    <cellStyle name="Normal 6 2 2 4 2 2" xfId="23741" xr:uid="{00000000-0005-0000-0000-0000BE5C0000}"/>
    <cellStyle name="Normal 6 2 2 4 2 3" xfId="23742" xr:uid="{00000000-0005-0000-0000-0000BF5C0000}"/>
    <cellStyle name="Normal 6 2 2 4 3" xfId="23743" xr:uid="{00000000-0005-0000-0000-0000C05C0000}"/>
    <cellStyle name="Normal 6 2 2 4 4" xfId="23744" xr:uid="{00000000-0005-0000-0000-0000C15C0000}"/>
    <cellStyle name="Normal 6 2 2 5" xfId="23745" xr:uid="{00000000-0005-0000-0000-0000C25C0000}"/>
    <cellStyle name="Normal 6 2 2 5 2" xfId="23746" xr:uid="{00000000-0005-0000-0000-0000C35C0000}"/>
    <cellStyle name="Normal 6 2 2 5 2 2" xfId="23747" xr:uid="{00000000-0005-0000-0000-0000C45C0000}"/>
    <cellStyle name="Normal 6 2 2 5 2 3" xfId="23748" xr:uid="{00000000-0005-0000-0000-0000C55C0000}"/>
    <cellStyle name="Normal 6 2 2 5 3" xfId="23749" xr:uid="{00000000-0005-0000-0000-0000C65C0000}"/>
    <cellStyle name="Normal 6 2 2 5 4" xfId="23750" xr:uid="{00000000-0005-0000-0000-0000C75C0000}"/>
    <cellStyle name="Normal 6 2 2 6" xfId="23751" xr:uid="{00000000-0005-0000-0000-0000C85C0000}"/>
    <cellStyle name="Normal 6 2 2 6 2" xfId="23752" xr:uid="{00000000-0005-0000-0000-0000C95C0000}"/>
    <cellStyle name="Normal 6 2 2 6 2 2" xfId="23753" xr:uid="{00000000-0005-0000-0000-0000CA5C0000}"/>
    <cellStyle name="Normal 6 2 2 6 2 3" xfId="23754" xr:uid="{00000000-0005-0000-0000-0000CB5C0000}"/>
    <cellStyle name="Normal 6 2 2 6 3" xfId="23755" xr:uid="{00000000-0005-0000-0000-0000CC5C0000}"/>
    <cellStyle name="Normal 6 2 2 6 4" xfId="23756" xr:uid="{00000000-0005-0000-0000-0000CD5C0000}"/>
    <cellStyle name="Normal 6 2 2 7" xfId="23757" xr:uid="{00000000-0005-0000-0000-0000CE5C0000}"/>
    <cellStyle name="Normal 6 2 2 7 2" xfId="23758" xr:uid="{00000000-0005-0000-0000-0000CF5C0000}"/>
    <cellStyle name="Normal 6 2 2 7 2 2" xfId="23759" xr:uid="{00000000-0005-0000-0000-0000D05C0000}"/>
    <cellStyle name="Normal 6 2 2 7 2 3" xfId="23760" xr:uid="{00000000-0005-0000-0000-0000D15C0000}"/>
    <cellStyle name="Normal 6 2 2 7 3" xfId="23761" xr:uid="{00000000-0005-0000-0000-0000D25C0000}"/>
    <cellStyle name="Normal 6 2 2 7 4" xfId="23762" xr:uid="{00000000-0005-0000-0000-0000D35C0000}"/>
    <cellStyle name="Normal 6 2 2 8" xfId="23763" xr:uid="{00000000-0005-0000-0000-0000D45C0000}"/>
    <cellStyle name="Normal 6 2 2 8 2" xfId="23764" xr:uid="{00000000-0005-0000-0000-0000D55C0000}"/>
    <cellStyle name="Normal 6 2 2 8 2 2" xfId="23765" xr:uid="{00000000-0005-0000-0000-0000D65C0000}"/>
    <cellStyle name="Normal 6 2 2 8 2 3" xfId="23766" xr:uid="{00000000-0005-0000-0000-0000D75C0000}"/>
    <cellStyle name="Normal 6 2 2 8 3" xfId="23767" xr:uid="{00000000-0005-0000-0000-0000D85C0000}"/>
    <cellStyle name="Normal 6 2 2 8 4" xfId="23768" xr:uid="{00000000-0005-0000-0000-0000D95C0000}"/>
    <cellStyle name="Normal 6 2 2 9" xfId="23769" xr:uid="{00000000-0005-0000-0000-0000DA5C0000}"/>
    <cellStyle name="Normal 6 2 2 9 2" xfId="23770" xr:uid="{00000000-0005-0000-0000-0000DB5C0000}"/>
    <cellStyle name="Normal 6 2 2 9 2 2" xfId="23771" xr:uid="{00000000-0005-0000-0000-0000DC5C0000}"/>
    <cellStyle name="Normal 6 2 2 9 2 3" xfId="23772" xr:uid="{00000000-0005-0000-0000-0000DD5C0000}"/>
    <cellStyle name="Normal 6 2 2 9 3" xfId="23773" xr:uid="{00000000-0005-0000-0000-0000DE5C0000}"/>
    <cellStyle name="Normal 6 2 2 9 4" xfId="23774" xr:uid="{00000000-0005-0000-0000-0000DF5C0000}"/>
    <cellStyle name="Normal 6 2 3" xfId="23775" xr:uid="{00000000-0005-0000-0000-0000E05C0000}"/>
    <cellStyle name="Normal 6 2 3 10" xfId="23776" xr:uid="{00000000-0005-0000-0000-0000E15C0000}"/>
    <cellStyle name="Normal 6 2 3 10 2" xfId="23777" xr:uid="{00000000-0005-0000-0000-0000E25C0000}"/>
    <cellStyle name="Normal 6 2 3 10 3" xfId="23778" xr:uid="{00000000-0005-0000-0000-0000E35C0000}"/>
    <cellStyle name="Normal 6 2 3 11" xfId="23779" xr:uid="{00000000-0005-0000-0000-0000E45C0000}"/>
    <cellStyle name="Normal 6 2 3 12" xfId="23780" xr:uid="{00000000-0005-0000-0000-0000E55C0000}"/>
    <cellStyle name="Normal 6 2 3 2" xfId="23781" xr:uid="{00000000-0005-0000-0000-0000E65C0000}"/>
    <cellStyle name="Normal 6 2 3 2 10" xfId="23782" xr:uid="{00000000-0005-0000-0000-0000E75C0000}"/>
    <cellStyle name="Normal 6 2 3 2 2" xfId="23783" xr:uid="{00000000-0005-0000-0000-0000E85C0000}"/>
    <cellStyle name="Normal 6 2 3 2 2 2" xfId="23784" xr:uid="{00000000-0005-0000-0000-0000E95C0000}"/>
    <cellStyle name="Normal 6 2 3 2 2 2 2" xfId="23785" xr:uid="{00000000-0005-0000-0000-0000EA5C0000}"/>
    <cellStyle name="Normal 6 2 3 2 2 2 3" xfId="23786" xr:uid="{00000000-0005-0000-0000-0000EB5C0000}"/>
    <cellStyle name="Normal 6 2 3 2 2 3" xfId="23787" xr:uid="{00000000-0005-0000-0000-0000EC5C0000}"/>
    <cellStyle name="Normal 6 2 3 2 2 4" xfId="23788" xr:uid="{00000000-0005-0000-0000-0000ED5C0000}"/>
    <cellStyle name="Normal 6 2 3 2 3" xfId="23789" xr:uid="{00000000-0005-0000-0000-0000EE5C0000}"/>
    <cellStyle name="Normal 6 2 3 2 3 2" xfId="23790" xr:uid="{00000000-0005-0000-0000-0000EF5C0000}"/>
    <cellStyle name="Normal 6 2 3 2 3 2 2" xfId="23791" xr:uid="{00000000-0005-0000-0000-0000F05C0000}"/>
    <cellStyle name="Normal 6 2 3 2 3 2 3" xfId="23792" xr:uid="{00000000-0005-0000-0000-0000F15C0000}"/>
    <cellStyle name="Normal 6 2 3 2 3 3" xfId="23793" xr:uid="{00000000-0005-0000-0000-0000F25C0000}"/>
    <cellStyle name="Normal 6 2 3 2 3 4" xfId="23794" xr:uid="{00000000-0005-0000-0000-0000F35C0000}"/>
    <cellStyle name="Normal 6 2 3 2 4" xfId="23795" xr:uid="{00000000-0005-0000-0000-0000F45C0000}"/>
    <cellStyle name="Normal 6 2 3 2 4 2" xfId="23796" xr:uid="{00000000-0005-0000-0000-0000F55C0000}"/>
    <cellStyle name="Normal 6 2 3 2 4 2 2" xfId="23797" xr:uid="{00000000-0005-0000-0000-0000F65C0000}"/>
    <cellStyle name="Normal 6 2 3 2 4 2 3" xfId="23798" xr:uid="{00000000-0005-0000-0000-0000F75C0000}"/>
    <cellStyle name="Normal 6 2 3 2 4 3" xfId="23799" xr:uid="{00000000-0005-0000-0000-0000F85C0000}"/>
    <cellStyle name="Normal 6 2 3 2 4 4" xfId="23800" xr:uid="{00000000-0005-0000-0000-0000F95C0000}"/>
    <cellStyle name="Normal 6 2 3 2 5" xfId="23801" xr:uid="{00000000-0005-0000-0000-0000FA5C0000}"/>
    <cellStyle name="Normal 6 2 3 2 5 2" xfId="23802" xr:uid="{00000000-0005-0000-0000-0000FB5C0000}"/>
    <cellStyle name="Normal 6 2 3 2 5 2 2" xfId="23803" xr:uid="{00000000-0005-0000-0000-0000FC5C0000}"/>
    <cellStyle name="Normal 6 2 3 2 5 2 3" xfId="23804" xr:uid="{00000000-0005-0000-0000-0000FD5C0000}"/>
    <cellStyle name="Normal 6 2 3 2 5 3" xfId="23805" xr:uid="{00000000-0005-0000-0000-0000FE5C0000}"/>
    <cellStyle name="Normal 6 2 3 2 5 4" xfId="23806" xr:uid="{00000000-0005-0000-0000-0000FF5C0000}"/>
    <cellStyle name="Normal 6 2 3 2 6" xfId="23807" xr:uid="{00000000-0005-0000-0000-0000005D0000}"/>
    <cellStyle name="Normal 6 2 3 2 6 2" xfId="23808" xr:uid="{00000000-0005-0000-0000-0000015D0000}"/>
    <cellStyle name="Normal 6 2 3 2 6 2 2" xfId="23809" xr:uid="{00000000-0005-0000-0000-0000025D0000}"/>
    <cellStyle name="Normal 6 2 3 2 6 2 3" xfId="23810" xr:uid="{00000000-0005-0000-0000-0000035D0000}"/>
    <cellStyle name="Normal 6 2 3 2 6 3" xfId="23811" xr:uid="{00000000-0005-0000-0000-0000045D0000}"/>
    <cellStyle name="Normal 6 2 3 2 6 4" xfId="23812" xr:uid="{00000000-0005-0000-0000-0000055D0000}"/>
    <cellStyle name="Normal 6 2 3 2 7" xfId="23813" xr:uid="{00000000-0005-0000-0000-0000065D0000}"/>
    <cellStyle name="Normal 6 2 3 2 7 2" xfId="23814" xr:uid="{00000000-0005-0000-0000-0000075D0000}"/>
    <cellStyle name="Normal 6 2 3 2 7 2 2" xfId="23815" xr:uid="{00000000-0005-0000-0000-0000085D0000}"/>
    <cellStyle name="Normal 6 2 3 2 7 2 3" xfId="23816" xr:uid="{00000000-0005-0000-0000-0000095D0000}"/>
    <cellStyle name="Normal 6 2 3 2 7 3" xfId="23817" xr:uid="{00000000-0005-0000-0000-00000A5D0000}"/>
    <cellStyle name="Normal 6 2 3 2 7 4" xfId="23818" xr:uid="{00000000-0005-0000-0000-00000B5D0000}"/>
    <cellStyle name="Normal 6 2 3 2 8" xfId="23819" xr:uid="{00000000-0005-0000-0000-00000C5D0000}"/>
    <cellStyle name="Normal 6 2 3 2 8 2" xfId="23820" xr:uid="{00000000-0005-0000-0000-00000D5D0000}"/>
    <cellStyle name="Normal 6 2 3 2 8 3" xfId="23821" xr:uid="{00000000-0005-0000-0000-00000E5D0000}"/>
    <cellStyle name="Normal 6 2 3 2 9" xfId="23822" xr:uid="{00000000-0005-0000-0000-00000F5D0000}"/>
    <cellStyle name="Normal 6 2 3 3" xfId="23823" xr:uid="{00000000-0005-0000-0000-0000105D0000}"/>
    <cellStyle name="Normal 6 2 3 3 10" xfId="23824" xr:uid="{00000000-0005-0000-0000-0000115D0000}"/>
    <cellStyle name="Normal 6 2 3 3 2" xfId="23825" xr:uid="{00000000-0005-0000-0000-0000125D0000}"/>
    <cellStyle name="Normal 6 2 3 3 2 2" xfId="23826" xr:uid="{00000000-0005-0000-0000-0000135D0000}"/>
    <cellStyle name="Normal 6 2 3 3 2 2 2" xfId="23827" xr:uid="{00000000-0005-0000-0000-0000145D0000}"/>
    <cellStyle name="Normal 6 2 3 3 2 2 3" xfId="23828" xr:uid="{00000000-0005-0000-0000-0000155D0000}"/>
    <cellStyle name="Normal 6 2 3 3 2 3" xfId="23829" xr:uid="{00000000-0005-0000-0000-0000165D0000}"/>
    <cellStyle name="Normal 6 2 3 3 2 4" xfId="23830" xr:uid="{00000000-0005-0000-0000-0000175D0000}"/>
    <cellStyle name="Normal 6 2 3 3 3" xfId="23831" xr:uid="{00000000-0005-0000-0000-0000185D0000}"/>
    <cellStyle name="Normal 6 2 3 3 3 2" xfId="23832" xr:uid="{00000000-0005-0000-0000-0000195D0000}"/>
    <cellStyle name="Normal 6 2 3 3 3 2 2" xfId="23833" xr:uid="{00000000-0005-0000-0000-00001A5D0000}"/>
    <cellStyle name="Normal 6 2 3 3 3 2 3" xfId="23834" xr:uid="{00000000-0005-0000-0000-00001B5D0000}"/>
    <cellStyle name="Normal 6 2 3 3 3 3" xfId="23835" xr:uid="{00000000-0005-0000-0000-00001C5D0000}"/>
    <cellStyle name="Normal 6 2 3 3 3 4" xfId="23836" xr:uid="{00000000-0005-0000-0000-00001D5D0000}"/>
    <cellStyle name="Normal 6 2 3 3 4" xfId="23837" xr:uid="{00000000-0005-0000-0000-00001E5D0000}"/>
    <cellStyle name="Normal 6 2 3 3 4 2" xfId="23838" xr:uid="{00000000-0005-0000-0000-00001F5D0000}"/>
    <cellStyle name="Normal 6 2 3 3 4 2 2" xfId="23839" xr:uid="{00000000-0005-0000-0000-0000205D0000}"/>
    <cellStyle name="Normal 6 2 3 3 4 2 3" xfId="23840" xr:uid="{00000000-0005-0000-0000-0000215D0000}"/>
    <cellStyle name="Normal 6 2 3 3 4 3" xfId="23841" xr:uid="{00000000-0005-0000-0000-0000225D0000}"/>
    <cellStyle name="Normal 6 2 3 3 4 4" xfId="23842" xr:uid="{00000000-0005-0000-0000-0000235D0000}"/>
    <cellStyle name="Normal 6 2 3 3 5" xfId="23843" xr:uid="{00000000-0005-0000-0000-0000245D0000}"/>
    <cellStyle name="Normal 6 2 3 3 5 2" xfId="23844" xr:uid="{00000000-0005-0000-0000-0000255D0000}"/>
    <cellStyle name="Normal 6 2 3 3 5 2 2" xfId="23845" xr:uid="{00000000-0005-0000-0000-0000265D0000}"/>
    <cellStyle name="Normal 6 2 3 3 5 2 3" xfId="23846" xr:uid="{00000000-0005-0000-0000-0000275D0000}"/>
    <cellStyle name="Normal 6 2 3 3 5 3" xfId="23847" xr:uid="{00000000-0005-0000-0000-0000285D0000}"/>
    <cellStyle name="Normal 6 2 3 3 5 4" xfId="23848" xr:uid="{00000000-0005-0000-0000-0000295D0000}"/>
    <cellStyle name="Normal 6 2 3 3 6" xfId="23849" xr:uid="{00000000-0005-0000-0000-00002A5D0000}"/>
    <cellStyle name="Normal 6 2 3 3 6 2" xfId="23850" xr:uid="{00000000-0005-0000-0000-00002B5D0000}"/>
    <cellStyle name="Normal 6 2 3 3 6 2 2" xfId="23851" xr:uid="{00000000-0005-0000-0000-00002C5D0000}"/>
    <cellStyle name="Normal 6 2 3 3 6 2 3" xfId="23852" xr:uid="{00000000-0005-0000-0000-00002D5D0000}"/>
    <cellStyle name="Normal 6 2 3 3 6 3" xfId="23853" xr:uid="{00000000-0005-0000-0000-00002E5D0000}"/>
    <cellStyle name="Normal 6 2 3 3 6 4" xfId="23854" xr:uid="{00000000-0005-0000-0000-00002F5D0000}"/>
    <cellStyle name="Normal 6 2 3 3 7" xfId="23855" xr:uid="{00000000-0005-0000-0000-0000305D0000}"/>
    <cellStyle name="Normal 6 2 3 3 7 2" xfId="23856" xr:uid="{00000000-0005-0000-0000-0000315D0000}"/>
    <cellStyle name="Normal 6 2 3 3 7 2 2" xfId="23857" xr:uid="{00000000-0005-0000-0000-0000325D0000}"/>
    <cellStyle name="Normal 6 2 3 3 7 2 3" xfId="23858" xr:uid="{00000000-0005-0000-0000-0000335D0000}"/>
    <cellStyle name="Normal 6 2 3 3 7 3" xfId="23859" xr:uid="{00000000-0005-0000-0000-0000345D0000}"/>
    <cellStyle name="Normal 6 2 3 3 7 4" xfId="23860" xr:uid="{00000000-0005-0000-0000-0000355D0000}"/>
    <cellStyle name="Normal 6 2 3 3 8" xfId="23861" xr:uid="{00000000-0005-0000-0000-0000365D0000}"/>
    <cellStyle name="Normal 6 2 3 3 8 2" xfId="23862" xr:uid="{00000000-0005-0000-0000-0000375D0000}"/>
    <cellStyle name="Normal 6 2 3 3 8 3" xfId="23863" xr:uid="{00000000-0005-0000-0000-0000385D0000}"/>
    <cellStyle name="Normal 6 2 3 3 9" xfId="23864" xr:uid="{00000000-0005-0000-0000-0000395D0000}"/>
    <cellStyle name="Normal 6 2 3 4" xfId="23865" xr:uid="{00000000-0005-0000-0000-00003A5D0000}"/>
    <cellStyle name="Normal 6 2 3 4 2" xfId="23866" xr:uid="{00000000-0005-0000-0000-00003B5D0000}"/>
    <cellStyle name="Normal 6 2 3 4 2 2" xfId="23867" xr:uid="{00000000-0005-0000-0000-00003C5D0000}"/>
    <cellStyle name="Normal 6 2 3 4 2 3" xfId="23868" xr:uid="{00000000-0005-0000-0000-00003D5D0000}"/>
    <cellStyle name="Normal 6 2 3 4 3" xfId="23869" xr:uid="{00000000-0005-0000-0000-00003E5D0000}"/>
    <cellStyle name="Normal 6 2 3 4 4" xfId="23870" xr:uid="{00000000-0005-0000-0000-00003F5D0000}"/>
    <cellStyle name="Normal 6 2 3 5" xfId="23871" xr:uid="{00000000-0005-0000-0000-0000405D0000}"/>
    <cellStyle name="Normal 6 2 3 5 2" xfId="23872" xr:uid="{00000000-0005-0000-0000-0000415D0000}"/>
    <cellStyle name="Normal 6 2 3 5 2 2" xfId="23873" xr:uid="{00000000-0005-0000-0000-0000425D0000}"/>
    <cellStyle name="Normal 6 2 3 5 2 3" xfId="23874" xr:uid="{00000000-0005-0000-0000-0000435D0000}"/>
    <cellStyle name="Normal 6 2 3 5 3" xfId="23875" xr:uid="{00000000-0005-0000-0000-0000445D0000}"/>
    <cellStyle name="Normal 6 2 3 5 4" xfId="23876" xr:uid="{00000000-0005-0000-0000-0000455D0000}"/>
    <cellStyle name="Normal 6 2 3 6" xfId="23877" xr:uid="{00000000-0005-0000-0000-0000465D0000}"/>
    <cellStyle name="Normal 6 2 3 6 2" xfId="23878" xr:uid="{00000000-0005-0000-0000-0000475D0000}"/>
    <cellStyle name="Normal 6 2 3 6 2 2" xfId="23879" xr:uid="{00000000-0005-0000-0000-0000485D0000}"/>
    <cellStyle name="Normal 6 2 3 6 2 3" xfId="23880" xr:uid="{00000000-0005-0000-0000-0000495D0000}"/>
    <cellStyle name="Normal 6 2 3 6 3" xfId="23881" xr:uid="{00000000-0005-0000-0000-00004A5D0000}"/>
    <cellStyle name="Normal 6 2 3 6 4" xfId="23882" xr:uid="{00000000-0005-0000-0000-00004B5D0000}"/>
    <cellStyle name="Normal 6 2 3 7" xfId="23883" xr:uid="{00000000-0005-0000-0000-00004C5D0000}"/>
    <cellStyle name="Normal 6 2 3 7 2" xfId="23884" xr:uid="{00000000-0005-0000-0000-00004D5D0000}"/>
    <cellStyle name="Normal 6 2 3 7 2 2" xfId="23885" xr:uid="{00000000-0005-0000-0000-00004E5D0000}"/>
    <cellStyle name="Normal 6 2 3 7 2 3" xfId="23886" xr:uid="{00000000-0005-0000-0000-00004F5D0000}"/>
    <cellStyle name="Normal 6 2 3 7 3" xfId="23887" xr:uid="{00000000-0005-0000-0000-0000505D0000}"/>
    <cellStyle name="Normal 6 2 3 7 4" xfId="23888" xr:uid="{00000000-0005-0000-0000-0000515D0000}"/>
    <cellStyle name="Normal 6 2 3 8" xfId="23889" xr:uid="{00000000-0005-0000-0000-0000525D0000}"/>
    <cellStyle name="Normal 6 2 3 8 2" xfId="23890" xr:uid="{00000000-0005-0000-0000-0000535D0000}"/>
    <cellStyle name="Normal 6 2 3 8 2 2" xfId="23891" xr:uid="{00000000-0005-0000-0000-0000545D0000}"/>
    <cellStyle name="Normal 6 2 3 8 2 3" xfId="23892" xr:uid="{00000000-0005-0000-0000-0000555D0000}"/>
    <cellStyle name="Normal 6 2 3 8 3" xfId="23893" xr:uid="{00000000-0005-0000-0000-0000565D0000}"/>
    <cellStyle name="Normal 6 2 3 8 4" xfId="23894" xr:uid="{00000000-0005-0000-0000-0000575D0000}"/>
    <cellStyle name="Normal 6 2 3 9" xfId="23895" xr:uid="{00000000-0005-0000-0000-0000585D0000}"/>
    <cellStyle name="Normal 6 2 3 9 2" xfId="23896" xr:uid="{00000000-0005-0000-0000-0000595D0000}"/>
    <cellStyle name="Normal 6 2 3 9 2 2" xfId="23897" xr:uid="{00000000-0005-0000-0000-00005A5D0000}"/>
    <cellStyle name="Normal 6 2 3 9 2 3" xfId="23898" xr:uid="{00000000-0005-0000-0000-00005B5D0000}"/>
    <cellStyle name="Normal 6 2 3 9 3" xfId="23899" xr:uid="{00000000-0005-0000-0000-00005C5D0000}"/>
    <cellStyle name="Normal 6 2 3 9 4" xfId="23900" xr:uid="{00000000-0005-0000-0000-00005D5D0000}"/>
    <cellStyle name="Normal 6 2 4" xfId="23901" xr:uid="{00000000-0005-0000-0000-00005E5D0000}"/>
    <cellStyle name="Normal 6 2 4 10" xfId="23902" xr:uid="{00000000-0005-0000-0000-00005F5D0000}"/>
    <cellStyle name="Normal 6 2 4 10 2" xfId="23903" xr:uid="{00000000-0005-0000-0000-0000605D0000}"/>
    <cellStyle name="Normal 6 2 4 10 3" xfId="23904" xr:uid="{00000000-0005-0000-0000-0000615D0000}"/>
    <cellStyle name="Normal 6 2 4 11" xfId="23905" xr:uid="{00000000-0005-0000-0000-0000625D0000}"/>
    <cellStyle name="Normal 6 2 4 12" xfId="23906" xr:uid="{00000000-0005-0000-0000-0000635D0000}"/>
    <cellStyle name="Normal 6 2 4 2" xfId="23907" xr:uid="{00000000-0005-0000-0000-0000645D0000}"/>
    <cellStyle name="Normal 6 2 4 2 10" xfId="23908" xr:uid="{00000000-0005-0000-0000-0000655D0000}"/>
    <cellStyle name="Normal 6 2 4 2 2" xfId="23909" xr:uid="{00000000-0005-0000-0000-0000665D0000}"/>
    <cellStyle name="Normal 6 2 4 2 2 2" xfId="23910" xr:uid="{00000000-0005-0000-0000-0000675D0000}"/>
    <cellStyle name="Normal 6 2 4 2 2 2 2" xfId="23911" xr:uid="{00000000-0005-0000-0000-0000685D0000}"/>
    <cellStyle name="Normal 6 2 4 2 2 2 3" xfId="23912" xr:uid="{00000000-0005-0000-0000-0000695D0000}"/>
    <cellStyle name="Normal 6 2 4 2 2 3" xfId="23913" xr:uid="{00000000-0005-0000-0000-00006A5D0000}"/>
    <cellStyle name="Normal 6 2 4 2 2 4" xfId="23914" xr:uid="{00000000-0005-0000-0000-00006B5D0000}"/>
    <cellStyle name="Normal 6 2 4 2 3" xfId="23915" xr:uid="{00000000-0005-0000-0000-00006C5D0000}"/>
    <cellStyle name="Normal 6 2 4 2 3 2" xfId="23916" xr:uid="{00000000-0005-0000-0000-00006D5D0000}"/>
    <cellStyle name="Normal 6 2 4 2 3 2 2" xfId="23917" xr:uid="{00000000-0005-0000-0000-00006E5D0000}"/>
    <cellStyle name="Normal 6 2 4 2 3 2 3" xfId="23918" xr:uid="{00000000-0005-0000-0000-00006F5D0000}"/>
    <cellStyle name="Normal 6 2 4 2 3 3" xfId="23919" xr:uid="{00000000-0005-0000-0000-0000705D0000}"/>
    <cellStyle name="Normal 6 2 4 2 3 4" xfId="23920" xr:uid="{00000000-0005-0000-0000-0000715D0000}"/>
    <cellStyle name="Normal 6 2 4 2 4" xfId="23921" xr:uid="{00000000-0005-0000-0000-0000725D0000}"/>
    <cellStyle name="Normal 6 2 4 2 4 2" xfId="23922" xr:uid="{00000000-0005-0000-0000-0000735D0000}"/>
    <cellStyle name="Normal 6 2 4 2 4 2 2" xfId="23923" xr:uid="{00000000-0005-0000-0000-0000745D0000}"/>
    <cellStyle name="Normal 6 2 4 2 4 2 3" xfId="23924" xr:uid="{00000000-0005-0000-0000-0000755D0000}"/>
    <cellStyle name="Normal 6 2 4 2 4 3" xfId="23925" xr:uid="{00000000-0005-0000-0000-0000765D0000}"/>
    <cellStyle name="Normal 6 2 4 2 4 4" xfId="23926" xr:uid="{00000000-0005-0000-0000-0000775D0000}"/>
    <cellStyle name="Normal 6 2 4 2 5" xfId="23927" xr:uid="{00000000-0005-0000-0000-0000785D0000}"/>
    <cellStyle name="Normal 6 2 4 2 5 2" xfId="23928" xr:uid="{00000000-0005-0000-0000-0000795D0000}"/>
    <cellStyle name="Normal 6 2 4 2 5 2 2" xfId="23929" xr:uid="{00000000-0005-0000-0000-00007A5D0000}"/>
    <cellStyle name="Normal 6 2 4 2 5 2 3" xfId="23930" xr:uid="{00000000-0005-0000-0000-00007B5D0000}"/>
    <cellStyle name="Normal 6 2 4 2 5 3" xfId="23931" xr:uid="{00000000-0005-0000-0000-00007C5D0000}"/>
    <cellStyle name="Normal 6 2 4 2 5 4" xfId="23932" xr:uid="{00000000-0005-0000-0000-00007D5D0000}"/>
    <cellStyle name="Normal 6 2 4 2 6" xfId="23933" xr:uid="{00000000-0005-0000-0000-00007E5D0000}"/>
    <cellStyle name="Normal 6 2 4 2 6 2" xfId="23934" xr:uid="{00000000-0005-0000-0000-00007F5D0000}"/>
    <cellStyle name="Normal 6 2 4 2 6 2 2" xfId="23935" xr:uid="{00000000-0005-0000-0000-0000805D0000}"/>
    <cellStyle name="Normal 6 2 4 2 6 2 3" xfId="23936" xr:uid="{00000000-0005-0000-0000-0000815D0000}"/>
    <cellStyle name="Normal 6 2 4 2 6 3" xfId="23937" xr:uid="{00000000-0005-0000-0000-0000825D0000}"/>
    <cellStyle name="Normal 6 2 4 2 6 4" xfId="23938" xr:uid="{00000000-0005-0000-0000-0000835D0000}"/>
    <cellStyle name="Normal 6 2 4 2 7" xfId="23939" xr:uid="{00000000-0005-0000-0000-0000845D0000}"/>
    <cellStyle name="Normal 6 2 4 2 7 2" xfId="23940" xr:uid="{00000000-0005-0000-0000-0000855D0000}"/>
    <cellStyle name="Normal 6 2 4 2 7 2 2" xfId="23941" xr:uid="{00000000-0005-0000-0000-0000865D0000}"/>
    <cellStyle name="Normal 6 2 4 2 7 2 3" xfId="23942" xr:uid="{00000000-0005-0000-0000-0000875D0000}"/>
    <cellStyle name="Normal 6 2 4 2 7 3" xfId="23943" xr:uid="{00000000-0005-0000-0000-0000885D0000}"/>
    <cellStyle name="Normal 6 2 4 2 7 4" xfId="23944" xr:uid="{00000000-0005-0000-0000-0000895D0000}"/>
    <cellStyle name="Normal 6 2 4 2 8" xfId="23945" xr:uid="{00000000-0005-0000-0000-00008A5D0000}"/>
    <cellStyle name="Normal 6 2 4 2 8 2" xfId="23946" xr:uid="{00000000-0005-0000-0000-00008B5D0000}"/>
    <cellStyle name="Normal 6 2 4 2 8 3" xfId="23947" xr:uid="{00000000-0005-0000-0000-00008C5D0000}"/>
    <cellStyle name="Normal 6 2 4 2 9" xfId="23948" xr:uid="{00000000-0005-0000-0000-00008D5D0000}"/>
    <cellStyle name="Normal 6 2 4 3" xfId="23949" xr:uid="{00000000-0005-0000-0000-00008E5D0000}"/>
    <cellStyle name="Normal 6 2 4 3 10" xfId="23950" xr:uid="{00000000-0005-0000-0000-00008F5D0000}"/>
    <cellStyle name="Normal 6 2 4 3 2" xfId="23951" xr:uid="{00000000-0005-0000-0000-0000905D0000}"/>
    <cellStyle name="Normal 6 2 4 3 2 2" xfId="23952" xr:uid="{00000000-0005-0000-0000-0000915D0000}"/>
    <cellStyle name="Normal 6 2 4 3 2 2 2" xfId="23953" xr:uid="{00000000-0005-0000-0000-0000925D0000}"/>
    <cellStyle name="Normal 6 2 4 3 2 2 3" xfId="23954" xr:uid="{00000000-0005-0000-0000-0000935D0000}"/>
    <cellStyle name="Normal 6 2 4 3 2 3" xfId="23955" xr:uid="{00000000-0005-0000-0000-0000945D0000}"/>
    <cellStyle name="Normal 6 2 4 3 2 4" xfId="23956" xr:uid="{00000000-0005-0000-0000-0000955D0000}"/>
    <cellStyle name="Normal 6 2 4 3 3" xfId="23957" xr:uid="{00000000-0005-0000-0000-0000965D0000}"/>
    <cellStyle name="Normal 6 2 4 3 3 2" xfId="23958" xr:uid="{00000000-0005-0000-0000-0000975D0000}"/>
    <cellStyle name="Normal 6 2 4 3 3 2 2" xfId="23959" xr:uid="{00000000-0005-0000-0000-0000985D0000}"/>
    <cellStyle name="Normal 6 2 4 3 3 2 3" xfId="23960" xr:uid="{00000000-0005-0000-0000-0000995D0000}"/>
    <cellStyle name="Normal 6 2 4 3 3 3" xfId="23961" xr:uid="{00000000-0005-0000-0000-00009A5D0000}"/>
    <cellStyle name="Normal 6 2 4 3 3 4" xfId="23962" xr:uid="{00000000-0005-0000-0000-00009B5D0000}"/>
    <cellStyle name="Normal 6 2 4 3 4" xfId="23963" xr:uid="{00000000-0005-0000-0000-00009C5D0000}"/>
    <cellStyle name="Normal 6 2 4 3 4 2" xfId="23964" xr:uid="{00000000-0005-0000-0000-00009D5D0000}"/>
    <cellStyle name="Normal 6 2 4 3 4 2 2" xfId="23965" xr:uid="{00000000-0005-0000-0000-00009E5D0000}"/>
    <cellStyle name="Normal 6 2 4 3 4 2 3" xfId="23966" xr:uid="{00000000-0005-0000-0000-00009F5D0000}"/>
    <cellStyle name="Normal 6 2 4 3 4 3" xfId="23967" xr:uid="{00000000-0005-0000-0000-0000A05D0000}"/>
    <cellStyle name="Normal 6 2 4 3 4 4" xfId="23968" xr:uid="{00000000-0005-0000-0000-0000A15D0000}"/>
    <cellStyle name="Normal 6 2 4 3 5" xfId="23969" xr:uid="{00000000-0005-0000-0000-0000A25D0000}"/>
    <cellStyle name="Normal 6 2 4 3 5 2" xfId="23970" xr:uid="{00000000-0005-0000-0000-0000A35D0000}"/>
    <cellStyle name="Normal 6 2 4 3 5 2 2" xfId="23971" xr:uid="{00000000-0005-0000-0000-0000A45D0000}"/>
    <cellStyle name="Normal 6 2 4 3 5 2 3" xfId="23972" xr:uid="{00000000-0005-0000-0000-0000A55D0000}"/>
    <cellStyle name="Normal 6 2 4 3 5 3" xfId="23973" xr:uid="{00000000-0005-0000-0000-0000A65D0000}"/>
    <cellStyle name="Normal 6 2 4 3 5 4" xfId="23974" xr:uid="{00000000-0005-0000-0000-0000A75D0000}"/>
    <cellStyle name="Normal 6 2 4 3 6" xfId="23975" xr:uid="{00000000-0005-0000-0000-0000A85D0000}"/>
    <cellStyle name="Normal 6 2 4 3 6 2" xfId="23976" xr:uid="{00000000-0005-0000-0000-0000A95D0000}"/>
    <cellStyle name="Normal 6 2 4 3 6 2 2" xfId="23977" xr:uid="{00000000-0005-0000-0000-0000AA5D0000}"/>
    <cellStyle name="Normal 6 2 4 3 6 2 3" xfId="23978" xr:uid="{00000000-0005-0000-0000-0000AB5D0000}"/>
    <cellStyle name="Normal 6 2 4 3 6 3" xfId="23979" xr:uid="{00000000-0005-0000-0000-0000AC5D0000}"/>
    <cellStyle name="Normal 6 2 4 3 6 4" xfId="23980" xr:uid="{00000000-0005-0000-0000-0000AD5D0000}"/>
    <cellStyle name="Normal 6 2 4 3 7" xfId="23981" xr:uid="{00000000-0005-0000-0000-0000AE5D0000}"/>
    <cellStyle name="Normal 6 2 4 3 7 2" xfId="23982" xr:uid="{00000000-0005-0000-0000-0000AF5D0000}"/>
    <cellStyle name="Normal 6 2 4 3 7 2 2" xfId="23983" xr:uid="{00000000-0005-0000-0000-0000B05D0000}"/>
    <cellStyle name="Normal 6 2 4 3 7 2 3" xfId="23984" xr:uid="{00000000-0005-0000-0000-0000B15D0000}"/>
    <cellStyle name="Normal 6 2 4 3 7 3" xfId="23985" xr:uid="{00000000-0005-0000-0000-0000B25D0000}"/>
    <cellStyle name="Normal 6 2 4 3 7 4" xfId="23986" xr:uid="{00000000-0005-0000-0000-0000B35D0000}"/>
    <cellStyle name="Normal 6 2 4 3 8" xfId="23987" xr:uid="{00000000-0005-0000-0000-0000B45D0000}"/>
    <cellStyle name="Normal 6 2 4 3 8 2" xfId="23988" xr:uid="{00000000-0005-0000-0000-0000B55D0000}"/>
    <cellStyle name="Normal 6 2 4 3 8 3" xfId="23989" xr:uid="{00000000-0005-0000-0000-0000B65D0000}"/>
    <cellStyle name="Normal 6 2 4 3 9" xfId="23990" xr:uid="{00000000-0005-0000-0000-0000B75D0000}"/>
    <cellStyle name="Normal 6 2 4 4" xfId="23991" xr:uid="{00000000-0005-0000-0000-0000B85D0000}"/>
    <cellStyle name="Normal 6 2 4 4 2" xfId="23992" xr:uid="{00000000-0005-0000-0000-0000B95D0000}"/>
    <cellStyle name="Normal 6 2 4 4 2 2" xfId="23993" xr:uid="{00000000-0005-0000-0000-0000BA5D0000}"/>
    <cellStyle name="Normal 6 2 4 4 2 3" xfId="23994" xr:uid="{00000000-0005-0000-0000-0000BB5D0000}"/>
    <cellStyle name="Normal 6 2 4 4 3" xfId="23995" xr:uid="{00000000-0005-0000-0000-0000BC5D0000}"/>
    <cellStyle name="Normal 6 2 4 4 4" xfId="23996" xr:uid="{00000000-0005-0000-0000-0000BD5D0000}"/>
    <cellStyle name="Normal 6 2 4 5" xfId="23997" xr:uid="{00000000-0005-0000-0000-0000BE5D0000}"/>
    <cellStyle name="Normal 6 2 4 5 2" xfId="23998" xr:uid="{00000000-0005-0000-0000-0000BF5D0000}"/>
    <cellStyle name="Normal 6 2 4 5 2 2" xfId="23999" xr:uid="{00000000-0005-0000-0000-0000C05D0000}"/>
    <cellStyle name="Normal 6 2 4 5 2 3" xfId="24000" xr:uid="{00000000-0005-0000-0000-0000C15D0000}"/>
    <cellStyle name="Normal 6 2 4 5 3" xfId="24001" xr:uid="{00000000-0005-0000-0000-0000C25D0000}"/>
    <cellStyle name="Normal 6 2 4 5 4" xfId="24002" xr:uid="{00000000-0005-0000-0000-0000C35D0000}"/>
    <cellStyle name="Normal 6 2 4 6" xfId="24003" xr:uid="{00000000-0005-0000-0000-0000C45D0000}"/>
    <cellStyle name="Normal 6 2 4 6 2" xfId="24004" xr:uid="{00000000-0005-0000-0000-0000C55D0000}"/>
    <cellStyle name="Normal 6 2 4 6 2 2" xfId="24005" xr:uid="{00000000-0005-0000-0000-0000C65D0000}"/>
    <cellStyle name="Normal 6 2 4 6 2 3" xfId="24006" xr:uid="{00000000-0005-0000-0000-0000C75D0000}"/>
    <cellStyle name="Normal 6 2 4 6 3" xfId="24007" xr:uid="{00000000-0005-0000-0000-0000C85D0000}"/>
    <cellStyle name="Normal 6 2 4 6 4" xfId="24008" xr:uid="{00000000-0005-0000-0000-0000C95D0000}"/>
    <cellStyle name="Normal 6 2 4 7" xfId="24009" xr:uid="{00000000-0005-0000-0000-0000CA5D0000}"/>
    <cellStyle name="Normal 6 2 4 7 2" xfId="24010" xr:uid="{00000000-0005-0000-0000-0000CB5D0000}"/>
    <cellStyle name="Normal 6 2 4 7 2 2" xfId="24011" xr:uid="{00000000-0005-0000-0000-0000CC5D0000}"/>
    <cellStyle name="Normal 6 2 4 7 2 3" xfId="24012" xr:uid="{00000000-0005-0000-0000-0000CD5D0000}"/>
    <cellStyle name="Normal 6 2 4 7 3" xfId="24013" xr:uid="{00000000-0005-0000-0000-0000CE5D0000}"/>
    <cellStyle name="Normal 6 2 4 7 4" xfId="24014" xr:uid="{00000000-0005-0000-0000-0000CF5D0000}"/>
    <cellStyle name="Normal 6 2 4 8" xfId="24015" xr:uid="{00000000-0005-0000-0000-0000D05D0000}"/>
    <cellStyle name="Normal 6 2 4 8 2" xfId="24016" xr:uid="{00000000-0005-0000-0000-0000D15D0000}"/>
    <cellStyle name="Normal 6 2 4 8 2 2" xfId="24017" xr:uid="{00000000-0005-0000-0000-0000D25D0000}"/>
    <cellStyle name="Normal 6 2 4 8 2 3" xfId="24018" xr:uid="{00000000-0005-0000-0000-0000D35D0000}"/>
    <cellStyle name="Normal 6 2 4 8 3" xfId="24019" xr:uid="{00000000-0005-0000-0000-0000D45D0000}"/>
    <cellStyle name="Normal 6 2 4 8 4" xfId="24020" xr:uid="{00000000-0005-0000-0000-0000D55D0000}"/>
    <cellStyle name="Normal 6 2 4 9" xfId="24021" xr:uid="{00000000-0005-0000-0000-0000D65D0000}"/>
    <cellStyle name="Normal 6 2 4 9 2" xfId="24022" xr:uid="{00000000-0005-0000-0000-0000D75D0000}"/>
    <cellStyle name="Normal 6 2 4 9 2 2" xfId="24023" xr:uid="{00000000-0005-0000-0000-0000D85D0000}"/>
    <cellStyle name="Normal 6 2 4 9 2 3" xfId="24024" xr:uid="{00000000-0005-0000-0000-0000D95D0000}"/>
    <cellStyle name="Normal 6 2 4 9 3" xfId="24025" xr:uid="{00000000-0005-0000-0000-0000DA5D0000}"/>
    <cellStyle name="Normal 6 2 4 9 4" xfId="24026" xr:uid="{00000000-0005-0000-0000-0000DB5D0000}"/>
    <cellStyle name="Normal 6 2 5" xfId="24027" xr:uid="{00000000-0005-0000-0000-0000DC5D0000}"/>
    <cellStyle name="Normal 6 2 5 10" xfId="24028" xr:uid="{00000000-0005-0000-0000-0000DD5D0000}"/>
    <cellStyle name="Normal 6 2 5 2" xfId="24029" xr:uid="{00000000-0005-0000-0000-0000DE5D0000}"/>
    <cellStyle name="Normal 6 2 5 2 2" xfId="24030" xr:uid="{00000000-0005-0000-0000-0000DF5D0000}"/>
    <cellStyle name="Normal 6 2 5 2 2 2" xfId="24031" xr:uid="{00000000-0005-0000-0000-0000E05D0000}"/>
    <cellStyle name="Normal 6 2 5 2 2 3" xfId="24032" xr:uid="{00000000-0005-0000-0000-0000E15D0000}"/>
    <cellStyle name="Normal 6 2 5 2 3" xfId="24033" xr:uid="{00000000-0005-0000-0000-0000E25D0000}"/>
    <cellStyle name="Normal 6 2 5 2 4" xfId="24034" xr:uid="{00000000-0005-0000-0000-0000E35D0000}"/>
    <cellStyle name="Normal 6 2 5 3" xfId="24035" xr:uid="{00000000-0005-0000-0000-0000E45D0000}"/>
    <cellStyle name="Normal 6 2 5 3 2" xfId="24036" xr:uid="{00000000-0005-0000-0000-0000E55D0000}"/>
    <cellStyle name="Normal 6 2 5 3 2 2" xfId="24037" xr:uid="{00000000-0005-0000-0000-0000E65D0000}"/>
    <cellStyle name="Normal 6 2 5 3 2 3" xfId="24038" xr:uid="{00000000-0005-0000-0000-0000E75D0000}"/>
    <cellStyle name="Normal 6 2 5 3 3" xfId="24039" xr:uid="{00000000-0005-0000-0000-0000E85D0000}"/>
    <cellStyle name="Normal 6 2 5 3 4" xfId="24040" xr:uid="{00000000-0005-0000-0000-0000E95D0000}"/>
    <cellStyle name="Normal 6 2 5 4" xfId="24041" xr:uid="{00000000-0005-0000-0000-0000EA5D0000}"/>
    <cellStyle name="Normal 6 2 5 4 2" xfId="24042" xr:uid="{00000000-0005-0000-0000-0000EB5D0000}"/>
    <cellStyle name="Normal 6 2 5 4 2 2" xfId="24043" xr:uid="{00000000-0005-0000-0000-0000EC5D0000}"/>
    <cellStyle name="Normal 6 2 5 4 2 3" xfId="24044" xr:uid="{00000000-0005-0000-0000-0000ED5D0000}"/>
    <cellStyle name="Normal 6 2 5 4 3" xfId="24045" xr:uid="{00000000-0005-0000-0000-0000EE5D0000}"/>
    <cellStyle name="Normal 6 2 5 4 4" xfId="24046" xr:uid="{00000000-0005-0000-0000-0000EF5D0000}"/>
    <cellStyle name="Normal 6 2 5 5" xfId="24047" xr:uid="{00000000-0005-0000-0000-0000F05D0000}"/>
    <cellStyle name="Normal 6 2 5 5 2" xfId="24048" xr:uid="{00000000-0005-0000-0000-0000F15D0000}"/>
    <cellStyle name="Normal 6 2 5 5 2 2" xfId="24049" xr:uid="{00000000-0005-0000-0000-0000F25D0000}"/>
    <cellStyle name="Normal 6 2 5 5 2 3" xfId="24050" xr:uid="{00000000-0005-0000-0000-0000F35D0000}"/>
    <cellStyle name="Normal 6 2 5 5 3" xfId="24051" xr:uid="{00000000-0005-0000-0000-0000F45D0000}"/>
    <cellStyle name="Normal 6 2 5 5 4" xfId="24052" xr:uid="{00000000-0005-0000-0000-0000F55D0000}"/>
    <cellStyle name="Normal 6 2 5 6" xfId="24053" xr:uid="{00000000-0005-0000-0000-0000F65D0000}"/>
    <cellStyle name="Normal 6 2 5 6 2" xfId="24054" xr:uid="{00000000-0005-0000-0000-0000F75D0000}"/>
    <cellStyle name="Normal 6 2 5 6 2 2" xfId="24055" xr:uid="{00000000-0005-0000-0000-0000F85D0000}"/>
    <cellStyle name="Normal 6 2 5 6 2 3" xfId="24056" xr:uid="{00000000-0005-0000-0000-0000F95D0000}"/>
    <cellStyle name="Normal 6 2 5 6 3" xfId="24057" xr:uid="{00000000-0005-0000-0000-0000FA5D0000}"/>
    <cellStyle name="Normal 6 2 5 6 4" xfId="24058" xr:uid="{00000000-0005-0000-0000-0000FB5D0000}"/>
    <cellStyle name="Normal 6 2 5 7" xfId="24059" xr:uid="{00000000-0005-0000-0000-0000FC5D0000}"/>
    <cellStyle name="Normal 6 2 5 7 2" xfId="24060" xr:uid="{00000000-0005-0000-0000-0000FD5D0000}"/>
    <cellStyle name="Normal 6 2 5 7 2 2" xfId="24061" xr:uid="{00000000-0005-0000-0000-0000FE5D0000}"/>
    <cellStyle name="Normal 6 2 5 7 2 3" xfId="24062" xr:uid="{00000000-0005-0000-0000-0000FF5D0000}"/>
    <cellStyle name="Normal 6 2 5 7 3" xfId="24063" xr:uid="{00000000-0005-0000-0000-0000005E0000}"/>
    <cellStyle name="Normal 6 2 5 7 4" xfId="24064" xr:uid="{00000000-0005-0000-0000-0000015E0000}"/>
    <cellStyle name="Normal 6 2 5 8" xfId="24065" xr:uid="{00000000-0005-0000-0000-0000025E0000}"/>
    <cellStyle name="Normal 6 2 5 8 2" xfId="24066" xr:uid="{00000000-0005-0000-0000-0000035E0000}"/>
    <cellStyle name="Normal 6 2 5 8 3" xfId="24067" xr:uid="{00000000-0005-0000-0000-0000045E0000}"/>
    <cellStyle name="Normal 6 2 5 9" xfId="24068" xr:uid="{00000000-0005-0000-0000-0000055E0000}"/>
    <cellStyle name="Normal 6 2 6" xfId="24069" xr:uid="{00000000-0005-0000-0000-0000065E0000}"/>
    <cellStyle name="Normal 6 2 6 10" xfId="24070" xr:uid="{00000000-0005-0000-0000-0000075E0000}"/>
    <cellStyle name="Normal 6 2 6 2" xfId="24071" xr:uid="{00000000-0005-0000-0000-0000085E0000}"/>
    <cellStyle name="Normal 6 2 6 2 2" xfId="24072" xr:uid="{00000000-0005-0000-0000-0000095E0000}"/>
    <cellStyle name="Normal 6 2 6 2 2 2" xfId="24073" xr:uid="{00000000-0005-0000-0000-00000A5E0000}"/>
    <cellStyle name="Normal 6 2 6 2 2 3" xfId="24074" xr:uid="{00000000-0005-0000-0000-00000B5E0000}"/>
    <cellStyle name="Normal 6 2 6 2 3" xfId="24075" xr:uid="{00000000-0005-0000-0000-00000C5E0000}"/>
    <cellStyle name="Normal 6 2 6 2 4" xfId="24076" xr:uid="{00000000-0005-0000-0000-00000D5E0000}"/>
    <cellStyle name="Normal 6 2 6 3" xfId="24077" xr:uid="{00000000-0005-0000-0000-00000E5E0000}"/>
    <cellStyle name="Normal 6 2 6 3 2" xfId="24078" xr:uid="{00000000-0005-0000-0000-00000F5E0000}"/>
    <cellStyle name="Normal 6 2 6 3 2 2" xfId="24079" xr:uid="{00000000-0005-0000-0000-0000105E0000}"/>
    <cellStyle name="Normal 6 2 6 3 2 3" xfId="24080" xr:uid="{00000000-0005-0000-0000-0000115E0000}"/>
    <cellStyle name="Normal 6 2 6 3 3" xfId="24081" xr:uid="{00000000-0005-0000-0000-0000125E0000}"/>
    <cellStyle name="Normal 6 2 6 3 4" xfId="24082" xr:uid="{00000000-0005-0000-0000-0000135E0000}"/>
    <cellStyle name="Normal 6 2 6 4" xfId="24083" xr:uid="{00000000-0005-0000-0000-0000145E0000}"/>
    <cellStyle name="Normal 6 2 6 4 2" xfId="24084" xr:uid="{00000000-0005-0000-0000-0000155E0000}"/>
    <cellStyle name="Normal 6 2 6 4 2 2" xfId="24085" xr:uid="{00000000-0005-0000-0000-0000165E0000}"/>
    <cellStyle name="Normal 6 2 6 4 2 3" xfId="24086" xr:uid="{00000000-0005-0000-0000-0000175E0000}"/>
    <cellStyle name="Normal 6 2 6 4 3" xfId="24087" xr:uid="{00000000-0005-0000-0000-0000185E0000}"/>
    <cellStyle name="Normal 6 2 6 4 4" xfId="24088" xr:uid="{00000000-0005-0000-0000-0000195E0000}"/>
    <cellStyle name="Normal 6 2 6 5" xfId="24089" xr:uid="{00000000-0005-0000-0000-00001A5E0000}"/>
    <cellStyle name="Normal 6 2 6 5 2" xfId="24090" xr:uid="{00000000-0005-0000-0000-00001B5E0000}"/>
    <cellStyle name="Normal 6 2 6 5 2 2" xfId="24091" xr:uid="{00000000-0005-0000-0000-00001C5E0000}"/>
    <cellStyle name="Normal 6 2 6 5 2 3" xfId="24092" xr:uid="{00000000-0005-0000-0000-00001D5E0000}"/>
    <cellStyle name="Normal 6 2 6 5 3" xfId="24093" xr:uid="{00000000-0005-0000-0000-00001E5E0000}"/>
    <cellStyle name="Normal 6 2 6 5 4" xfId="24094" xr:uid="{00000000-0005-0000-0000-00001F5E0000}"/>
    <cellStyle name="Normal 6 2 6 6" xfId="24095" xr:uid="{00000000-0005-0000-0000-0000205E0000}"/>
    <cellStyle name="Normal 6 2 6 6 2" xfId="24096" xr:uid="{00000000-0005-0000-0000-0000215E0000}"/>
    <cellStyle name="Normal 6 2 6 6 2 2" xfId="24097" xr:uid="{00000000-0005-0000-0000-0000225E0000}"/>
    <cellStyle name="Normal 6 2 6 6 2 3" xfId="24098" xr:uid="{00000000-0005-0000-0000-0000235E0000}"/>
    <cellStyle name="Normal 6 2 6 6 3" xfId="24099" xr:uid="{00000000-0005-0000-0000-0000245E0000}"/>
    <cellStyle name="Normal 6 2 6 6 4" xfId="24100" xr:uid="{00000000-0005-0000-0000-0000255E0000}"/>
    <cellStyle name="Normal 6 2 6 7" xfId="24101" xr:uid="{00000000-0005-0000-0000-0000265E0000}"/>
    <cellStyle name="Normal 6 2 6 7 2" xfId="24102" xr:uid="{00000000-0005-0000-0000-0000275E0000}"/>
    <cellStyle name="Normal 6 2 6 7 2 2" xfId="24103" xr:uid="{00000000-0005-0000-0000-0000285E0000}"/>
    <cellStyle name="Normal 6 2 6 7 2 3" xfId="24104" xr:uid="{00000000-0005-0000-0000-0000295E0000}"/>
    <cellStyle name="Normal 6 2 6 7 3" xfId="24105" xr:uid="{00000000-0005-0000-0000-00002A5E0000}"/>
    <cellStyle name="Normal 6 2 6 7 4" xfId="24106" xr:uid="{00000000-0005-0000-0000-00002B5E0000}"/>
    <cellStyle name="Normal 6 2 6 8" xfId="24107" xr:uid="{00000000-0005-0000-0000-00002C5E0000}"/>
    <cellStyle name="Normal 6 2 6 8 2" xfId="24108" xr:uid="{00000000-0005-0000-0000-00002D5E0000}"/>
    <cellStyle name="Normal 6 2 6 8 3" xfId="24109" xr:uid="{00000000-0005-0000-0000-00002E5E0000}"/>
    <cellStyle name="Normal 6 2 6 9" xfId="24110" xr:uid="{00000000-0005-0000-0000-00002F5E0000}"/>
    <cellStyle name="Normal 6 2 7" xfId="24111" xr:uid="{00000000-0005-0000-0000-0000305E0000}"/>
    <cellStyle name="Normal 6 2 7 2" xfId="24112" xr:uid="{00000000-0005-0000-0000-0000315E0000}"/>
    <cellStyle name="Normal 6 2 7 2 2" xfId="24113" xr:uid="{00000000-0005-0000-0000-0000325E0000}"/>
    <cellStyle name="Normal 6 2 7 2 3" xfId="24114" xr:uid="{00000000-0005-0000-0000-0000335E0000}"/>
    <cellStyle name="Normal 6 2 7 3" xfId="24115" xr:uid="{00000000-0005-0000-0000-0000345E0000}"/>
    <cellStyle name="Normal 6 2 7 4" xfId="24116" xr:uid="{00000000-0005-0000-0000-0000355E0000}"/>
    <cellStyle name="Normal 6 2 8" xfId="24117" xr:uid="{00000000-0005-0000-0000-0000365E0000}"/>
    <cellStyle name="Normal 6 2 8 2" xfId="24118" xr:uid="{00000000-0005-0000-0000-0000375E0000}"/>
    <cellStyle name="Normal 6 2 8 2 2" xfId="24119" xr:uid="{00000000-0005-0000-0000-0000385E0000}"/>
    <cellStyle name="Normal 6 2 8 2 3" xfId="24120" xr:uid="{00000000-0005-0000-0000-0000395E0000}"/>
    <cellStyle name="Normal 6 2 8 3" xfId="24121" xr:uid="{00000000-0005-0000-0000-00003A5E0000}"/>
    <cellStyle name="Normal 6 2 8 4" xfId="24122" xr:uid="{00000000-0005-0000-0000-00003B5E0000}"/>
    <cellStyle name="Normal 6 2 9" xfId="24123" xr:uid="{00000000-0005-0000-0000-00003C5E0000}"/>
    <cellStyle name="Normal 6 2 9 2" xfId="24124" xr:uid="{00000000-0005-0000-0000-00003D5E0000}"/>
    <cellStyle name="Normal 6 2 9 2 2" xfId="24125" xr:uid="{00000000-0005-0000-0000-00003E5E0000}"/>
    <cellStyle name="Normal 6 2 9 2 3" xfId="24126" xr:uid="{00000000-0005-0000-0000-00003F5E0000}"/>
    <cellStyle name="Normal 6 2 9 3" xfId="24127" xr:uid="{00000000-0005-0000-0000-0000405E0000}"/>
    <cellStyle name="Normal 6 2 9 4" xfId="24128" xr:uid="{00000000-0005-0000-0000-0000415E0000}"/>
    <cellStyle name="Normal 6 3" xfId="24129" xr:uid="{00000000-0005-0000-0000-0000425E0000}"/>
    <cellStyle name="Normal 6 3 10" xfId="24130" xr:uid="{00000000-0005-0000-0000-0000435E0000}"/>
    <cellStyle name="Normal 6 3 10 2" xfId="24131" xr:uid="{00000000-0005-0000-0000-0000445E0000}"/>
    <cellStyle name="Normal 6 3 10 2 2" xfId="24132" xr:uid="{00000000-0005-0000-0000-0000455E0000}"/>
    <cellStyle name="Normal 6 3 10 2 3" xfId="24133" xr:uid="{00000000-0005-0000-0000-0000465E0000}"/>
    <cellStyle name="Normal 6 3 10 3" xfId="24134" xr:uid="{00000000-0005-0000-0000-0000475E0000}"/>
    <cellStyle name="Normal 6 3 10 4" xfId="24135" xr:uid="{00000000-0005-0000-0000-0000485E0000}"/>
    <cellStyle name="Normal 6 3 11" xfId="24136" xr:uid="{00000000-0005-0000-0000-0000495E0000}"/>
    <cellStyle name="Normal 6 3 11 2" xfId="24137" xr:uid="{00000000-0005-0000-0000-00004A5E0000}"/>
    <cellStyle name="Normal 6 3 11 2 2" xfId="24138" xr:uid="{00000000-0005-0000-0000-00004B5E0000}"/>
    <cellStyle name="Normal 6 3 11 2 3" xfId="24139" xr:uid="{00000000-0005-0000-0000-00004C5E0000}"/>
    <cellStyle name="Normal 6 3 11 3" xfId="24140" xr:uid="{00000000-0005-0000-0000-00004D5E0000}"/>
    <cellStyle name="Normal 6 3 11 4" xfId="24141" xr:uid="{00000000-0005-0000-0000-00004E5E0000}"/>
    <cellStyle name="Normal 6 3 12" xfId="24142" xr:uid="{00000000-0005-0000-0000-00004F5E0000}"/>
    <cellStyle name="Normal 6 3 12 2" xfId="24143" xr:uid="{00000000-0005-0000-0000-0000505E0000}"/>
    <cellStyle name="Normal 6 3 12 2 2" xfId="24144" xr:uid="{00000000-0005-0000-0000-0000515E0000}"/>
    <cellStyle name="Normal 6 3 12 2 3" xfId="24145" xr:uid="{00000000-0005-0000-0000-0000525E0000}"/>
    <cellStyle name="Normal 6 3 12 3" xfId="24146" xr:uid="{00000000-0005-0000-0000-0000535E0000}"/>
    <cellStyle name="Normal 6 3 12 4" xfId="24147" xr:uid="{00000000-0005-0000-0000-0000545E0000}"/>
    <cellStyle name="Normal 6 3 13" xfId="24148" xr:uid="{00000000-0005-0000-0000-0000555E0000}"/>
    <cellStyle name="Normal 6 3 13 2" xfId="24149" xr:uid="{00000000-0005-0000-0000-0000565E0000}"/>
    <cellStyle name="Normal 6 3 13 2 2" xfId="24150" xr:uid="{00000000-0005-0000-0000-0000575E0000}"/>
    <cellStyle name="Normal 6 3 13 2 3" xfId="24151" xr:uid="{00000000-0005-0000-0000-0000585E0000}"/>
    <cellStyle name="Normal 6 3 13 3" xfId="24152" xr:uid="{00000000-0005-0000-0000-0000595E0000}"/>
    <cellStyle name="Normal 6 3 13 4" xfId="24153" xr:uid="{00000000-0005-0000-0000-00005A5E0000}"/>
    <cellStyle name="Normal 6 3 14" xfId="24154" xr:uid="{00000000-0005-0000-0000-00005B5E0000}"/>
    <cellStyle name="Normal 6 3 14 2" xfId="24155" xr:uid="{00000000-0005-0000-0000-00005C5E0000}"/>
    <cellStyle name="Normal 6 3 14 3" xfId="24156" xr:uid="{00000000-0005-0000-0000-00005D5E0000}"/>
    <cellStyle name="Normal 6 3 15" xfId="24157" xr:uid="{00000000-0005-0000-0000-00005E5E0000}"/>
    <cellStyle name="Normal 6 3 16" xfId="24158" xr:uid="{00000000-0005-0000-0000-00005F5E0000}"/>
    <cellStyle name="Normal 6 3 17" xfId="24159" xr:uid="{00000000-0005-0000-0000-0000605E0000}"/>
    <cellStyle name="Normal 6 3 2" xfId="24160" xr:uid="{00000000-0005-0000-0000-0000615E0000}"/>
    <cellStyle name="Normal 6 3 2 10" xfId="24161" xr:uid="{00000000-0005-0000-0000-0000625E0000}"/>
    <cellStyle name="Normal 6 3 2 10 2" xfId="24162" xr:uid="{00000000-0005-0000-0000-0000635E0000}"/>
    <cellStyle name="Normal 6 3 2 10 3" xfId="24163" xr:uid="{00000000-0005-0000-0000-0000645E0000}"/>
    <cellStyle name="Normal 6 3 2 11" xfId="24164" xr:uid="{00000000-0005-0000-0000-0000655E0000}"/>
    <cellStyle name="Normal 6 3 2 12" xfId="24165" xr:uid="{00000000-0005-0000-0000-0000665E0000}"/>
    <cellStyle name="Normal 6 3 2 2" xfId="24166" xr:uid="{00000000-0005-0000-0000-0000675E0000}"/>
    <cellStyle name="Normal 6 3 2 2 10" xfId="24167" xr:uid="{00000000-0005-0000-0000-0000685E0000}"/>
    <cellStyle name="Normal 6 3 2 2 2" xfId="24168" xr:uid="{00000000-0005-0000-0000-0000695E0000}"/>
    <cellStyle name="Normal 6 3 2 2 2 2" xfId="24169" xr:uid="{00000000-0005-0000-0000-00006A5E0000}"/>
    <cellStyle name="Normal 6 3 2 2 2 2 2" xfId="24170" xr:uid="{00000000-0005-0000-0000-00006B5E0000}"/>
    <cellStyle name="Normal 6 3 2 2 2 2 3" xfId="24171" xr:uid="{00000000-0005-0000-0000-00006C5E0000}"/>
    <cellStyle name="Normal 6 3 2 2 2 3" xfId="24172" xr:uid="{00000000-0005-0000-0000-00006D5E0000}"/>
    <cellStyle name="Normal 6 3 2 2 2 4" xfId="24173" xr:uid="{00000000-0005-0000-0000-00006E5E0000}"/>
    <cellStyle name="Normal 6 3 2 2 3" xfId="24174" xr:uid="{00000000-0005-0000-0000-00006F5E0000}"/>
    <cellStyle name="Normal 6 3 2 2 3 2" xfId="24175" xr:uid="{00000000-0005-0000-0000-0000705E0000}"/>
    <cellStyle name="Normal 6 3 2 2 3 2 2" xfId="24176" xr:uid="{00000000-0005-0000-0000-0000715E0000}"/>
    <cellStyle name="Normal 6 3 2 2 3 2 3" xfId="24177" xr:uid="{00000000-0005-0000-0000-0000725E0000}"/>
    <cellStyle name="Normal 6 3 2 2 3 3" xfId="24178" xr:uid="{00000000-0005-0000-0000-0000735E0000}"/>
    <cellStyle name="Normal 6 3 2 2 3 4" xfId="24179" xr:uid="{00000000-0005-0000-0000-0000745E0000}"/>
    <cellStyle name="Normal 6 3 2 2 4" xfId="24180" xr:uid="{00000000-0005-0000-0000-0000755E0000}"/>
    <cellStyle name="Normal 6 3 2 2 4 2" xfId="24181" xr:uid="{00000000-0005-0000-0000-0000765E0000}"/>
    <cellStyle name="Normal 6 3 2 2 4 2 2" xfId="24182" xr:uid="{00000000-0005-0000-0000-0000775E0000}"/>
    <cellStyle name="Normal 6 3 2 2 4 2 3" xfId="24183" xr:uid="{00000000-0005-0000-0000-0000785E0000}"/>
    <cellStyle name="Normal 6 3 2 2 4 3" xfId="24184" xr:uid="{00000000-0005-0000-0000-0000795E0000}"/>
    <cellStyle name="Normal 6 3 2 2 4 4" xfId="24185" xr:uid="{00000000-0005-0000-0000-00007A5E0000}"/>
    <cellStyle name="Normal 6 3 2 2 5" xfId="24186" xr:uid="{00000000-0005-0000-0000-00007B5E0000}"/>
    <cellStyle name="Normal 6 3 2 2 5 2" xfId="24187" xr:uid="{00000000-0005-0000-0000-00007C5E0000}"/>
    <cellStyle name="Normal 6 3 2 2 5 2 2" xfId="24188" xr:uid="{00000000-0005-0000-0000-00007D5E0000}"/>
    <cellStyle name="Normal 6 3 2 2 5 2 3" xfId="24189" xr:uid="{00000000-0005-0000-0000-00007E5E0000}"/>
    <cellStyle name="Normal 6 3 2 2 5 3" xfId="24190" xr:uid="{00000000-0005-0000-0000-00007F5E0000}"/>
    <cellStyle name="Normal 6 3 2 2 5 4" xfId="24191" xr:uid="{00000000-0005-0000-0000-0000805E0000}"/>
    <cellStyle name="Normal 6 3 2 2 6" xfId="24192" xr:uid="{00000000-0005-0000-0000-0000815E0000}"/>
    <cellStyle name="Normal 6 3 2 2 6 2" xfId="24193" xr:uid="{00000000-0005-0000-0000-0000825E0000}"/>
    <cellStyle name="Normal 6 3 2 2 6 2 2" xfId="24194" xr:uid="{00000000-0005-0000-0000-0000835E0000}"/>
    <cellStyle name="Normal 6 3 2 2 6 2 3" xfId="24195" xr:uid="{00000000-0005-0000-0000-0000845E0000}"/>
    <cellStyle name="Normal 6 3 2 2 6 3" xfId="24196" xr:uid="{00000000-0005-0000-0000-0000855E0000}"/>
    <cellStyle name="Normal 6 3 2 2 6 4" xfId="24197" xr:uid="{00000000-0005-0000-0000-0000865E0000}"/>
    <cellStyle name="Normal 6 3 2 2 7" xfId="24198" xr:uid="{00000000-0005-0000-0000-0000875E0000}"/>
    <cellStyle name="Normal 6 3 2 2 7 2" xfId="24199" xr:uid="{00000000-0005-0000-0000-0000885E0000}"/>
    <cellStyle name="Normal 6 3 2 2 7 2 2" xfId="24200" xr:uid="{00000000-0005-0000-0000-0000895E0000}"/>
    <cellStyle name="Normal 6 3 2 2 7 2 3" xfId="24201" xr:uid="{00000000-0005-0000-0000-00008A5E0000}"/>
    <cellStyle name="Normal 6 3 2 2 7 3" xfId="24202" xr:uid="{00000000-0005-0000-0000-00008B5E0000}"/>
    <cellStyle name="Normal 6 3 2 2 7 4" xfId="24203" xr:uid="{00000000-0005-0000-0000-00008C5E0000}"/>
    <cellStyle name="Normal 6 3 2 2 8" xfId="24204" xr:uid="{00000000-0005-0000-0000-00008D5E0000}"/>
    <cellStyle name="Normal 6 3 2 2 8 2" xfId="24205" xr:uid="{00000000-0005-0000-0000-00008E5E0000}"/>
    <cellStyle name="Normal 6 3 2 2 8 3" xfId="24206" xr:uid="{00000000-0005-0000-0000-00008F5E0000}"/>
    <cellStyle name="Normal 6 3 2 2 9" xfId="24207" xr:uid="{00000000-0005-0000-0000-0000905E0000}"/>
    <cellStyle name="Normal 6 3 2 3" xfId="24208" xr:uid="{00000000-0005-0000-0000-0000915E0000}"/>
    <cellStyle name="Normal 6 3 2 3 10" xfId="24209" xr:uid="{00000000-0005-0000-0000-0000925E0000}"/>
    <cellStyle name="Normal 6 3 2 3 2" xfId="24210" xr:uid="{00000000-0005-0000-0000-0000935E0000}"/>
    <cellStyle name="Normal 6 3 2 3 2 2" xfId="24211" xr:uid="{00000000-0005-0000-0000-0000945E0000}"/>
    <cellStyle name="Normal 6 3 2 3 2 2 2" xfId="24212" xr:uid="{00000000-0005-0000-0000-0000955E0000}"/>
    <cellStyle name="Normal 6 3 2 3 2 2 3" xfId="24213" xr:uid="{00000000-0005-0000-0000-0000965E0000}"/>
    <cellStyle name="Normal 6 3 2 3 2 3" xfId="24214" xr:uid="{00000000-0005-0000-0000-0000975E0000}"/>
    <cellStyle name="Normal 6 3 2 3 2 4" xfId="24215" xr:uid="{00000000-0005-0000-0000-0000985E0000}"/>
    <cellStyle name="Normal 6 3 2 3 3" xfId="24216" xr:uid="{00000000-0005-0000-0000-0000995E0000}"/>
    <cellStyle name="Normal 6 3 2 3 3 2" xfId="24217" xr:uid="{00000000-0005-0000-0000-00009A5E0000}"/>
    <cellStyle name="Normal 6 3 2 3 3 2 2" xfId="24218" xr:uid="{00000000-0005-0000-0000-00009B5E0000}"/>
    <cellStyle name="Normal 6 3 2 3 3 2 3" xfId="24219" xr:uid="{00000000-0005-0000-0000-00009C5E0000}"/>
    <cellStyle name="Normal 6 3 2 3 3 3" xfId="24220" xr:uid="{00000000-0005-0000-0000-00009D5E0000}"/>
    <cellStyle name="Normal 6 3 2 3 3 4" xfId="24221" xr:uid="{00000000-0005-0000-0000-00009E5E0000}"/>
    <cellStyle name="Normal 6 3 2 3 4" xfId="24222" xr:uid="{00000000-0005-0000-0000-00009F5E0000}"/>
    <cellStyle name="Normal 6 3 2 3 4 2" xfId="24223" xr:uid="{00000000-0005-0000-0000-0000A05E0000}"/>
    <cellStyle name="Normal 6 3 2 3 4 2 2" xfId="24224" xr:uid="{00000000-0005-0000-0000-0000A15E0000}"/>
    <cellStyle name="Normal 6 3 2 3 4 2 3" xfId="24225" xr:uid="{00000000-0005-0000-0000-0000A25E0000}"/>
    <cellStyle name="Normal 6 3 2 3 4 3" xfId="24226" xr:uid="{00000000-0005-0000-0000-0000A35E0000}"/>
    <cellStyle name="Normal 6 3 2 3 4 4" xfId="24227" xr:uid="{00000000-0005-0000-0000-0000A45E0000}"/>
    <cellStyle name="Normal 6 3 2 3 5" xfId="24228" xr:uid="{00000000-0005-0000-0000-0000A55E0000}"/>
    <cellStyle name="Normal 6 3 2 3 5 2" xfId="24229" xr:uid="{00000000-0005-0000-0000-0000A65E0000}"/>
    <cellStyle name="Normal 6 3 2 3 5 2 2" xfId="24230" xr:uid="{00000000-0005-0000-0000-0000A75E0000}"/>
    <cellStyle name="Normal 6 3 2 3 5 2 3" xfId="24231" xr:uid="{00000000-0005-0000-0000-0000A85E0000}"/>
    <cellStyle name="Normal 6 3 2 3 5 3" xfId="24232" xr:uid="{00000000-0005-0000-0000-0000A95E0000}"/>
    <cellStyle name="Normal 6 3 2 3 5 4" xfId="24233" xr:uid="{00000000-0005-0000-0000-0000AA5E0000}"/>
    <cellStyle name="Normal 6 3 2 3 6" xfId="24234" xr:uid="{00000000-0005-0000-0000-0000AB5E0000}"/>
    <cellStyle name="Normal 6 3 2 3 6 2" xfId="24235" xr:uid="{00000000-0005-0000-0000-0000AC5E0000}"/>
    <cellStyle name="Normal 6 3 2 3 6 2 2" xfId="24236" xr:uid="{00000000-0005-0000-0000-0000AD5E0000}"/>
    <cellStyle name="Normal 6 3 2 3 6 2 3" xfId="24237" xr:uid="{00000000-0005-0000-0000-0000AE5E0000}"/>
    <cellStyle name="Normal 6 3 2 3 6 3" xfId="24238" xr:uid="{00000000-0005-0000-0000-0000AF5E0000}"/>
    <cellStyle name="Normal 6 3 2 3 6 4" xfId="24239" xr:uid="{00000000-0005-0000-0000-0000B05E0000}"/>
    <cellStyle name="Normal 6 3 2 3 7" xfId="24240" xr:uid="{00000000-0005-0000-0000-0000B15E0000}"/>
    <cellStyle name="Normal 6 3 2 3 7 2" xfId="24241" xr:uid="{00000000-0005-0000-0000-0000B25E0000}"/>
    <cellStyle name="Normal 6 3 2 3 7 2 2" xfId="24242" xr:uid="{00000000-0005-0000-0000-0000B35E0000}"/>
    <cellStyle name="Normal 6 3 2 3 7 2 3" xfId="24243" xr:uid="{00000000-0005-0000-0000-0000B45E0000}"/>
    <cellStyle name="Normal 6 3 2 3 7 3" xfId="24244" xr:uid="{00000000-0005-0000-0000-0000B55E0000}"/>
    <cellStyle name="Normal 6 3 2 3 7 4" xfId="24245" xr:uid="{00000000-0005-0000-0000-0000B65E0000}"/>
    <cellStyle name="Normal 6 3 2 3 8" xfId="24246" xr:uid="{00000000-0005-0000-0000-0000B75E0000}"/>
    <cellStyle name="Normal 6 3 2 3 8 2" xfId="24247" xr:uid="{00000000-0005-0000-0000-0000B85E0000}"/>
    <cellStyle name="Normal 6 3 2 3 8 3" xfId="24248" xr:uid="{00000000-0005-0000-0000-0000B95E0000}"/>
    <cellStyle name="Normal 6 3 2 3 9" xfId="24249" xr:uid="{00000000-0005-0000-0000-0000BA5E0000}"/>
    <cellStyle name="Normal 6 3 2 4" xfId="24250" xr:uid="{00000000-0005-0000-0000-0000BB5E0000}"/>
    <cellStyle name="Normal 6 3 2 4 2" xfId="24251" xr:uid="{00000000-0005-0000-0000-0000BC5E0000}"/>
    <cellStyle name="Normal 6 3 2 4 2 2" xfId="24252" xr:uid="{00000000-0005-0000-0000-0000BD5E0000}"/>
    <cellStyle name="Normal 6 3 2 4 2 3" xfId="24253" xr:uid="{00000000-0005-0000-0000-0000BE5E0000}"/>
    <cellStyle name="Normal 6 3 2 4 3" xfId="24254" xr:uid="{00000000-0005-0000-0000-0000BF5E0000}"/>
    <cellStyle name="Normal 6 3 2 4 4" xfId="24255" xr:uid="{00000000-0005-0000-0000-0000C05E0000}"/>
    <cellStyle name="Normal 6 3 2 5" xfId="24256" xr:uid="{00000000-0005-0000-0000-0000C15E0000}"/>
    <cellStyle name="Normal 6 3 2 5 2" xfId="24257" xr:uid="{00000000-0005-0000-0000-0000C25E0000}"/>
    <cellStyle name="Normal 6 3 2 5 2 2" xfId="24258" xr:uid="{00000000-0005-0000-0000-0000C35E0000}"/>
    <cellStyle name="Normal 6 3 2 5 2 3" xfId="24259" xr:uid="{00000000-0005-0000-0000-0000C45E0000}"/>
    <cellStyle name="Normal 6 3 2 5 3" xfId="24260" xr:uid="{00000000-0005-0000-0000-0000C55E0000}"/>
    <cellStyle name="Normal 6 3 2 5 4" xfId="24261" xr:uid="{00000000-0005-0000-0000-0000C65E0000}"/>
    <cellStyle name="Normal 6 3 2 6" xfId="24262" xr:uid="{00000000-0005-0000-0000-0000C75E0000}"/>
    <cellStyle name="Normal 6 3 2 6 2" xfId="24263" xr:uid="{00000000-0005-0000-0000-0000C85E0000}"/>
    <cellStyle name="Normal 6 3 2 6 2 2" xfId="24264" xr:uid="{00000000-0005-0000-0000-0000C95E0000}"/>
    <cellStyle name="Normal 6 3 2 6 2 3" xfId="24265" xr:uid="{00000000-0005-0000-0000-0000CA5E0000}"/>
    <cellStyle name="Normal 6 3 2 6 3" xfId="24266" xr:uid="{00000000-0005-0000-0000-0000CB5E0000}"/>
    <cellStyle name="Normal 6 3 2 6 4" xfId="24267" xr:uid="{00000000-0005-0000-0000-0000CC5E0000}"/>
    <cellStyle name="Normal 6 3 2 7" xfId="24268" xr:uid="{00000000-0005-0000-0000-0000CD5E0000}"/>
    <cellStyle name="Normal 6 3 2 7 2" xfId="24269" xr:uid="{00000000-0005-0000-0000-0000CE5E0000}"/>
    <cellStyle name="Normal 6 3 2 7 2 2" xfId="24270" xr:uid="{00000000-0005-0000-0000-0000CF5E0000}"/>
    <cellStyle name="Normal 6 3 2 7 2 3" xfId="24271" xr:uid="{00000000-0005-0000-0000-0000D05E0000}"/>
    <cellStyle name="Normal 6 3 2 7 3" xfId="24272" xr:uid="{00000000-0005-0000-0000-0000D15E0000}"/>
    <cellStyle name="Normal 6 3 2 7 4" xfId="24273" xr:uid="{00000000-0005-0000-0000-0000D25E0000}"/>
    <cellStyle name="Normal 6 3 2 8" xfId="24274" xr:uid="{00000000-0005-0000-0000-0000D35E0000}"/>
    <cellStyle name="Normal 6 3 2 8 2" xfId="24275" xr:uid="{00000000-0005-0000-0000-0000D45E0000}"/>
    <cellStyle name="Normal 6 3 2 8 2 2" xfId="24276" xr:uid="{00000000-0005-0000-0000-0000D55E0000}"/>
    <cellStyle name="Normal 6 3 2 8 2 3" xfId="24277" xr:uid="{00000000-0005-0000-0000-0000D65E0000}"/>
    <cellStyle name="Normal 6 3 2 8 3" xfId="24278" xr:uid="{00000000-0005-0000-0000-0000D75E0000}"/>
    <cellStyle name="Normal 6 3 2 8 4" xfId="24279" xr:uid="{00000000-0005-0000-0000-0000D85E0000}"/>
    <cellStyle name="Normal 6 3 2 9" xfId="24280" xr:uid="{00000000-0005-0000-0000-0000D95E0000}"/>
    <cellStyle name="Normal 6 3 2 9 2" xfId="24281" xr:uid="{00000000-0005-0000-0000-0000DA5E0000}"/>
    <cellStyle name="Normal 6 3 2 9 2 2" xfId="24282" xr:uid="{00000000-0005-0000-0000-0000DB5E0000}"/>
    <cellStyle name="Normal 6 3 2 9 2 3" xfId="24283" xr:uid="{00000000-0005-0000-0000-0000DC5E0000}"/>
    <cellStyle name="Normal 6 3 2 9 3" xfId="24284" xr:uid="{00000000-0005-0000-0000-0000DD5E0000}"/>
    <cellStyle name="Normal 6 3 2 9 4" xfId="24285" xr:uid="{00000000-0005-0000-0000-0000DE5E0000}"/>
    <cellStyle name="Normal 6 3 3" xfId="24286" xr:uid="{00000000-0005-0000-0000-0000DF5E0000}"/>
    <cellStyle name="Normal 6 3 3 10" xfId="24287" xr:uid="{00000000-0005-0000-0000-0000E05E0000}"/>
    <cellStyle name="Normal 6 3 3 10 2" xfId="24288" xr:uid="{00000000-0005-0000-0000-0000E15E0000}"/>
    <cellStyle name="Normal 6 3 3 10 3" xfId="24289" xr:uid="{00000000-0005-0000-0000-0000E25E0000}"/>
    <cellStyle name="Normal 6 3 3 11" xfId="24290" xr:uid="{00000000-0005-0000-0000-0000E35E0000}"/>
    <cellStyle name="Normal 6 3 3 12" xfId="24291" xr:uid="{00000000-0005-0000-0000-0000E45E0000}"/>
    <cellStyle name="Normal 6 3 3 2" xfId="24292" xr:uid="{00000000-0005-0000-0000-0000E55E0000}"/>
    <cellStyle name="Normal 6 3 3 2 10" xfId="24293" xr:uid="{00000000-0005-0000-0000-0000E65E0000}"/>
    <cellStyle name="Normal 6 3 3 2 2" xfId="24294" xr:uid="{00000000-0005-0000-0000-0000E75E0000}"/>
    <cellStyle name="Normal 6 3 3 2 2 2" xfId="24295" xr:uid="{00000000-0005-0000-0000-0000E85E0000}"/>
    <cellStyle name="Normal 6 3 3 2 2 2 2" xfId="24296" xr:uid="{00000000-0005-0000-0000-0000E95E0000}"/>
    <cellStyle name="Normal 6 3 3 2 2 2 3" xfId="24297" xr:uid="{00000000-0005-0000-0000-0000EA5E0000}"/>
    <cellStyle name="Normal 6 3 3 2 2 3" xfId="24298" xr:uid="{00000000-0005-0000-0000-0000EB5E0000}"/>
    <cellStyle name="Normal 6 3 3 2 2 4" xfId="24299" xr:uid="{00000000-0005-0000-0000-0000EC5E0000}"/>
    <cellStyle name="Normal 6 3 3 2 3" xfId="24300" xr:uid="{00000000-0005-0000-0000-0000ED5E0000}"/>
    <cellStyle name="Normal 6 3 3 2 3 2" xfId="24301" xr:uid="{00000000-0005-0000-0000-0000EE5E0000}"/>
    <cellStyle name="Normal 6 3 3 2 3 2 2" xfId="24302" xr:uid="{00000000-0005-0000-0000-0000EF5E0000}"/>
    <cellStyle name="Normal 6 3 3 2 3 2 3" xfId="24303" xr:uid="{00000000-0005-0000-0000-0000F05E0000}"/>
    <cellStyle name="Normal 6 3 3 2 3 3" xfId="24304" xr:uid="{00000000-0005-0000-0000-0000F15E0000}"/>
    <cellStyle name="Normal 6 3 3 2 3 4" xfId="24305" xr:uid="{00000000-0005-0000-0000-0000F25E0000}"/>
    <cellStyle name="Normal 6 3 3 2 4" xfId="24306" xr:uid="{00000000-0005-0000-0000-0000F35E0000}"/>
    <cellStyle name="Normal 6 3 3 2 4 2" xfId="24307" xr:uid="{00000000-0005-0000-0000-0000F45E0000}"/>
    <cellStyle name="Normal 6 3 3 2 4 2 2" xfId="24308" xr:uid="{00000000-0005-0000-0000-0000F55E0000}"/>
    <cellStyle name="Normal 6 3 3 2 4 2 3" xfId="24309" xr:uid="{00000000-0005-0000-0000-0000F65E0000}"/>
    <cellStyle name="Normal 6 3 3 2 4 3" xfId="24310" xr:uid="{00000000-0005-0000-0000-0000F75E0000}"/>
    <cellStyle name="Normal 6 3 3 2 4 4" xfId="24311" xr:uid="{00000000-0005-0000-0000-0000F85E0000}"/>
    <cellStyle name="Normal 6 3 3 2 5" xfId="24312" xr:uid="{00000000-0005-0000-0000-0000F95E0000}"/>
    <cellStyle name="Normal 6 3 3 2 5 2" xfId="24313" xr:uid="{00000000-0005-0000-0000-0000FA5E0000}"/>
    <cellStyle name="Normal 6 3 3 2 5 2 2" xfId="24314" xr:uid="{00000000-0005-0000-0000-0000FB5E0000}"/>
    <cellStyle name="Normal 6 3 3 2 5 2 3" xfId="24315" xr:uid="{00000000-0005-0000-0000-0000FC5E0000}"/>
    <cellStyle name="Normal 6 3 3 2 5 3" xfId="24316" xr:uid="{00000000-0005-0000-0000-0000FD5E0000}"/>
    <cellStyle name="Normal 6 3 3 2 5 4" xfId="24317" xr:uid="{00000000-0005-0000-0000-0000FE5E0000}"/>
    <cellStyle name="Normal 6 3 3 2 6" xfId="24318" xr:uid="{00000000-0005-0000-0000-0000FF5E0000}"/>
    <cellStyle name="Normal 6 3 3 2 6 2" xfId="24319" xr:uid="{00000000-0005-0000-0000-0000005F0000}"/>
    <cellStyle name="Normal 6 3 3 2 6 2 2" xfId="24320" xr:uid="{00000000-0005-0000-0000-0000015F0000}"/>
    <cellStyle name="Normal 6 3 3 2 6 2 3" xfId="24321" xr:uid="{00000000-0005-0000-0000-0000025F0000}"/>
    <cellStyle name="Normal 6 3 3 2 6 3" xfId="24322" xr:uid="{00000000-0005-0000-0000-0000035F0000}"/>
    <cellStyle name="Normal 6 3 3 2 6 4" xfId="24323" xr:uid="{00000000-0005-0000-0000-0000045F0000}"/>
    <cellStyle name="Normal 6 3 3 2 7" xfId="24324" xr:uid="{00000000-0005-0000-0000-0000055F0000}"/>
    <cellStyle name="Normal 6 3 3 2 7 2" xfId="24325" xr:uid="{00000000-0005-0000-0000-0000065F0000}"/>
    <cellStyle name="Normal 6 3 3 2 7 2 2" xfId="24326" xr:uid="{00000000-0005-0000-0000-0000075F0000}"/>
    <cellStyle name="Normal 6 3 3 2 7 2 3" xfId="24327" xr:uid="{00000000-0005-0000-0000-0000085F0000}"/>
    <cellStyle name="Normal 6 3 3 2 7 3" xfId="24328" xr:uid="{00000000-0005-0000-0000-0000095F0000}"/>
    <cellStyle name="Normal 6 3 3 2 7 4" xfId="24329" xr:uid="{00000000-0005-0000-0000-00000A5F0000}"/>
    <cellStyle name="Normal 6 3 3 2 8" xfId="24330" xr:uid="{00000000-0005-0000-0000-00000B5F0000}"/>
    <cellStyle name="Normal 6 3 3 2 8 2" xfId="24331" xr:uid="{00000000-0005-0000-0000-00000C5F0000}"/>
    <cellStyle name="Normal 6 3 3 2 8 3" xfId="24332" xr:uid="{00000000-0005-0000-0000-00000D5F0000}"/>
    <cellStyle name="Normal 6 3 3 2 9" xfId="24333" xr:uid="{00000000-0005-0000-0000-00000E5F0000}"/>
    <cellStyle name="Normal 6 3 3 3" xfId="24334" xr:uid="{00000000-0005-0000-0000-00000F5F0000}"/>
    <cellStyle name="Normal 6 3 3 3 10" xfId="24335" xr:uid="{00000000-0005-0000-0000-0000105F0000}"/>
    <cellStyle name="Normal 6 3 3 3 2" xfId="24336" xr:uid="{00000000-0005-0000-0000-0000115F0000}"/>
    <cellStyle name="Normal 6 3 3 3 2 2" xfId="24337" xr:uid="{00000000-0005-0000-0000-0000125F0000}"/>
    <cellStyle name="Normal 6 3 3 3 2 2 2" xfId="24338" xr:uid="{00000000-0005-0000-0000-0000135F0000}"/>
    <cellStyle name="Normal 6 3 3 3 2 2 3" xfId="24339" xr:uid="{00000000-0005-0000-0000-0000145F0000}"/>
    <cellStyle name="Normal 6 3 3 3 2 3" xfId="24340" xr:uid="{00000000-0005-0000-0000-0000155F0000}"/>
    <cellStyle name="Normal 6 3 3 3 2 4" xfId="24341" xr:uid="{00000000-0005-0000-0000-0000165F0000}"/>
    <cellStyle name="Normal 6 3 3 3 3" xfId="24342" xr:uid="{00000000-0005-0000-0000-0000175F0000}"/>
    <cellStyle name="Normal 6 3 3 3 3 2" xfId="24343" xr:uid="{00000000-0005-0000-0000-0000185F0000}"/>
    <cellStyle name="Normal 6 3 3 3 3 2 2" xfId="24344" xr:uid="{00000000-0005-0000-0000-0000195F0000}"/>
    <cellStyle name="Normal 6 3 3 3 3 2 3" xfId="24345" xr:uid="{00000000-0005-0000-0000-00001A5F0000}"/>
    <cellStyle name="Normal 6 3 3 3 3 3" xfId="24346" xr:uid="{00000000-0005-0000-0000-00001B5F0000}"/>
    <cellStyle name="Normal 6 3 3 3 3 4" xfId="24347" xr:uid="{00000000-0005-0000-0000-00001C5F0000}"/>
    <cellStyle name="Normal 6 3 3 3 4" xfId="24348" xr:uid="{00000000-0005-0000-0000-00001D5F0000}"/>
    <cellStyle name="Normal 6 3 3 3 4 2" xfId="24349" xr:uid="{00000000-0005-0000-0000-00001E5F0000}"/>
    <cellStyle name="Normal 6 3 3 3 4 2 2" xfId="24350" xr:uid="{00000000-0005-0000-0000-00001F5F0000}"/>
    <cellStyle name="Normal 6 3 3 3 4 2 3" xfId="24351" xr:uid="{00000000-0005-0000-0000-0000205F0000}"/>
    <cellStyle name="Normal 6 3 3 3 4 3" xfId="24352" xr:uid="{00000000-0005-0000-0000-0000215F0000}"/>
    <cellStyle name="Normal 6 3 3 3 4 4" xfId="24353" xr:uid="{00000000-0005-0000-0000-0000225F0000}"/>
    <cellStyle name="Normal 6 3 3 3 5" xfId="24354" xr:uid="{00000000-0005-0000-0000-0000235F0000}"/>
    <cellStyle name="Normal 6 3 3 3 5 2" xfId="24355" xr:uid="{00000000-0005-0000-0000-0000245F0000}"/>
    <cellStyle name="Normal 6 3 3 3 5 2 2" xfId="24356" xr:uid="{00000000-0005-0000-0000-0000255F0000}"/>
    <cellStyle name="Normal 6 3 3 3 5 2 3" xfId="24357" xr:uid="{00000000-0005-0000-0000-0000265F0000}"/>
    <cellStyle name="Normal 6 3 3 3 5 3" xfId="24358" xr:uid="{00000000-0005-0000-0000-0000275F0000}"/>
    <cellStyle name="Normal 6 3 3 3 5 4" xfId="24359" xr:uid="{00000000-0005-0000-0000-0000285F0000}"/>
    <cellStyle name="Normal 6 3 3 3 6" xfId="24360" xr:uid="{00000000-0005-0000-0000-0000295F0000}"/>
    <cellStyle name="Normal 6 3 3 3 6 2" xfId="24361" xr:uid="{00000000-0005-0000-0000-00002A5F0000}"/>
    <cellStyle name="Normal 6 3 3 3 6 2 2" xfId="24362" xr:uid="{00000000-0005-0000-0000-00002B5F0000}"/>
    <cellStyle name="Normal 6 3 3 3 6 2 3" xfId="24363" xr:uid="{00000000-0005-0000-0000-00002C5F0000}"/>
    <cellStyle name="Normal 6 3 3 3 6 3" xfId="24364" xr:uid="{00000000-0005-0000-0000-00002D5F0000}"/>
    <cellStyle name="Normal 6 3 3 3 6 4" xfId="24365" xr:uid="{00000000-0005-0000-0000-00002E5F0000}"/>
    <cellStyle name="Normal 6 3 3 3 7" xfId="24366" xr:uid="{00000000-0005-0000-0000-00002F5F0000}"/>
    <cellStyle name="Normal 6 3 3 3 7 2" xfId="24367" xr:uid="{00000000-0005-0000-0000-0000305F0000}"/>
    <cellStyle name="Normal 6 3 3 3 7 2 2" xfId="24368" xr:uid="{00000000-0005-0000-0000-0000315F0000}"/>
    <cellStyle name="Normal 6 3 3 3 7 2 3" xfId="24369" xr:uid="{00000000-0005-0000-0000-0000325F0000}"/>
    <cellStyle name="Normal 6 3 3 3 7 3" xfId="24370" xr:uid="{00000000-0005-0000-0000-0000335F0000}"/>
    <cellStyle name="Normal 6 3 3 3 7 4" xfId="24371" xr:uid="{00000000-0005-0000-0000-0000345F0000}"/>
    <cellStyle name="Normal 6 3 3 3 8" xfId="24372" xr:uid="{00000000-0005-0000-0000-0000355F0000}"/>
    <cellStyle name="Normal 6 3 3 3 8 2" xfId="24373" xr:uid="{00000000-0005-0000-0000-0000365F0000}"/>
    <cellStyle name="Normal 6 3 3 3 8 3" xfId="24374" xr:uid="{00000000-0005-0000-0000-0000375F0000}"/>
    <cellStyle name="Normal 6 3 3 3 9" xfId="24375" xr:uid="{00000000-0005-0000-0000-0000385F0000}"/>
    <cellStyle name="Normal 6 3 3 4" xfId="24376" xr:uid="{00000000-0005-0000-0000-0000395F0000}"/>
    <cellStyle name="Normal 6 3 3 4 2" xfId="24377" xr:uid="{00000000-0005-0000-0000-00003A5F0000}"/>
    <cellStyle name="Normal 6 3 3 4 2 2" xfId="24378" xr:uid="{00000000-0005-0000-0000-00003B5F0000}"/>
    <cellStyle name="Normal 6 3 3 4 2 3" xfId="24379" xr:uid="{00000000-0005-0000-0000-00003C5F0000}"/>
    <cellStyle name="Normal 6 3 3 4 3" xfId="24380" xr:uid="{00000000-0005-0000-0000-00003D5F0000}"/>
    <cellStyle name="Normal 6 3 3 4 4" xfId="24381" xr:uid="{00000000-0005-0000-0000-00003E5F0000}"/>
    <cellStyle name="Normal 6 3 3 5" xfId="24382" xr:uid="{00000000-0005-0000-0000-00003F5F0000}"/>
    <cellStyle name="Normal 6 3 3 5 2" xfId="24383" xr:uid="{00000000-0005-0000-0000-0000405F0000}"/>
    <cellStyle name="Normal 6 3 3 5 2 2" xfId="24384" xr:uid="{00000000-0005-0000-0000-0000415F0000}"/>
    <cellStyle name="Normal 6 3 3 5 2 3" xfId="24385" xr:uid="{00000000-0005-0000-0000-0000425F0000}"/>
    <cellStyle name="Normal 6 3 3 5 3" xfId="24386" xr:uid="{00000000-0005-0000-0000-0000435F0000}"/>
    <cellStyle name="Normal 6 3 3 5 4" xfId="24387" xr:uid="{00000000-0005-0000-0000-0000445F0000}"/>
    <cellStyle name="Normal 6 3 3 6" xfId="24388" xr:uid="{00000000-0005-0000-0000-0000455F0000}"/>
    <cellStyle name="Normal 6 3 3 6 2" xfId="24389" xr:uid="{00000000-0005-0000-0000-0000465F0000}"/>
    <cellStyle name="Normal 6 3 3 6 2 2" xfId="24390" xr:uid="{00000000-0005-0000-0000-0000475F0000}"/>
    <cellStyle name="Normal 6 3 3 6 2 3" xfId="24391" xr:uid="{00000000-0005-0000-0000-0000485F0000}"/>
    <cellStyle name="Normal 6 3 3 6 3" xfId="24392" xr:uid="{00000000-0005-0000-0000-0000495F0000}"/>
    <cellStyle name="Normal 6 3 3 6 4" xfId="24393" xr:uid="{00000000-0005-0000-0000-00004A5F0000}"/>
    <cellStyle name="Normal 6 3 3 7" xfId="24394" xr:uid="{00000000-0005-0000-0000-00004B5F0000}"/>
    <cellStyle name="Normal 6 3 3 7 2" xfId="24395" xr:uid="{00000000-0005-0000-0000-00004C5F0000}"/>
    <cellStyle name="Normal 6 3 3 7 2 2" xfId="24396" xr:uid="{00000000-0005-0000-0000-00004D5F0000}"/>
    <cellStyle name="Normal 6 3 3 7 2 3" xfId="24397" xr:uid="{00000000-0005-0000-0000-00004E5F0000}"/>
    <cellStyle name="Normal 6 3 3 7 3" xfId="24398" xr:uid="{00000000-0005-0000-0000-00004F5F0000}"/>
    <cellStyle name="Normal 6 3 3 7 4" xfId="24399" xr:uid="{00000000-0005-0000-0000-0000505F0000}"/>
    <cellStyle name="Normal 6 3 3 8" xfId="24400" xr:uid="{00000000-0005-0000-0000-0000515F0000}"/>
    <cellStyle name="Normal 6 3 3 8 2" xfId="24401" xr:uid="{00000000-0005-0000-0000-0000525F0000}"/>
    <cellStyle name="Normal 6 3 3 8 2 2" xfId="24402" xr:uid="{00000000-0005-0000-0000-0000535F0000}"/>
    <cellStyle name="Normal 6 3 3 8 2 3" xfId="24403" xr:uid="{00000000-0005-0000-0000-0000545F0000}"/>
    <cellStyle name="Normal 6 3 3 8 3" xfId="24404" xr:uid="{00000000-0005-0000-0000-0000555F0000}"/>
    <cellStyle name="Normal 6 3 3 8 4" xfId="24405" xr:uid="{00000000-0005-0000-0000-0000565F0000}"/>
    <cellStyle name="Normal 6 3 3 9" xfId="24406" xr:uid="{00000000-0005-0000-0000-0000575F0000}"/>
    <cellStyle name="Normal 6 3 3 9 2" xfId="24407" xr:uid="{00000000-0005-0000-0000-0000585F0000}"/>
    <cellStyle name="Normal 6 3 3 9 2 2" xfId="24408" xr:uid="{00000000-0005-0000-0000-0000595F0000}"/>
    <cellStyle name="Normal 6 3 3 9 2 3" xfId="24409" xr:uid="{00000000-0005-0000-0000-00005A5F0000}"/>
    <cellStyle name="Normal 6 3 3 9 3" xfId="24410" xr:uid="{00000000-0005-0000-0000-00005B5F0000}"/>
    <cellStyle name="Normal 6 3 3 9 4" xfId="24411" xr:uid="{00000000-0005-0000-0000-00005C5F0000}"/>
    <cellStyle name="Normal 6 3 4" xfId="24412" xr:uid="{00000000-0005-0000-0000-00005D5F0000}"/>
    <cellStyle name="Normal 6 3 4 10" xfId="24413" xr:uid="{00000000-0005-0000-0000-00005E5F0000}"/>
    <cellStyle name="Normal 6 3 4 10 2" xfId="24414" xr:uid="{00000000-0005-0000-0000-00005F5F0000}"/>
    <cellStyle name="Normal 6 3 4 10 3" xfId="24415" xr:uid="{00000000-0005-0000-0000-0000605F0000}"/>
    <cellStyle name="Normal 6 3 4 11" xfId="24416" xr:uid="{00000000-0005-0000-0000-0000615F0000}"/>
    <cellStyle name="Normal 6 3 4 12" xfId="24417" xr:uid="{00000000-0005-0000-0000-0000625F0000}"/>
    <cellStyle name="Normal 6 3 4 2" xfId="24418" xr:uid="{00000000-0005-0000-0000-0000635F0000}"/>
    <cellStyle name="Normal 6 3 4 2 10" xfId="24419" xr:uid="{00000000-0005-0000-0000-0000645F0000}"/>
    <cellStyle name="Normal 6 3 4 2 2" xfId="24420" xr:uid="{00000000-0005-0000-0000-0000655F0000}"/>
    <cellStyle name="Normal 6 3 4 2 2 2" xfId="24421" xr:uid="{00000000-0005-0000-0000-0000665F0000}"/>
    <cellStyle name="Normal 6 3 4 2 2 2 2" xfId="24422" xr:uid="{00000000-0005-0000-0000-0000675F0000}"/>
    <cellStyle name="Normal 6 3 4 2 2 2 3" xfId="24423" xr:uid="{00000000-0005-0000-0000-0000685F0000}"/>
    <cellStyle name="Normal 6 3 4 2 2 3" xfId="24424" xr:uid="{00000000-0005-0000-0000-0000695F0000}"/>
    <cellStyle name="Normal 6 3 4 2 2 4" xfId="24425" xr:uid="{00000000-0005-0000-0000-00006A5F0000}"/>
    <cellStyle name="Normal 6 3 4 2 3" xfId="24426" xr:uid="{00000000-0005-0000-0000-00006B5F0000}"/>
    <cellStyle name="Normal 6 3 4 2 3 2" xfId="24427" xr:uid="{00000000-0005-0000-0000-00006C5F0000}"/>
    <cellStyle name="Normal 6 3 4 2 3 2 2" xfId="24428" xr:uid="{00000000-0005-0000-0000-00006D5F0000}"/>
    <cellStyle name="Normal 6 3 4 2 3 2 3" xfId="24429" xr:uid="{00000000-0005-0000-0000-00006E5F0000}"/>
    <cellStyle name="Normal 6 3 4 2 3 3" xfId="24430" xr:uid="{00000000-0005-0000-0000-00006F5F0000}"/>
    <cellStyle name="Normal 6 3 4 2 3 4" xfId="24431" xr:uid="{00000000-0005-0000-0000-0000705F0000}"/>
    <cellStyle name="Normal 6 3 4 2 4" xfId="24432" xr:uid="{00000000-0005-0000-0000-0000715F0000}"/>
    <cellStyle name="Normal 6 3 4 2 4 2" xfId="24433" xr:uid="{00000000-0005-0000-0000-0000725F0000}"/>
    <cellStyle name="Normal 6 3 4 2 4 2 2" xfId="24434" xr:uid="{00000000-0005-0000-0000-0000735F0000}"/>
    <cellStyle name="Normal 6 3 4 2 4 2 3" xfId="24435" xr:uid="{00000000-0005-0000-0000-0000745F0000}"/>
    <cellStyle name="Normal 6 3 4 2 4 3" xfId="24436" xr:uid="{00000000-0005-0000-0000-0000755F0000}"/>
    <cellStyle name="Normal 6 3 4 2 4 4" xfId="24437" xr:uid="{00000000-0005-0000-0000-0000765F0000}"/>
    <cellStyle name="Normal 6 3 4 2 5" xfId="24438" xr:uid="{00000000-0005-0000-0000-0000775F0000}"/>
    <cellStyle name="Normal 6 3 4 2 5 2" xfId="24439" xr:uid="{00000000-0005-0000-0000-0000785F0000}"/>
    <cellStyle name="Normal 6 3 4 2 5 2 2" xfId="24440" xr:uid="{00000000-0005-0000-0000-0000795F0000}"/>
    <cellStyle name="Normal 6 3 4 2 5 2 3" xfId="24441" xr:uid="{00000000-0005-0000-0000-00007A5F0000}"/>
    <cellStyle name="Normal 6 3 4 2 5 3" xfId="24442" xr:uid="{00000000-0005-0000-0000-00007B5F0000}"/>
    <cellStyle name="Normal 6 3 4 2 5 4" xfId="24443" xr:uid="{00000000-0005-0000-0000-00007C5F0000}"/>
    <cellStyle name="Normal 6 3 4 2 6" xfId="24444" xr:uid="{00000000-0005-0000-0000-00007D5F0000}"/>
    <cellStyle name="Normal 6 3 4 2 6 2" xfId="24445" xr:uid="{00000000-0005-0000-0000-00007E5F0000}"/>
    <cellStyle name="Normal 6 3 4 2 6 2 2" xfId="24446" xr:uid="{00000000-0005-0000-0000-00007F5F0000}"/>
    <cellStyle name="Normal 6 3 4 2 6 2 3" xfId="24447" xr:uid="{00000000-0005-0000-0000-0000805F0000}"/>
    <cellStyle name="Normal 6 3 4 2 6 3" xfId="24448" xr:uid="{00000000-0005-0000-0000-0000815F0000}"/>
    <cellStyle name="Normal 6 3 4 2 6 4" xfId="24449" xr:uid="{00000000-0005-0000-0000-0000825F0000}"/>
    <cellStyle name="Normal 6 3 4 2 7" xfId="24450" xr:uid="{00000000-0005-0000-0000-0000835F0000}"/>
    <cellStyle name="Normal 6 3 4 2 7 2" xfId="24451" xr:uid="{00000000-0005-0000-0000-0000845F0000}"/>
    <cellStyle name="Normal 6 3 4 2 7 2 2" xfId="24452" xr:uid="{00000000-0005-0000-0000-0000855F0000}"/>
    <cellStyle name="Normal 6 3 4 2 7 2 3" xfId="24453" xr:uid="{00000000-0005-0000-0000-0000865F0000}"/>
    <cellStyle name="Normal 6 3 4 2 7 3" xfId="24454" xr:uid="{00000000-0005-0000-0000-0000875F0000}"/>
    <cellStyle name="Normal 6 3 4 2 7 4" xfId="24455" xr:uid="{00000000-0005-0000-0000-0000885F0000}"/>
    <cellStyle name="Normal 6 3 4 2 8" xfId="24456" xr:uid="{00000000-0005-0000-0000-0000895F0000}"/>
    <cellStyle name="Normal 6 3 4 2 8 2" xfId="24457" xr:uid="{00000000-0005-0000-0000-00008A5F0000}"/>
    <cellStyle name="Normal 6 3 4 2 8 3" xfId="24458" xr:uid="{00000000-0005-0000-0000-00008B5F0000}"/>
    <cellStyle name="Normal 6 3 4 2 9" xfId="24459" xr:uid="{00000000-0005-0000-0000-00008C5F0000}"/>
    <cellStyle name="Normal 6 3 4 3" xfId="24460" xr:uid="{00000000-0005-0000-0000-00008D5F0000}"/>
    <cellStyle name="Normal 6 3 4 3 10" xfId="24461" xr:uid="{00000000-0005-0000-0000-00008E5F0000}"/>
    <cellStyle name="Normal 6 3 4 3 2" xfId="24462" xr:uid="{00000000-0005-0000-0000-00008F5F0000}"/>
    <cellStyle name="Normal 6 3 4 3 2 2" xfId="24463" xr:uid="{00000000-0005-0000-0000-0000905F0000}"/>
    <cellStyle name="Normal 6 3 4 3 2 2 2" xfId="24464" xr:uid="{00000000-0005-0000-0000-0000915F0000}"/>
    <cellStyle name="Normal 6 3 4 3 2 2 3" xfId="24465" xr:uid="{00000000-0005-0000-0000-0000925F0000}"/>
    <cellStyle name="Normal 6 3 4 3 2 3" xfId="24466" xr:uid="{00000000-0005-0000-0000-0000935F0000}"/>
    <cellStyle name="Normal 6 3 4 3 2 4" xfId="24467" xr:uid="{00000000-0005-0000-0000-0000945F0000}"/>
    <cellStyle name="Normal 6 3 4 3 3" xfId="24468" xr:uid="{00000000-0005-0000-0000-0000955F0000}"/>
    <cellStyle name="Normal 6 3 4 3 3 2" xfId="24469" xr:uid="{00000000-0005-0000-0000-0000965F0000}"/>
    <cellStyle name="Normal 6 3 4 3 3 2 2" xfId="24470" xr:uid="{00000000-0005-0000-0000-0000975F0000}"/>
    <cellStyle name="Normal 6 3 4 3 3 2 3" xfId="24471" xr:uid="{00000000-0005-0000-0000-0000985F0000}"/>
    <cellStyle name="Normal 6 3 4 3 3 3" xfId="24472" xr:uid="{00000000-0005-0000-0000-0000995F0000}"/>
    <cellStyle name="Normal 6 3 4 3 3 4" xfId="24473" xr:uid="{00000000-0005-0000-0000-00009A5F0000}"/>
    <cellStyle name="Normal 6 3 4 3 4" xfId="24474" xr:uid="{00000000-0005-0000-0000-00009B5F0000}"/>
    <cellStyle name="Normal 6 3 4 3 4 2" xfId="24475" xr:uid="{00000000-0005-0000-0000-00009C5F0000}"/>
    <cellStyle name="Normal 6 3 4 3 4 2 2" xfId="24476" xr:uid="{00000000-0005-0000-0000-00009D5F0000}"/>
    <cellStyle name="Normal 6 3 4 3 4 2 3" xfId="24477" xr:uid="{00000000-0005-0000-0000-00009E5F0000}"/>
    <cellStyle name="Normal 6 3 4 3 4 3" xfId="24478" xr:uid="{00000000-0005-0000-0000-00009F5F0000}"/>
    <cellStyle name="Normal 6 3 4 3 4 4" xfId="24479" xr:uid="{00000000-0005-0000-0000-0000A05F0000}"/>
    <cellStyle name="Normal 6 3 4 3 5" xfId="24480" xr:uid="{00000000-0005-0000-0000-0000A15F0000}"/>
    <cellStyle name="Normal 6 3 4 3 5 2" xfId="24481" xr:uid="{00000000-0005-0000-0000-0000A25F0000}"/>
    <cellStyle name="Normal 6 3 4 3 5 2 2" xfId="24482" xr:uid="{00000000-0005-0000-0000-0000A35F0000}"/>
    <cellStyle name="Normal 6 3 4 3 5 2 3" xfId="24483" xr:uid="{00000000-0005-0000-0000-0000A45F0000}"/>
    <cellStyle name="Normal 6 3 4 3 5 3" xfId="24484" xr:uid="{00000000-0005-0000-0000-0000A55F0000}"/>
    <cellStyle name="Normal 6 3 4 3 5 4" xfId="24485" xr:uid="{00000000-0005-0000-0000-0000A65F0000}"/>
    <cellStyle name="Normal 6 3 4 3 6" xfId="24486" xr:uid="{00000000-0005-0000-0000-0000A75F0000}"/>
    <cellStyle name="Normal 6 3 4 3 6 2" xfId="24487" xr:uid="{00000000-0005-0000-0000-0000A85F0000}"/>
    <cellStyle name="Normal 6 3 4 3 6 2 2" xfId="24488" xr:uid="{00000000-0005-0000-0000-0000A95F0000}"/>
    <cellStyle name="Normal 6 3 4 3 6 2 3" xfId="24489" xr:uid="{00000000-0005-0000-0000-0000AA5F0000}"/>
    <cellStyle name="Normal 6 3 4 3 6 3" xfId="24490" xr:uid="{00000000-0005-0000-0000-0000AB5F0000}"/>
    <cellStyle name="Normal 6 3 4 3 6 4" xfId="24491" xr:uid="{00000000-0005-0000-0000-0000AC5F0000}"/>
    <cellStyle name="Normal 6 3 4 3 7" xfId="24492" xr:uid="{00000000-0005-0000-0000-0000AD5F0000}"/>
    <cellStyle name="Normal 6 3 4 3 7 2" xfId="24493" xr:uid="{00000000-0005-0000-0000-0000AE5F0000}"/>
    <cellStyle name="Normal 6 3 4 3 7 2 2" xfId="24494" xr:uid="{00000000-0005-0000-0000-0000AF5F0000}"/>
    <cellStyle name="Normal 6 3 4 3 7 2 3" xfId="24495" xr:uid="{00000000-0005-0000-0000-0000B05F0000}"/>
    <cellStyle name="Normal 6 3 4 3 7 3" xfId="24496" xr:uid="{00000000-0005-0000-0000-0000B15F0000}"/>
    <cellStyle name="Normal 6 3 4 3 7 4" xfId="24497" xr:uid="{00000000-0005-0000-0000-0000B25F0000}"/>
    <cellStyle name="Normal 6 3 4 3 8" xfId="24498" xr:uid="{00000000-0005-0000-0000-0000B35F0000}"/>
    <cellStyle name="Normal 6 3 4 3 8 2" xfId="24499" xr:uid="{00000000-0005-0000-0000-0000B45F0000}"/>
    <cellStyle name="Normal 6 3 4 3 8 3" xfId="24500" xr:uid="{00000000-0005-0000-0000-0000B55F0000}"/>
    <cellStyle name="Normal 6 3 4 3 9" xfId="24501" xr:uid="{00000000-0005-0000-0000-0000B65F0000}"/>
    <cellStyle name="Normal 6 3 4 4" xfId="24502" xr:uid="{00000000-0005-0000-0000-0000B75F0000}"/>
    <cellStyle name="Normal 6 3 4 4 2" xfId="24503" xr:uid="{00000000-0005-0000-0000-0000B85F0000}"/>
    <cellStyle name="Normal 6 3 4 4 2 2" xfId="24504" xr:uid="{00000000-0005-0000-0000-0000B95F0000}"/>
    <cellStyle name="Normal 6 3 4 4 2 3" xfId="24505" xr:uid="{00000000-0005-0000-0000-0000BA5F0000}"/>
    <cellStyle name="Normal 6 3 4 4 3" xfId="24506" xr:uid="{00000000-0005-0000-0000-0000BB5F0000}"/>
    <cellStyle name="Normal 6 3 4 4 4" xfId="24507" xr:uid="{00000000-0005-0000-0000-0000BC5F0000}"/>
    <cellStyle name="Normal 6 3 4 5" xfId="24508" xr:uid="{00000000-0005-0000-0000-0000BD5F0000}"/>
    <cellStyle name="Normal 6 3 4 5 2" xfId="24509" xr:uid="{00000000-0005-0000-0000-0000BE5F0000}"/>
    <cellStyle name="Normal 6 3 4 5 2 2" xfId="24510" xr:uid="{00000000-0005-0000-0000-0000BF5F0000}"/>
    <cellStyle name="Normal 6 3 4 5 2 3" xfId="24511" xr:uid="{00000000-0005-0000-0000-0000C05F0000}"/>
    <cellStyle name="Normal 6 3 4 5 3" xfId="24512" xr:uid="{00000000-0005-0000-0000-0000C15F0000}"/>
    <cellStyle name="Normal 6 3 4 5 4" xfId="24513" xr:uid="{00000000-0005-0000-0000-0000C25F0000}"/>
    <cellStyle name="Normal 6 3 4 6" xfId="24514" xr:uid="{00000000-0005-0000-0000-0000C35F0000}"/>
    <cellStyle name="Normal 6 3 4 6 2" xfId="24515" xr:uid="{00000000-0005-0000-0000-0000C45F0000}"/>
    <cellStyle name="Normal 6 3 4 6 2 2" xfId="24516" xr:uid="{00000000-0005-0000-0000-0000C55F0000}"/>
    <cellStyle name="Normal 6 3 4 6 2 3" xfId="24517" xr:uid="{00000000-0005-0000-0000-0000C65F0000}"/>
    <cellStyle name="Normal 6 3 4 6 3" xfId="24518" xr:uid="{00000000-0005-0000-0000-0000C75F0000}"/>
    <cellStyle name="Normal 6 3 4 6 4" xfId="24519" xr:uid="{00000000-0005-0000-0000-0000C85F0000}"/>
    <cellStyle name="Normal 6 3 4 7" xfId="24520" xr:uid="{00000000-0005-0000-0000-0000C95F0000}"/>
    <cellStyle name="Normal 6 3 4 7 2" xfId="24521" xr:uid="{00000000-0005-0000-0000-0000CA5F0000}"/>
    <cellStyle name="Normal 6 3 4 7 2 2" xfId="24522" xr:uid="{00000000-0005-0000-0000-0000CB5F0000}"/>
    <cellStyle name="Normal 6 3 4 7 2 3" xfId="24523" xr:uid="{00000000-0005-0000-0000-0000CC5F0000}"/>
    <cellStyle name="Normal 6 3 4 7 3" xfId="24524" xr:uid="{00000000-0005-0000-0000-0000CD5F0000}"/>
    <cellStyle name="Normal 6 3 4 7 4" xfId="24525" xr:uid="{00000000-0005-0000-0000-0000CE5F0000}"/>
    <cellStyle name="Normal 6 3 4 8" xfId="24526" xr:uid="{00000000-0005-0000-0000-0000CF5F0000}"/>
    <cellStyle name="Normal 6 3 4 8 2" xfId="24527" xr:uid="{00000000-0005-0000-0000-0000D05F0000}"/>
    <cellStyle name="Normal 6 3 4 8 2 2" xfId="24528" xr:uid="{00000000-0005-0000-0000-0000D15F0000}"/>
    <cellStyle name="Normal 6 3 4 8 2 3" xfId="24529" xr:uid="{00000000-0005-0000-0000-0000D25F0000}"/>
    <cellStyle name="Normal 6 3 4 8 3" xfId="24530" xr:uid="{00000000-0005-0000-0000-0000D35F0000}"/>
    <cellStyle name="Normal 6 3 4 8 4" xfId="24531" xr:uid="{00000000-0005-0000-0000-0000D45F0000}"/>
    <cellStyle name="Normal 6 3 4 9" xfId="24532" xr:uid="{00000000-0005-0000-0000-0000D55F0000}"/>
    <cellStyle name="Normal 6 3 4 9 2" xfId="24533" xr:uid="{00000000-0005-0000-0000-0000D65F0000}"/>
    <cellStyle name="Normal 6 3 4 9 2 2" xfId="24534" xr:uid="{00000000-0005-0000-0000-0000D75F0000}"/>
    <cellStyle name="Normal 6 3 4 9 2 3" xfId="24535" xr:uid="{00000000-0005-0000-0000-0000D85F0000}"/>
    <cellStyle name="Normal 6 3 4 9 3" xfId="24536" xr:uid="{00000000-0005-0000-0000-0000D95F0000}"/>
    <cellStyle name="Normal 6 3 4 9 4" xfId="24537" xr:uid="{00000000-0005-0000-0000-0000DA5F0000}"/>
    <cellStyle name="Normal 6 3 5" xfId="24538" xr:uid="{00000000-0005-0000-0000-0000DB5F0000}"/>
    <cellStyle name="Normal 6 3 5 10" xfId="24539" xr:uid="{00000000-0005-0000-0000-0000DC5F0000}"/>
    <cellStyle name="Normal 6 3 5 2" xfId="24540" xr:uid="{00000000-0005-0000-0000-0000DD5F0000}"/>
    <cellStyle name="Normal 6 3 5 2 2" xfId="24541" xr:uid="{00000000-0005-0000-0000-0000DE5F0000}"/>
    <cellStyle name="Normal 6 3 5 2 2 2" xfId="24542" xr:uid="{00000000-0005-0000-0000-0000DF5F0000}"/>
    <cellStyle name="Normal 6 3 5 2 2 3" xfId="24543" xr:uid="{00000000-0005-0000-0000-0000E05F0000}"/>
    <cellStyle name="Normal 6 3 5 2 3" xfId="24544" xr:uid="{00000000-0005-0000-0000-0000E15F0000}"/>
    <cellStyle name="Normal 6 3 5 2 4" xfId="24545" xr:uid="{00000000-0005-0000-0000-0000E25F0000}"/>
    <cellStyle name="Normal 6 3 5 3" xfId="24546" xr:uid="{00000000-0005-0000-0000-0000E35F0000}"/>
    <cellStyle name="Normal 6 3 5 3 2" xfId="24547" xr:uid="{00000000-0005-0000-0000-0000E45F0000}"/>
    <cellStyle name="Normal 6 3 5 3 2 2" xfId="24548" xr:uid="{00000000-0005-0000-0000-0000E55F0000}"/>
    <cellStyle name="Normal 6 3 5 3 2 3" xfId="24549" xr:uid="{00000000-0005-0000-0000-0000E65F0000}"/>
    <cellStyle name="Normal 6 3 5 3 3" xfId="24550" xr:uid="{00000000-0005-0000-0000-0000E75F0000}"/>
    <cellStyle name="Normal 6 3 5 3 4" xfId="24551" xr:uid="{00000000-0005-0000-0000-0000E85F0000}"/>
    <cellStyle name="Normal 6 3 5 4" xfId="24552" xr:uid="{00000000-0005-0000-0000-0000E95F0000}"/>
    <cellStyle name="Normal 6 3 5 4 2" xfId="24553" xr:uid="{00000000-0005-0000-0000-0000EA5F0000}"/>
    <cellStyle name="Normal 6 3 5 4 2 2" xfId="24554" xr:uid="{00000000-0005-0000-0000-0000EB5F0000}"/>
    <cellStyle name="Normal 6 3 5 4 2 3" xfId="24555" xr:uid="{00000000-0005-0000-0000-0000EC5F0000}"/>
    <cellStyle name="Normal 6 3 5 4 3" xfId="24556" xr:uid="{00000000-0005-0000-0000-0000ED5F0000}"/>
    <cellStyle name="Normal 6 3 5 4 4" xfId="24557" xr:uid="{00000000-0005-0000-0000-0000EE5F0000}"/>
    <cellStyle name="Normal 6 3 5 5" xfId="24558" xr:uid="{00000000-0005-0000-0000-0000EF5F0000}"/>
    <cellStyle name="Normal 6 3 5 5 2" xfId="24559" xr:uid="{00000000-0005-0000-0000-0000F05F0000}"/>
    <cellStyle name="Normal 6 3 5 5 2 2" xfId="24560" xr:uid="{00000000-0005-0000-0000-0000F15F0000}"/>
    <cellStyle name="Normal 6 3 5 5 2 3" xfId="24561" xr:uid="{00000000-0005-0000-0000-0000F25F0000}"/>
    <cellStyle name="Normal 6 3 5 5 3" xfId="24562" xr:uid="{00000000-0005-0000-0000-0000F35F0000}"/>
    <cellStyle name="Normal 6 3 5 5 4" xfId="24563" xr:uid="{00000000-0005-0000-0000-0000F45F0000}"/>
    <cellStyle name="Normal 6 3 5 6" xfId="24564" xr:uid="{00000000-0005-0000-0000-0000F55F0000}"/>
    <cellStyle name="Normal 6 3 5 6 2" xfId="24565" xr:uid="{00000000-0005-0000-0000-0000F65F0000}"/>
    <cellStyle name="Normal 6 3 5 6 2 2" xfId="24566" xr:uid="{00000000-0005-0000-0000-0000F75F0000}"/>
    <cellStyle name="Normal 6 3 5 6 2 3" xfId="24567" xr:uid="{00000000-0005-0000-0000-0000F85F0000}"/>
    <cellStyle name="Normal 6 3 5 6 3" xfId="24568" xr:uid="{00000000-0005-0000-0000-0000F95F0000}"/>
    <cellStyle name="Normal 6 3 5 6 4" xfId="24569" xr:uid="{00000000-0005-0000-0000-0000FA5F0000}"/>
    <cellStyle name="Normal 6 3 5 7" xfId="24570" xr:uid="{00000000-0005-0000-0000-0000FB5F0000}"/>
    <cellStyle name="Normal 6 3 5 7 2" xfId="24571" xr:uid="{00000000-0005-0000-0000-0000FC5F0000}"/>
    <cellStyle name="Normal 6 3 5 7 2 2" xfId="24572" xr:uid="{00000000-0005-0000-0000-0000FD5F0000}"/>
    <cellStyle name="Normal 6 3 5 7 2 3" xfId="24573" xr:uid="{00000000-0005-0000-0000-0000FE5F0000}"/>
    <cellStyle name="Normal 6 3 5 7 3" xfId="24574" xr:uid="{00000000-0005-0000-0000-0000FF5F0000}"/>
    <cellStyle name="Normal 6 3 5 7 4" xfId="24575" xr:uid="{00000000-0005-0000-0000-000000600000}"/>
    <cellStyle name="Normal 6 3 5 8" xfId="24576" xr:uid="{00000000-0005-0000-0000-000001600000}"/>
    <cellStyle name="Normal 6 3 5 8 2" xfId="24577" xr:uid="{00000000-0005-0000-0000-000002600000}"/>
    <cellStyle name="Normal 6 3 5 8 3" xfId="24578" xr:uid="{00000000-0005-0000-0000-000003600000}"/>
    <cellStyle name="Normal 6 3 5 9" xfId="24579" xr:uid="{00000000-0005-0000-0000-000004600000}"/>
    <cellStyle name="Normal 6 3 6" xfId="24580" xr:uid="{00000000-0005-0000-0000-000005600000}"/>
    <cellStyle name="Normal 6 3 6 10" xfId="24581" xr:uid="{00000000-0005-0000-0000-000006600000}"/>
    <cellStyle name="Normal 6 3 6 2" xfId="24582" xr:uid="{00000000-0005-0000-0000-000007600000}"/>
    <cellStyle name="Normal 6 3 6 2 2" xfId="24583" xr:uid="{00000000-0005-0000-0000-000008600000}"/>
    <cellStyle name="Normal 6 3 6 2 2 2" xfId="24584" xr:uid="{00000000-0005-0000-0000-000009600000}"/>
    <cellStyle name="Normal 6 3 6 2 2 3" xfId="24585" xr:uid="{00000000-0005-0000-0000-00000A600000}"/>
    <cellStyle name="Normal 6 3 6 2 3" xfId="24586" xr:uid="{00000000-0005-0000-0000-00000B600000}"/>
    <cellStyle name="Normal 6 3 6 2 4" xfId="24587" xr:uid="{00000000-0005-0000-0000-00000C600000}"/>
    <cellStyle name="Normal 6 3 6 3" xfId="24588" xr:uid="{00000000-0005-0000-0000-00000D600000}"/>
    <cellStyle name="Normal 6 3 6 3 2" xfId="24589" xr:uid="{00000000-0005-0000-0000-00000E600000}"/>
    <cellStyle name="Normal 6 3 6 3 2 2" xfId="24590" xr:uid="{00000000-0005-0000-0000-00000F600000}"/>
    <cellStyle name="Normal 6 3 6 3 2 3" xfId="24591" xr:uid="{00000000-0005-0000-0000-000010600000}"/>
    <cellStyle name="Normal 6 3 6 3 3" xfId="24592" xr:uid="{00000000-0005-0000-0000-000011600000}"/>
    <cellStyle name="Normal 6 3 6 3 4" xfId="24593" xr:uid="{00000000-0005-0000-0000-000012600000}"/>
    <cellStyle name="Normal 6 3 6 4" xfId="24594" xr:uid="{00000000-0005-0000-0000-000013600000}"/>
    <cellStyle name="Normal 6 3 6 4 2" xfId="24595" xr:uid="{00000000-0005-0000-0000-000014600000}"/>
    <cellStyle name="Normal 6 3 6 4 2 2" xfId="24596" xr:uid="{00000000-0005-0000-0000-000015600000}"/>
    <cellStyle name="Normal 6 3 6 4 2 3" xfId="24597" xr:uid="{00000000-0005-0000-0000-000016600000}"/>
    <cellStyle name="Normal 6 3 6 4 3" xfId="24598" xr:uid="{00000000-0005-0000-0000-000017600000}"/>
    <cellStyle name="Normal 6 3 6 4 4" xfId="24599" xr:uid="{00000000-0005-0000-0000-000018600000}"/>
    <cellStyle name="Normal 6 3 6 5" xfId="24600" xr:uid="{00000000-0005-0000-0000-000019600000}"/>
    <cellStyle name="Normal 6 3 6 5 2" xfId="24601" xr:uid="{00000000-0005-0000-0000-00001A600000}"/>
    <cellStyle name="Normal 6 3 6 5 2 2" xfId="24602" xr:uid="{00000000-0005-0000-0000-00001B600000}"/>
    <cellStyle name="Normal 6 3 6 5 2 3" xfId="24603" xr:uid="{00000000-0005-0000-0000-00001C600000}"/>
    <cellStyle name="Normal 6 3 6 5 3" xfId="24604" xr:uid="{00000000-0005-0000-0000-00001D600000}"/>
    <cellStyle name="Normal 6 3 6 5 4" xfId="24605" xr:uid="{00000000-0005-0000-0000-00001E600000}"/>
    <cellStyle name="Normal 6 3 6 6" xfId="24606" xr:uid="{00000000-0005-0000-0000-00001F600000}"/>
    <cellStyle name="Normal 6 3 6 6 2" xfId="24607" xr:uid="{00000000-0005-0000-0000-000020600000}"/>
    <cellStyle name="Normal 6 3 6 6 2 2" xfId="24608" xr:uid="{00000000-0005-0000-0000-000021600000}"/>
    <cellStyle name="Normal 6 3 6 6 2 3" xfId="24609" xr:uid="{00000000-0005-0000-0000-000022600000}"/>
    <cellStyle name="Normal 6 3 6 6 3" xfId="24610" xr:uid="{00000000-0005-0000-0000-000023600000}"/>
    <cellStyle name="Normal 6 3 6 6 4" xfId="24611" xr:uid="{00000000-0005-0000-0000-000024600000}"/>
    <cellStyle name="Normal 6 3 6 7" xfId="24612" xr:uid="{00000000-0005-0000-0000-000025600000}"/>
    <cellStyle name="Normal 6 3 6 7 2" xfId="24613" xr:uid="{00000000-0005-0000-0000-000026600000}"/>
    <cellStyle name="Normal 6 3 6 7 2 2" xfId="24614" xr:uid="{00000000-0005-0000-0000-000027600000}"/>
    <cellStyle name="Normal 6 3 6 7 2 3" xfId="24615" xr:uid="{00000000-0005-0000-0000-000028600000}"/>
    <cellStyle name="Normal 6 3 6 7 3" xfId="24616" xr:uid="{00000000-0005-0000-0000-000029600000}"/>
    <cellStyle name="Normal 6 3 6 7 4" xfId="24617" xr:uid="{00000000-0005-0000-0000-00002A600000}"/>
    <cellStyle name="Normal 6 3 6 8" xfId="24618" xr:uid="{00000000-0005-0000-0000-00002B600000}"/>
    <cellStyle name="Normal 6 3 6 8 2" xfId="24619" xr:uid="{00000000-0005-0000-0000-00002C600000}"/>
    <cellStyle name="Normal 6 3 6 8 3" xfId="24620" xr:uid="{00000000-0005-0000-0000-00002D600000}"/>
    <cellStyle name="Normal 6 3 6 9" xfId="24621" xr:uid="{00000000-0005-0000-0000-00002E600000}"/>
    <cellStyle name="Normal 6 3 7" xfId="24622" xr:uid="{00000000-0005-0000-0000-00002F600000}"/>
    <cellStyle name="Normal 6 3 7 2" xfId="24623" xr:uid="{00000000-0005-0000-0000-000030600000}"/>
    <cellStyle name="Normal 6 3 7 2 2" xfId="24624" xr:uid="{00000000-0005-0000-0000-000031600000}"/>
    <cellStyle name="Normal 6 3 7 2 3" xfId="24625" xr:uid="{00000000-0005-0000-0000-000032600000}"/>
    <cellStyle name="Normal 6 3 7 3" xfId="24626" xr:uid="{00000000-0005-0000-0000-000033600000}"/>
    <cellStyle name="Normal 6 3 7 4" xfId="24627" xr:uid="{00000000-0005-0000-0000-000034600000}"/>
    <cellStyle name="Normal 6 3 8" xfId="24628" xr:uid="{00000000-0005-0000-0000-000035600000}"/>
    <cellStyle name="Normal 6 3 8 2" xfId="24629" xr:uid="{00000000-0005-0000-0000-000036600000}"/>
    <cellStyle name="Normal 6 3 8 2 2" xfId="24630" xr:uid="{00000000-0005-0000-0000-000037600000}"/>
    <cellStyle name="Normal 6 3 8 2 3" xfId="24631" xr:uid="{00000000-0005-0000-0000-000038600000}"/>
    <cellStyle name="Normal 6 3 8 3" xfId="24632" xr:uid="{00000000-0005-0000-0000-000039600000}"/>
    <cellStyle name="Normal 6 3 8 4" xfId="24633" xr:uid="{00000000-0005-0000-0000-00003A600000}"/>
    <cellStyle name="Normal 6 3 9" xfId="24634" xr:uid="{00000000-0005-0000-0000-00003B600000}"/>
    <cellStyle name="Normal 6 3 9 2" xfId="24635" xr:uid="{00000000-0005-0000-0000-00003C600000}"/>
    <cellStyle name="Normal 6 3 9 2 2" xfId="24636" xr:uid="{00000000-0005-0000-0000-00003D600000}"/>
    <cellStyle name="Normal 6 3 9 2 3" xfId="24637" xr:uid="{00000000-0005-0000-0000-00003E600000}"/>
    <cellStyle name="Normal 6 3 9 3" xfId="24638" xr:uid="{00000000-0005-0000-0000-00003F600000}"/>
    <cellStyle name="Normal 6 3 9 4" xfId="24639" xr:uid="{00000000-0005-0000-0000-000040600000}"/>
    <cellStyle name="Normal 6 4" xfId="24640" xr:uid="{00000000-0005-0000-0000-000041600000}"/>
    <cellStyle name="Normal 6 5" xfId="24641" xr:uid="{00000000-0005-0000-0000-000042600000}"/>
    <cellStyle name="Normal 6 6" xfId="24642" xr:uid="{00000000-0005-0000-0000-000043600000}"/>
    <cellStyle name="Normal 6 6 10" xfId="24643" xr:uid="{00000000-0005-0000-0000-000044600000}"/>
    <cellStyle name="Normal 6 6 10 2" xfId="24644" xr:uid="{00000000-0005-0000-0000-000045600000}"/>
    <cellStyle name="Normal 6 6 10 3" xfId="24645" xr:uid="{00000000-0005-0000-0000-000046600000}"/>
    <cellStyle name="Normal 6 6 11" xfId="24646" xr:uid="{00000000-0005-0000-0000-000047600000}"/>
    <cellStyle name="Normal 6 6 12" xfId="24647" xr:uid="{00000000-0005-0000-0000-000048600000}"/>
    <cellStyle name="Normal 6 6 2" xfId="24648" xr:uid="{00000000-0005-0000-0000-000049600000}"/>
    <cellStyle name="Normal 6 6 2 10" xfId="24649" xr:uid="{00000000-0005-0000-0000-00004A600000}"/>
    <cellStyle name="Normal 6 6 2 2" xfId="24650" xr:uid="{00000000-0005-0000-0000-00004B600000}"/>
    <cellStyle name="Normal 6 6 2 2 2" xfId="24651" xr:uid="{00000000-0005-0000-0000-00004C600000}"/>
    <cellStyle name="Normal 6 6 2 2 2 2" xfId="24652" xr:uid="{00000000-0005-0000-0000-00004D600000}"/>
    <cellStyle name="Normal 6 6 2 2 2 3" xfId="24653" xr:uid="{00000000-0005-0000-0000-00004E600000}"/>
    <cellStyle name="Normal 6 6 2 2 3" xfId="24654" xr:uid="{00000000-0005-0000-0000-00004F600000}"/>
    <cellStyle name="Normal 6 6 2 2 4" xfId="24655" xr:uid="{00000000-0005-0000-0000-000050600000}"/>
    <cellStyle name="Normal 6 6 2 3" xfId="24656" xr:uid="{00000000-0005-0000-0000-000051600000}"/>
    <cellStyle name="Normal 6 6 2 3 2" xfId="24657" xr:uid="{00000000-0005-0000-0000-000052600000}"/>
    <cellStyle name="Normal 6 6 2 3 2 2" xfId="24658" xr:uid="{00000000-0005-0000-0000-000053600000}"/>
    <cellStyle name="Normal 6 6 2 3 2 3" xfId="24659" xr:uid="{00000000-0005-0000-0000-000054600000}"/>
    <cellStyle name="Normal 6 6 2 3 3" xfId="24660" xr:uid="{00000000-0005-0000-0000-000055600000}"/>
    <cellStyle name="Normal 6 6 2 3 4" xfId="24661" xr:uid="{00000000-0005-0000-0000-000056600000}"/>
    <cellStyle name="Normal 6 6 2 4" xfId="24662" xr:uid="{00000000-0005-0000-0000-000057600000}"/>
    <cellStyle name="Normal 6 6 2 4 2" xfId="24663" xr:uid="{00000000-0005-0000-0000-000058600000}"/>
    <cellStyle name="Normal 6 6 2 4 2 2" xfId="24664" xr:uid="{00000000-0005-0000-0000-000059600000}"/>
    <cellStyle name="Normal 6 6 2 4 2 3" xfId="24665" xr:uid="{00000000-0005-0000-0000-00005A600000}"/>
    <cellStyle name="Normal 6 6 2 4 3" xfId="24666" xr:uid="{00000000-0005-0000-0000-00005B600000}"/>
    <cellStyle name="Normal 6 6 2 4 4" xfId="24667" xr:uid="{00000000-0005-0000-0000-00005C600000}"/>
    <cellStyle name="Normal 6 6 2 5" xfId="24668" xr:uid="{00000000-0005-0000-0000-00005D600000}"/>
    <cellStyle name="Normal 6 6 2 5 2" xfId="24669" xr:uid="{00000000-0005-0000-0000-00005E600000}"/>
    <cellStyle name="Normal 6 6 2 5 2 2" xfId="24670" xr:uid="{00000000-0005-0000-0000-00005F600000}"/>
    <cellStyle name="Normal 6 6 2 5 2 3" xfId="24671" xr:uid="{00000000-0005-0000-0000-000060600000}"/>
    <cellStyle name="Normal 6 6 2 5 3" xfId="24672" xr:uid="{00000000-0005-0000-0000-000061600000}"/>
    <cellStyle name="Normal 6 6 2 5 4" xfId="24673" xr:uid="{00000000-0005-0000-0000-000062600000}"/>
    <cellStyle name="Normal 6 6 2 6" xfId="24674" xr:uid="{00000000-0005-0000-0000-000063600000}"/>
    <cellStyle name="Normal 6 6 2 6 2" xfId="24675" xr:uid="{00000000-0005-0000-0000-000064600000}"/>
    <cellStyle name="Normal 6 6 2 6 2 2" xfId="24676" xr:uid="{00000000-0005-0000-0000-000065600000}"/>
    <cellStyle name="Normal 6 6 2 6 2 3" xfId="24677" xr:uid="{00000000-0005-0000-0000-000066600000}"/>
    <cellStyle name="Normal 6 6 2 6 3" xfId="24678" xr:uid="{00000000-0005-0000-0000-000067600000}"/>
    <cellStyle name="Normal 6 6 2 6 4" xfId="24679" xr:uid="{00000000-0005-0000-0000-000068600000}"/>
    <cellStyle name="Normal 6 6 2 7" xfId="24680" xr:uid="{00000000-0005-0000-0000-000069600000}"/>
    <cellStyle name="Normal 6 6 2 7 2" xfId="24681" xr:uid="{00000000-0005-0000-0000-00006A600000}"/>
    <cellStyle name="Normal 6 6 2 7 2 2" xfId="24682" xr:uid="{00000000-0005-0000-0000-00006B600000}"/>
    <cellStyle name="Normal 6 6 2 7 2 3" xfId="24683" xr:uid="{00000000-0005-0000-0000-00006C600000}"/>
    <cellStyle name="Normal 6 6 2 7 3" xfId="24684" xr:uid="{00000000-0005-0000-0000-00006D600000}"/>
    <cellStyle name="Normal 6 6 2 7 4" xfId="24685" xr:uid="{00000000-0005-0000-0000-00006E600000}"/>
    <cellStyle name="Normal 6 6 2 8" xfId="24686" xr:uid="{00000000-0005-0000-0000-00006F600000}"/>
    <cellStyle name="Normal 6 6 2 8 2" xfId="24687" xr:uid="{00000000-0005-0000-0000-000070600000}"/>
    <cellStyle name="Normal 6 6 2 8 3" xfId="24688" xr:uid="{00000000-0005-0000-0000-000071600000}"/>
    <cellStyle name="Normal 6 6 2 9" xfId="24689" xr:uid="{00000000-0005-0000-0000-000072600000}"/>
    <cellStyle name="Normal 6 6 3" xfId="24690" xr:uid="{00000000-0005-0000-0000-000073600000}"/>
    <cellStyle name="Normal 6 6 3 10" xfId="24691" xr:uid="{00000000-0005-0000-0000-000074600000}"/>
    <cellStyle name="Normal 6 6 3 2" xfId="24692" xr:uid="{00000000-0005-0000-0000-000075600000}"/>
    <cellStyle name="Normal 6 6 3 2 2" xfId="24693" xr:uid="{00000000-0005-0000-0000-000076600000}"/>
    <cellStyle name="Normal 6 6 3 2 2 2" xfId="24694" xr:uid="{00000000-0005-0000-0000-000077600000}"/>
    <cellStyle name="Normal 6 6 3 2 2 3" xfId="24695" xr:uid="{00000000-0005-0000-0000-000078600000}"/>
    <cellStyle name="Normal 6 6 3 2 3" xfId="24696" xr:uid="{00000000-0005-0000-0000-000079600000}"/>
    <cellStyle name="Normal 6 6 3 2 4" xfId="24697" xr:uid="{00000000-0005-0000-0000-00007A600000}"/>
    <cellStyle name="Normal 6 6 3 3" xfId="24698" xr:uid="{00000000-0005-0000-0000-00007B600000}"/>
    <cellStyle name="Normal 6 6 3 3 2" xfId="24699" xr:uid="{00000000-0005-0000-0000-00007C600000}"/>
    <cellStyle name="Normal 6 6 3 3 2 2" xfId="24700" xr:uid="{00000000-0005-0000-0000-00007D600000}"/>
    <cellStyle name="Normal 6 6 3 3 2 3" xfId="24701" xr:uid="{00000000-0005-0000-0000-00007E600000}"/>
    <cellStyle name="Normal 6 6 3 3 3" xfId="24702" xr:uid="{00000000-0005-0000-0000-00007F600000}"/>
    <cellStyle name="Normal 6 6 3 3 4" xfId="24703" xr:uid="{00000000-0005-0000-0000-000080600000}"/>
    <cellStyle name="Normal 6 6 3 4" xfId="24704" xr:uid="{00000000-0005-0000-0000-000081600000}"/>
    <cellStyle name="Normal 6 6 3 4 2" xfId="24705" xr:uid="{00000000-0005-0000-0000-000082600000}"/>
    <cellStyle name="Normal 6 6 3 4 2 2" xfId="24706" xr:uid="{00000000-0005-0000-0000-000083600000}"/>
    <cellStyle name="Normal 6 6 3 4 2 3" xfId="24707" xr:uid="{00000000-0005-0000-0000-000084600000}"/>
    <cellStyle name="Normal 6 6 3 4 3" xfId="24708" xr:uid="{00000000-0005-0000-0000-000085600000}"/>
    <cellStyle name="Normal 6 6 3 4 4" xfId="24709" xr:uid="{00000000-0005-0000-0000-000086600000}"/>
    <cellStyle name="Normal 6 6 3 5" xfId="24710" xr:uid="{00000000-0005-0000-0000-000087600000}"/>
    <cellStyle name="Normal 6 6 3 5 2" xfId="24711" xr:uid="{00000000-0005-0000-0000-000088600000}"/>
    <cellStyle name="Normal 6 6 3 5 2 2" xfId="24712" xr:uid="{00000000-0005-0000-0000-000089600000}"/>
    <cellStyle name="Normal 6 6 3 5 2 3" xfId="24713" xr:uid="{00000000-0005-0000-0000-00008A600000}"/>
    <cellStyle name="Normal 6 6 3 5 3" xfId="24714" xr:uid="{00000000-0005-0000-0000-00008B600000}"/>
    <cellStyle name="Normal 6 6 3 5 4" xfId="24715" xr:uid="{00000000-0005-0000-0000-00008C600000}"/>
    <cellStyle name="Normal 6 6 3 6" xfId="24716" xr:uid="{00000000-0005-0000-0000-00008D600000}"/>
    <cellStyle name="Normal 6 6 3 6 2" xfId="24717" xr:uid="{00000000-0005-0000-0000-00008E600000}"/>
    <cellStyle name="Normal 6 6 3 6 2 2" xfId="24718" xr:uid="{00000000-0005-0000-0000-00008F600000}"/>
    <cellStyle name="Normal 6 6 3 6 2 3" xfId="24719" xr:uid="{00000000-0005-0000-0000-000090600000}"/>
    <cellStyle name="Normal 6 6 3 6 3" xfId="24720" xr:uid="{00000000-0005-0000-0000-000091600000}"/>
    <cellStyle name="Normal 6 6 3 6 4" xfId="24721" xr:uid="{00000000-0005-0000-0000-000092600000}"/>
    <cellStyle name="Normal 6 6 3 7" xfId="24722" xr:uid="{00000000-0005-0000-0000-000093600000}"/>
    <cellStyle name="Normal 6 6 3 7 2" xfId="24723" xr:uid="{00000000-0005-0000-0000-000094600000}"/>
    <cellStyle name="Normal 6 6 3 7 2 2" xfId="24724" xr:uid="{00000000-0005-0000-0000-000095600000}"/>
    <cellStyle name="Normal 6 6 3 7 2 3" xfId="24725" xr:uid="{00000000-0005-0000-0000-000096600000}"/>
    <cellStyle name="Normal 6 6 3 7 3" xfId="24726" xr:uid="{00000000-0005-0000-0000-000097600000}"/>
    <cellStyle name="Normal 6 6 3 7 4" xfId="24727" xr:uid="{00000000-0005-0000-0000-000098600000}"/>
    <cellStyle name="Normal 6 6 3 8" xfId="24728" xr:uid="{00000000-0005-0000-0000-000099600000}"/>
    <cellStyle name="Normal 6 6 3 8 2" xfId="24729" xr:uid="{00000000-0005-0000-0000-00009A600000}"/>
    <cellStyle name="Normal 6 6 3 8 3" xfId="24730" xr:uid="{00000000-0005-0000-0000-00009B600000}"/>
    <cellStyle name="Normal 6 6 3 9" xfId="24731" xr:uid="{00000000-0005-0000-0000-00009C600000}"/>
    <cellStyle name="Normal 6 6 4" xfId="24732" xr:uid="{00000000-0005-0000-0000-00009D600000}"/>
    <cellStyle name="Normal 6 6 4 2" xfId="24733" xr:uid="{00000000-0005-0000-0000-00009E600000}"/>
    <cellStyle name="Normal 6 6 4 2 2" xfId="24734" xr:uid="{00000000-0005-0000-0000-00009F600000}"/>
    <cellStyle name="Normal 6 6 4 2 3" xfId="24735" xr:uid="{00000000-0005-0000-0000-0000A0600000}"/>
    <cellStyle name="Normal 6 6 4 3" xfId="24736" xr:uid="{00000000-0005-0000-0000-0000A1600000}"/>
    <cellStyle name="Normal 6 6 4 4" xfId="24737" xr:uid="{00000000-0005-0000-0000-0000A2600000}"/>
    <cellStyle name="Normal 6 6 5" xfId="24738" xr:uid="{00000000-0005-0000-0000-0000A3600000}"/>
    <cellStyle name="Normal 6 6 5 2" xfId="24739" xr:uid="{00000000-0005-0000-0000-0000A4600000}"/>
    <cellStyle name="Normal 6 6 5 2 2" xfId="24740" xr:uid="{00000000-0005-0000-0000-0000A5600000}"/>
    <cellStyle name="Normal 6 6 5 2 3" xfId="24741" xr:uid="{00000000-0005-0000-0000-0000A6600000}"/>
    <cellStyle name="Normal 6 6 5 3" xfId="24742" xr:uid="{00000000-0005-0000-0000-0000A7600000}"/>
    <cellStyle name="Normal 6 6 5 4" xfId="24743" xr:uid="{00000000-0005-0000-0000-0000A8600000}"/>
    <cellStyle name="Normal 6 6 6" xfId="24744" xr:uid="{00000000-0005-0000-0000-0000A9600000}"/>
    <cellStyle name="Normal 6 6 6 2" xfId="24745" xr:uid="{00000000-0005-0000-0000-0000AA600000}"/>
    <cellStyle name="Normal 6 6 6 2 2" xfId="24746" xr:uid="{00000000-0005-0000-0000-0000AB600000}"/>
    <cellStyle name="Normal 6 6 6 2 3" xfId="24747" xr:uid="{00000000-0005-0000-0000-0000AC600000}"/>
    <cellStyle name="Normal 6 6 6 3" xfId="24748" xr:uid="{00000000-0005-0000-0000-0000AD600000}"/>
    <cellStyle name="Normal 6 6 6 4" xfId="24749" xr:uid="{00000000-0005-0000-0000-0000AE600000}"/>
    <cellStyle name="Normal 6 6 7" xfId="24750" xr:uid="{00000000-0005-0000-0000-0000AF600000}"/>
    <cellStyle name="Normal 6 6 7 2" xfId="24751" xr:uid="{00000000-0005-0000-0000-0000B0600000}"/>
    <cellStyle name="Normal 6 6 7 2 2" xfId="24752" xr:uid="{00000000-0005-0000-0000-0000B1600000}"/>
    <cellStyle name="Normal 6 6 7 2 3" xfId="24753" xr:uid="{00000000-0005-0000-0000-0000B2600000}"/>
    <cellStyle name="Normal 6 6 7 3" xfId="24754" xr:uid="{00000000-0005-0000-0000-0000B3600000}"/>
    <cellStyle name="Normal 6 6 7 4" xfId="24755" xr:uid="{00000000-0005-0000-0000-0000B4600000}"/>
    <cellStyle name="Normal 6 6 8" xfId="24756" xr:uid="{00000000-0005-0000-0000-0000B5600000}"/>
    <cellStyle name="Normal 6 6 8 2" xfId="24757" xr:uid="{00000000-0005-0000-0000-0000B6600000}"/>
    <cellStyle name="Normal 6 6 8 2 2" xfId="24758" xr:uid="{00000000-0005-0000-0000-0000B7600000}"/>
    <cellStyle name="Normal 6 6 8 2 3" xfId="24759" xr:uid="{00000000-0005-0000-0000-0000B8600000}"/>
    <cellStyle name="Normal 6 6 8 3" xfId="24760" xr:uid="{00000000-0005-0000-0000-0000B9600000}"/>
    <cellStyle name="Normal 6 6 8 4" xfId="24761" xr:uid="{00000000-0005-0000-0000-0000BA600000}"/>
    <cellStyle name="Normal 6 6 9" xfId="24762" xr:uid="{00000000-0005-0000-0000-0000BB600000}"/>
    <cellStyle name="Normal 6 6 9 2" xfId="24763" xr:uid="{00000000-0005-0000-0000-0000BC600000}"/>
    <cellStyle name="Normal 6 6 9 2 2" xfId="24764" xr:uid="{00000000-0005-0000-0000-0000BD600000}"/>
    <cellStyle name="Normal 6 6 9 2 3" xfId="24765" xr:uid="{00000000-0005-0000-0000-0000BE600000}"/>
    <cellStyle name="Normal 6 6 9 3" xfId="24766" xr:uid="{00000000-0005-0000-0000-0000BF600000}"/>
    <cellStyle name="Normal 6 6 9 4" xfId="24767" xr:uid="{00000000-0005-0000-0000-0000C0600000}"/>
    <cellStyle name="Normal 6 7" xfId="24768" xr:uid="{00000000-0005-0000-0000-0000C1600000}"/>
    <cellStyle name="Normal 6 7 2" xfId="24769" xr:uid="{00000000-0005-0000-0000-0000C2600000}"/>
    <cellStyle name="Normal 6 7 3" xfId="24770" xr:uid="{00000000-0005-0000-0000-0000C3600000}"/>
    <cellStyle name="Normal 6 7 3 2" xfId="24771" xr:uid="{00000000-0005-0000-0000-0000C4600000}"/>
    <cellStyle name="Normal 6 7 3 3" xfId="24772" xr:uid="{00000000-0005-0000-0000-0000C5600000}"/>
    <cellStyle name="Normal 6 8" xfId="24773" xr:uid="{00000000-0005-0000-0000-0000C6600000}"/>
    <cellStyle name="Normal 7" xfId="24774" xr:uid="{00000000-0005-0000-0000-0000C7600000}"/>
    <cellStyle name="Normal 7 10" xfId="24775" xr:uid="{00000000-0005-0000-0000-0000C8600000}"/>
    <cellStyle name="Normal 7 10 2" xfId="24776" xr:uid="{00000000-0005-0000-0000-0000C9600000}"/>
    <cellStyle name="Normal 7 10 2 2" xfId="24777" xr:uid="{00000000-0005-0000-0000-0000CA600000}"/>
    <cellStyle name="Normal 7 10 2 3" xfId="24778" xr:uid="{00000000-0005-0000-0000-0000CB600000}"/>
    <cellStyle name="Normal 7 10 3" xfId="24779" xr:uid="{00000000-0005-0000-0000-0000CC600000}"/>
    <cellStyle name="Normal 7 10 4" xfId="24780" xr:uid="{00000000-0005-0000-0000-0000CD600000}"/>
    <cellStyle name="Normal 7 11" xfId="24781" xr:uid="{00000000-0005-0000-0000-0000CE600000}"/>
    <cellStyle name="Normal 7 11 2" xfId="24782" xr:uid="{00000000-0005-0000-0000-0000CF600000}"/>
    <cellStyle name="Normal 7 11 2 2" xfId="24783" xr:uid="{00000000-0005-0000-0000-0000D0600000}"/>
    <cellStyle name="Normal 7 11 2 3" xfId="24784" xr:uid="{00000000-0005-0000-0000-0000D1600000}"/>
    <cellStyle name="Normal 7 11 3" xfId="24785" xr:uid="{00000000-0005-0000-0000-0000D2600000}"/>
    <cellStyle name="Normal 7 11 4" xfId="24786" xr:uid="{00000000-0005-0000-0000-0000D3600000}"/>
    <cellStyle name="Normal 7 12" xfId="24787" xr:uid="{00000000-0005-0000-0000-0000D4600000}"/>
    <cellStyle name="Normal 7 12 2" xfId="24788" xr:uid="{00000000-0005-0000-0000-0000D5600000}"/>
    <cellStyle name="Normal 7 12 2 2" xfId="24789" xr:uid="{00000000-0005-0000-0000-0000D6600000}"/>
    <cellStyle name="Normal 7 12 2 3" xfId="24790" xr:uid="{00000000-0005-0000-0000-0000D7600000}"/>
    <cellStyle name="Normal 7 12 3" xfId="24791" xr:uid="{00000000-0005-0000-0000-0000D8600000}"/>
    <cellStyle name="Normal 7 12 4" xfId="24792" xr:uid="{00000000-0005-0000-0000-0000D9600000}"/>
    <cellStyle name="Normal 7 13" xfId="24793" xr:uid="{00000000-0005-0000-0000-0000DA600000}"/>
    <cellStyle name="Normal 7 13 2" xfId="24794" xr:uid="{00000000-0005-0000-0000-0000DB600000}"/>
    <cellStyle name="Normal 7 13 2 2" xfId="24795" xr:uid="{00000000-0005-0000-0000-0000DC600000}"/>
    <cellStyle name="Normal 7 13 2 3" xfId="24796" xr:uid="{00000000-0005-0000-0000-0000DD600000}"/>
    <cellStyle name="Normal 7 13 3" xfId="24797" xr:uid="{00000000-0005-0000-0000-0000DE600000}"/>
    <cellStyle name="Normal 7 13 4" xfId="24798" xr:uid="{00000000-0005-0000-0000-0000DF600000}"/>
    <cellStyle name="Normal 7 14" xfId="24799" xr:uid="{00000000-0005-0000-0000-0000E0600000}"/>
    <cellStyle name="Normal 7 14 2" xfId="24800" xr:uid="{00000000-0005-0000-0000-0000E1600000}"/>
    <cellStyle name="Normal 7 14 2 2" xfId="24801" xr:uid="{00000000-0005-0000-0000-0000E2600000}"/>
    <cellStyle name="Normal 7 14 2 3" xfId="24802" xr:uid="{00000000-0005-0000-0000-0000E3600000}"/>
    <cellStyle name="Normal 7 14 3" xfId="24803" xr:uid="{00000000-0005-0000-0000-0000E4600000}"/>
    <cellStyle name="Normal 7 14 4" xfId="24804" xr:uid="{00000000-0005-0000-0000-0000E5600000}"/>
    <cellStyle name="Normal 7 15" xfId="24805" xr:uid="{00000000-0005-0000-0000-0000E6600000}"/>
    <cellStyle name="Normal 7 15 2" xfId="24806" xr:uid="{00000000-0005-0000-0000-0000E7600000}"/>
    <cellStyle name="Normal 7 15 3" xfId="24807" xr:uid="{00000000-0005-0000-0000-0000E8600000}"/>
    <cellStyle name="Normal 7 16" xfId="24808" xr:uid="{00000000-0005-0000-0000-0000E9600000}"/>
    <cellStyle name="Normal 7 17" xfId="24809" xr:uid="{00000000-0005-0000-0000-0000EA600000}"/>
    <cellStyle name="Normal 7 18" xfId="24810" xr:uid="{00000000-0005-0000-0000-0000EB600000}"/>
    <cellStyle name="Normal 7 2" xfId="24811" xr:uid="{00000000-0005-0000-0000-0000EC600000}"/>
    <cellStyle name="Normal 7 2 10" xfId="24812" xr:uid="{00000000-0005-0000-0000-0000ED600000}"/>
    <cellStyle name="Normal 7 2 10 2" xfId="24813" xr:uid="{00000000-0005-0000-0000-0000EE600000}"/>
    <cellStyle name="Normal 7 2 10 2 2" xfId="24814" xr:uid="{00000000-0005-0000-0000-0000EF600000}"/>
    <cellStyle name="Normal 7 2 10 2 3" xfId="24815" xr:uid="{00000000-0005-0000-0000-0000F0600000}"/>
    <cellStyle name="Normal 7 2 10 3" xfId="24816" xr:uid="{00000000-0005-0000-0000-0000F1600000}"/>
    <cellStyle name="Normal 7 2 10 4" xfId="24817" xr:uid="{00000000-0005-0000-0000-0000F2600000}"/>
    <cellStyle name="Normal 7 2 11" xfId="24818" xr:uid="{00000000-0005-0000-0000-0000F3600000}"/>
    <cellStyle name="Normal 7 2 11 2" xfId="24819" xr:uid="{00000000-0005-0000-0000-0000F4600000}"/>
    <cellStyle name="Normal 7 2 11 2 2" xfId="24820" xr:uid="{00000000-0005-0000-0000-0000F5600000}"/>
    <cellStyle name="Normal 7 2 11 2 3" xfId="24821" xr:uid="{00000000-0005-0000-0000-0000F6600000}"/>
    <cellStyle name="Normal 7 2 11 3" xfId="24822" xr:uid="{00000000-0005-0000-0000-0000F7600000}"/>
    <cellStyle name="Normal 7 2 11 4" xfId="24823" xr:uid="{00000000-0005-0000-0000-0000F8600000}"/>
    <cellStyle name="Normal 7 2 12" xfId="24824" xr:uid="{00000000-0005-0000-0000-0000F9600000}"/>
    <cellStyle name="Normal 7 2 12 2" xfId="24825" xr:uid="{00000000-0005-0000-0000-0000FA600000}"/>
    <cellStyle name="Normal 7 2 12 2 2" xfId="24826" xr:uid="{00000000-0005-0000-0000-0000FB600000}"/>
    <cellStyle name="Normal 7 2 12 2 3" xfId="24827" xr:uid="{00000000-0005-0000-0000-0000FC600000}"/>
    <cellStyle name="Normal 7 2 12 3" xfId="24828" xr:uid="{00000000-0005-0000-0000-0000FD600000}"/>
    <cellStyle name="Normal 7 2 12 4" xfId="24829" xr:uid="{00000000-0005-0000-0000-0000FE600000}"/>
    <cellStyle name="Normal 7 2 13" xfId="24830" xr:uid="{00000000-0005-0000-0000-0000FF600000}"/>
    <cellStyle name="Normal 7 2 13 2" xfId="24831" xr:uid="{00000000-0005-0000-0000-000000610000}"/>
    <cellStyle name="Normal 7 2 13 2 2" xfId="24832" xr:uid="{00000000-0005-0000-0000-000001610000}"/>
    <cellStyle name="Normal 7 2 13 2 3" xfId="24833" xr:uid="{00000000-0005-0000-0000-000002610000}"/>
    <cellStyle name="Normal 7 2 13 3" xfId="24834" xr:uid="{00000000-0005-0000-0000-000003610000}"/>
    <cellStyle name="Normal 7 2 13 4" xfId="24835" xr:uid="{00000000-0005-0000-0000-000004610000}"/>
    <cellStyle name="Normal 7 2 14" xfId="24836" xr:uid="{00000000-0005-0000-0000-000005610000}"/>
    <cellStyle name="Normal 7 2 14 2" xfId="24837" xr:uid="{00000000-0005-0000-0000-000006610000}"/>
    <cellStyle name="Normal 7 2 14 3" xfId="24838" xr:uid="{00000000-0005-0000-0000-000007610000}"/>
    <cellStyle name="Normal 7 2 15" xfId="24839" xr:uid="{00000000-0005-0000-0000-000008610000}"/>
    <cellStyle name="Normal 7 2 16" xfId="24840" xr:uid="{00000000-0005-0000-0000-000009610000}"/>
    <cellStyle name="Normal 7 2 17" xfId="24841" xr:uid="{00000000-0005-0000-0000-00000A610000}"/>
    <cellStyle name="Normal 7 2 2" xfId="24842" xr:uid="{00000000-0005-0000-0000-00000B610000}"/>
    <cellStyle name="Normal 7 2 2 10" xfId="24843" xr:uid="{00000000-0005-0000-0000-00000C610000}"/>
    <cellStyle name="Normal 7 2 2 10 2" xfId="24844" xr:uid="{00000000-0005-0000-0000-00000D610000}"/>
    <cellStyle name="Normal 7 2 2 10 3" xfId="24845" xr:uid="{00000000-0005-0000-0000-00000E610000}"/>
    <cellStyle name="Normal 7 2 2 11" xfId="24846" xr:uid="{00000000-0005-0000-0000-00000F610000}"/>
    <cellStyle name="Normal 7 2 2 12" xfId="24847" xr:uid="{00000000-0005-0000-0000-000010610000}"/>
    <cellStyle name="Normal 7 2 2 2" xfId="24848" xr:uid="{00000000-0005-0000-0000-000011610000}"/>
    <cellStyle name="Normal 7 2 2 2 10" xfId="24849" xr:uid="{00000000-0005-0000-0000-000012610000}"/>
    <cellStyle name="Normal 7 2 2 2 2" xfId="24850" xr:uid="{00000000-0005-0000-0000-000013610000}"/>
    <cellStyle name="Normal 7 2 2 2 2 2" xfId="24851" xr:uid="{00000000-0005-0000-0000-000014610000}"/>
    <cellStyle name="Normal 7 2 2 2 2 2 2" xfId="24852" xr:uid="{00000000-0005-0000-0000-000015610000}"/>
    <cellStyle name="Normal 7 2 2 2 2 2 3" xfId="24853" xr:uid="{00000000-0005-0000-0000-000016610000}"/>
    <cellStyle name="Normal 7 2 2 2 2 3" xfId="24854" xr:uid="{00000000-0005-0000-0000-000017610000}"/>
    <cellStyle name="Normal 7 2 2 2 2 4" xfId="24855" xr:uid="{00000000-0005-0000-0000-000018610000}"/>
    <cellStyle name="Normal 7 2 2 2 3" xfId="24856" xr:uid="{00000000-0005-0000-0000-000019610000}"/>
    <cellStyle name="Normal 7 2 2 2 3 2" xfId="24857" xr:uid="{00000000-0005-0000-0000-00001A610000}"/>
    <cellStyle name="Normal 7 2 2 2 3 2 2" xfId="24858" xr:uid="{00000000-0005-0000-0000-00001B610000}"/>
    <cellStyle name="Normal 7 2 2 2 3 2 3" xfId="24859" xr:uid="{00000000-0005-0000-0000-00001C610000}"/>
    <cellStyle name="Normal 7 2 2 2 3 3" xfId="24860" xr:uid="{00000000-0005-0000-0000-00001D610000}"/>
    <cellStyle name="Normal 7 2 2 2 3 4" xfId="24861" xr:uid="{00000000-0005-0000-0000-00001E610000}"/>
    <cellStyle name="Normal 7 2 2 2 4" xfId="24862" xr:uid="{00000000-0005-0000-0000-00001F610000}"/>
    <cellStyle name="Normal 7 2 2 2 4 2" xfId="24863" xr:uid="{00000000-0005-0000-0000-000020610000}"/>
    <cellStyle name="Normal 7 2 2 2 4 2 2" xfId="24864" xr:uid="{00000000-0005-0000-0000-000021610000}"/>
    <cellStyle name="Normal 7 2 2 2 4 2 3" xfId="24865" xr:uid="{00000000-0005-0000-0000-000022610000}"/>
    <cellStyle name="Normal 7 2 2 2 4 3" xfId="24866" xr:uid="{00000000-0005-0000-0000-000023610000}"/>
    <cellStyle name="Normal 7 2 2 2 4 4" xfId="24867" xr:uid="{00000000-0005-0000-0000-000024610000}"/>
    <cellStyle name="Normal 7 2 2 2 5" xfId="24868" xr:uid="{00000000-0005-0000-0000-000025610000}"/>
    <cellStyle name="Normal 7 2 2 2 5 2" xfId="24869" xr:uid="{00000000-0005-0000-0000-000026610000}"/>
    <cellStyle name="Normal 7 2 2 2 5 2 2" xfId="24870" xr:uid="{00000000-0005-0000-0000-000027610000}"/>
    <cellStyle name="Normal 7 2 2 2 5 2 3" xfId="24871" xr:uid="{00000000-0005-0000-0000-000028610000}"/>
    <cellStyle name="Normal 7 2 2 2 5 3" xfId="24872" xr:uid="{00000000-0005-0000-0000-000029610000}"/>
    <cellStyle name="Normal 7 2 2 2 5 4" xfId="24873" xr:uid="{00000000-0005-0000-0000-00002A610000}"/>
    <cellStyle name="Normal 7 2 2 2 6" xfId="24874" xr:uid="{00000000-0005-0000-0000-00002B610000}"/>
    <cellStyle name="Normal 7 2 2 2 6 2" xfId="24875" xr:uid="{00000000-0005-0000-0000-00002C610000}"/>
    <cellStyle name="Normal 7 2 2 2 6 2 2" xfId="24876" xr:uid="{00000000-0005-0000-0000-00002D610000}"/>
    <cellStyle name="Normal 7 2 2 2 6 2 3" xfId="24877" xr:uid="{00000000-0005-0000-0000-00002E610000}"/>
    <cellStyle name="Normal 7 2 2 2 6 3" xfId="24878" xr:uid="{00000000-0005-0000-0000-00002F610000}"/>
    <cellStyle name="Normal 7 2 2 2 6 4" xfId="24879" xr:uid="{00000000-0005-0000-0000-000030610000}"/>
    <cellStyle name="Normal 7 2 2 2 7" xfId="24880" xr:uid="{00000000-0005-0000-0000-000031610000}"/>
    <cellStyle name="Normal 7 2 2 2 7 2" xfId="24881" xr:uid="{00000000-0005-0000-0000-000032610000}"/>
    <cellStyle name="Normal 7 2 2 2 7 2 2" xfId="24882" xr:uid="{00000000-0005-0000-0000-000033610000}"/>
    <cellStyle name="Normal 7 2 2 2 7 2 3" xfId="24883" xr:uid="{00000000-0005-0000-0000-000034610000}"/>
    <cellStyle name="Normal 7 2 2 2 7 3" xfId="24884" xr:uid="{00000000-0005-0000-0000-000035610000}"/>
    <cellStyle name="Normal 7 2 2 2 7 4" xfId="24885" xr:uid="{00000000-0005-0000-0000-000036610000}"/>
    <cellStyle name="Normal 7 2 2 2 8" xfId="24886" xr:uid="{00000000-0005-0000-0000-000037610000}"/>
    <cellStyle name="Normal 7 2 2 2 8 2" xfId="24887" xr:uid="{00000000-0005-0000-0000-000038610000}"/>
    <cellStyle name="Normal 7 2 2 2 8 3" xfId="24888" xr:uid="{00000000-0005-0000-0000-000039610000}"/>
    <cellStyle name="Normal 7 2 2 2 9" xfId="24889" xr:uid="{00000000-0005-0000-0000-00003A610000}"/>
    <cellStyle name="Normal 7 2 2 3" xfId="24890" xr:uid="{00000000-0005-0000-0000-00003B610000}"/>
    <cellStyle name="Normal 7 2 2 3 10" xfId="24891" xr:uid="{00000000-0005-0000-0000-00003C610000}"/>
    <cellStyle name="Normal 7 2 2 3 2" xfId="24892" xr:uid="{00000000-0005-0000-0000-00003D610000}"/>
    <cellStyle name="Normal 7 2 2 3 2 2" xfId="24893" xr:uid="{00000000-0005-0000-0000-00003E610000}"/>
    <cellStyle name="Normal 7 2 2 3 2 2 2" xfId="24894" xr:uid="{00000000-0005-0000-0000-00003F610000}"/>
    <cellStyle name="Normal 7 2 2 3 2 2 3" xfId="24895" xr:uid="{00000000-0005-0000-0000-000040610000}"/>
    <cellStyle name="Normal 7 2 2 3 2 3" xfId="24896" xr:uid="{00000000-0005-0000-0000-000041610000}"/>
    <cellStyle name="Normal 7 2 2 3 2 4" xfId="24897" xr:uid="{00000000-0005-0000-0000-000042610000}"/>
    <cellStyle name="Normal 7 2 2 3 3" xfId="24898" xr:uid="{00000000-0005-0000-0000-000043610000}"/>
    <cellStyle name="Normal 7 2 2 3 3 2" xfId="24899" xr:uid="{00000000-0005-0000-0000-000044610000}"/>
    <cellStyle name="Normal 7 2 2 3 3 2 2" xfId="24900" xr:uid="{00000000-0005-0000-0000-000045610000}"/>
    <cellStyle name="Normal 7 2 2 3 3 2 3" xfId="24901" xr:uid="{00000000-0005-0000-0000-000046610000}"/>
    <cellStyle name="Normal 7 2 2 3 3 3" xfId="24902" xr:uid="{00000000-0005-0000-0000-000047610000}"/>
    <cellStyle name="Normal 7 2 2 3 3 4" xfId="24903" xr:uid="{00000000-0005-0000-0000-000048610000}"/>
    <cellStyle name="Normal 7 2 2 3 4" xfId="24904" xr:uid="{00000000-0005-0000-0000-000049610000}"/>
    <cellStyle name="Normal 7 2 2 3 4 2" xfId="24905" xr:uid="{00000000-0005-0000-0000-00004A610000}"/>
    <cellStyle name="Normal 7 2 2 3 4 2 2" xfId="24906" xr:uid="{00000000-0005-0000-0000-00004B610000}"/>
    <cellStyle name="Normal 7 2 2 3 4 2 3" xfId="24907" xr:uid="{00000000-0005-0000-0000-00004C610000}"/>
    <cellStyle name="Normal 7 2 2 3 4 3" xfId="24908" xr:uid="{00000000-0005-0000-0000-00004D610000}"/>
    <cellStyle name="Normal 7 2 2 3 4 4" xfId="24909" xr:uid="{00000000-0005-0000-0000-00004E610000}"/>
    <cellStyle name="Normal 7 2 2 3 5" xfId="24910" xr:uid="{00000000-0005-0000-0000-00004F610000}"/>
    <cellStyle name="Normal 7 2 2 3 5 2" xfId="24911" xr:uid="{00000000-0005-0000-0000-000050610000}"/>
    <cellStyle name="Normal 7 2 2 3 5 2 2" xfId="24912" xr:uid="{00000000-0005-0000-0000-000051610000}"/>
    <cellStyle name="Normal 7 2 2 3 5 2 3" xfId="24913" xr:uid="{00000000-0005-0000-0000-000052610000}"/>
    <cellStyle name="Normal 7 2 2 3 5 3" xfId="24914" xr:uid="{00000000-0005-0000-0000-000053610000}"/>
    <cellStyle name="Normal 7 2 2 3 5 4" xfId="24915" xr:uid="{00000000-0005-0000-0000-000054610000}"/>
    <cellStyle name="Normal 7 2 2 3 6" xfId="24916" xr:uid="{00000000-0005-0000-0000-000055610000}"/>
    <cellStyle name="Normal 7 2 2 3 6 2" xfId="24917" xr:uid="{00000000-0005-0000-0000-000056610000}"/>
    <cellStyle name="Normal 7 2 2 3 6 2 2" xfId="24918" xr:uid="{00000000-0005-0000-0000-000057610000}"/>
    <cellStyle name="Normal 7 2 2 3 6 2 3" xfId="24919" xr:uid="{00000000-0005-0000-0000-000058610000}"/>
    <cellStyle name="Normal 7 2 2 3 6 3" xfId="24920" xr:uid="{00000000-0005-0000-0000-000059610000}"/>
    <cellStyle name="Normal 7 2 2 3 6 4" xfId="24921" xr:uid="{00000000-0005-0000-0000-00005A610000}"/>
    <cellStyle name="Normal 7 2 2 3 7" xfId="24922" xr:uid="{00000000-0005-0000-0000-00005B610000}"/>
    <cellStyle name="Normal 7 2 2 3 7 2" xfId="24923" xr:uid="{00000000-0005-0000-0000-00005C610000}"/>
    <cellStyle name="Normal 7 2 2 3 7 2 2" xfId="24924" xr:uid="{00000000-0005-0000-0000-00005D610000}"/>
    <cellStyle name="Normal 7 2 2 3 7 2 3" xfId="24925" xr:uid="{00000000-0005-0000-0000-00005E610000}"/>
    <cellStyle name="Normal 7 2 2 3 7 3" xfId="24926" xr:uid="{00000000-0005-0000-0000-00005F610000}"/>
    <cellStyle name="Normal 7 2 2 3 7 4" xfId="24927" xr:uid="{00000000-0005-0000-0000-000060610000}"/>
    <cellStyle name="Normal 7 2 2 3 8" xfId="24928" xr:uid="{00000000-0005-0000-0000-000061610000}"/>
    <cellStyle name="Normal 7 2 2 3 8 2" xfId="24929" xr:uid="{00000000-0005-0000-0000-000062610000}"/>
    <cellStyle name="Normal 7 2 2 3 8 3" xfId="24930" xr:uid="{00000000-0005-0000-0000-000063610000}"/>
    <cellStyle name="Normal 7 2 2 3 9" xfId="24931" xr:uid="{00000000-0005-0000-0000-000064610000}"/>
    <cellStyle name="Normal 7 2 2 4" xfId="24932" xr:uid="{00000000-0005-0000-0000-000065610000}"/>
    <cellStyle name="Normal 7 2 2 4 2" xfId="24933" xr:uid="{00000000-0005-0000-0000-000066610000}"/>
    <cellStyle name="Normal 7 2 2 4 2 2" xfId="24934" xr:uid="{00000000-0005-0000-0000-000067610000}"/>
    <cellStyle name="Normal 7 2 2 4 2 3" xfId="24935" xr:uid="{00000000-0005-0000-0000-000068610000}"/>
    <cellStyle name="Normal 7 2 2 4 3" xfId="24936" xr:uid="{00000000-0005-0000-0000-000069610000}"/>
    <cellStyle name="Normal 7 2 2 4 4" xfId="24937" xr:uid="{00000000-0005-0000-0000-00006A610000}"/>
    <cellStyle name="Normal 7 2 2 5" xfId="24938" xr:uid="{00000000-0005-0000-0000-00006B610000}"/>
    <cellStyle name="Normal 7 2 2 5 2" xfId="24939" xr:uid="{00000000-0005-0000-0000-00006C610000}"/>
    <cellStyle name="Normal 7 2 2 5 2 2" xfId="24940" xr:uid="{00000000-0005-0000-0000-00006D610000}"/>
    <cellStyle name="Normal 7 2 2 5 2 3" xfId="24941" xr:uid="{00000000-0005-0000-0000-00006E610000}"/>
    <cellStyle name="Normal 7 2 2 5 3" xfId="24942" xr:uid="{00000000-0005-0000-0000-00006F610000}"/>
    <cellStyle name="Normal 7 2 2 5 4" xfId="24943" xr:uid="{00000000-0005-0000-0000-000070610000}"/>
    <cellStyle name="Normal 7 2 2 6" xfId="24944" xr:uid="{00000000-0005-0000-0000-000071610000}"/>
    <cellStyle name="Normal 7 2 2 6 2" xfId="24945" xr:uid="{00000000-0005-0000-0000-000072610000}"/>
    <cellStyle name="Normal 7 2 2 6 2 2" xfId="24946" xr:uid="{00000000-0005-0000-0000-000073610000}"/>
    <cellStyle name="Normal 7 2 2 6 2 3" xfId="24947" xr:uid="{00000000-0005-0000-0000-000074610000}"/>
    <cellStyle name="Normal 7 2 2 6 3" xfId="24948" xr:uid="{00000000-0005-0000-0000-000075610000}"/>
    <cellStyle name="Normal 7 2 2 6 4" xfId="24949" xr:uid="{00000000-0005-0000-0000-000076610000}"/>
    <cellStyle name="Normal 7 2 2 7" xfId="24950" xr:uid="{00000000-0005-0000-0000-000077610000}"/>
    <cellStyle name="Normal 7 2 2 7 2" xfId="24951" xr:uid="{00000000-0005-0000-0000-000078610000}"/>
    <cellStyle name="Normal 7 2 2 7 2 2" xfId="24952" xr:uid="{00000000-0005-0000-0000-000079610000}"/>
    <cellStyle name="Normal 7 2 2 7 2 3" xfId="24953" xr:uid="{00000000-0005-0000-0000-00007A610000}"/>
    <cellStyle name="Normal 7 2 2 7 3" xfId="24954" xr:uid="{00000000-0005-0000-0000-00007B610000}"/>
    <cellStyle name="Normal 7 2 2 7 4" xfId="24955" xr:uid="{00000000-0005-0000-0000-00007C610000}"/>
    <cellStyle name="Normal 7 2 2 8" xfId="24956" xr:uid="{00000000-0005-0000-0000-00007D610000}"/>
    <cellStyle name="Normal 7 2 2 8 2" xfId="24957" xr:uid="{00000000-0005-0000-0000-00007E610000}"/>
    <cellStyle name="Normal 7 2 2 8 2 2" xfId="24958" xr:uid="{00000000-0005-0000-0000-00007F610000}"/>
    <cellStyle name="Normal 7 2 2 8 2 3" xfId="24959" xr:uid="{00000000-0005-0000-0000-000080610000}"/>
    <cellStyle name="Normal 7 2 2 8 3" xfId="24960" xr:uid="{00000000-0005-0000-0000-000081610000}"/>
    <cellStyle name="Normal 7 2 2 8 4" xfId="24961" xr:uid="{00000000-0005-0000-0000-000082610000}"/>
    <cellStyle name="Normal 7 2 2 9" xfId="24962" xr:uid="{00000000-0005-0000-0000-000083610000}"/>
    <cellStyle name="Normal 7 2 2 9 2" xfId="24963" xr:uid="{00000000-0005-0000-0000-000084610000}"/>
    <cellStyle name="Normal 7 2 2 9 2 2" xfId="24964" xr:uid="{00000000-0005-0000-0000-000085610000}"/>
    <cellStyle name="Normal 7 2 2 9 2 3" xfId="24965" xr:uid="{00000000-0005-0000-0000-000086610000}"/>
    <cellStyle name="Normal 7 2 2 9 3" xfId="24966" xr:uid="{00000000-0005-0000-0000-000087610000}"/>
    <cellStyle name="Normal 7 2 2 9 4" xfId="24967" xr:uid="{00000000-0005-0000-0000-000088610000}"/>
    <cellStyle name="Normal 7 2 3" xfId="24968" xr:uid="{00000000-0005-0000-0000-000089610000}"/>
    <cellStyle name="Normal 7 2 3 10" xfId="24969" xr:uid="{00000000-0005-0000-0000-00008A610000}"/>
    <cellStyle name="Normal 7 2 3 10 2" xfId="24970" xr:uid="{00000000-0005-0000-0000-00008B610000}"/>
    <cellStyle name="Normal 7 2 3 10 3" xfId="24971" xr:uid="{00000000-0005-0000-0000-00008C610000}"/>
    <cellStyle name="Normal 7 2 3 11" xfId="24972" xr:uid="{00000000-0005-0000-0000-00008D610000}"/>
    <cellStyle name="Normal 7 2 3 12" xfId="24973" xr:uid="{00000000-0005-0000-0000-00008E610000}"/>
    <cellStyle name="Normal 7 2 3 2" xfId="24974" xr:uid="{00000000-0005-0000-0000-00008F610000}"/>
    <cellStyle name="Normal 7 2 3 2 10" xfId="24975" xr:uid="{00000000-0005-0000-0000-000090610000}"/>
    <cellStyle name="Normal 7 2 3 2 2" xfId="24976" xr:uid="{00000000-0005-0000-0000-000091610000}"/>
    <cellStyle name="Normal 7 2 3 2 2 2" xfId="24977" xr:uid="{00000000-0005-0000-0000-000092610000}"/>
    <cellStyle name="Normal 7 2 3 2 2 2 2" xfId="24978" xr:uid="{00000000-0005-0000-0000-000093610000}"/>
    <cellStyle name="Normal 7 2 3 2 2 2 3" xfId="24979" xr:uid="{00000000-0005-0000-0000-000094610000}"/>
    <cellStyle name="Normal 7 2 3 2 2 3" xfId="24980" xr:uid="{00000000-0005-0000-0000-000095610000}"/>
    <cellStyle name="Normal 7 2 3 2 2 4" xfId="24981" xr:uid="{00000000-0005-0000-0000-000096610000}"/>
    <cellStyle name="Normal 7 2 3 2 3" xfId="24982" xr:uid="{00000000-0005-0000-0000-000097610000}"/>
    <cellStyle name="Normal 7 2 3 2 3 2" xfId="24983" xr:uid="{00000000-0005-0000-0000-000098610000}"/>
    <cellStyle name="Normal 7 2 3 2 3 2 2" xfId="24984" xr:uid="{00000000-0005-0000-0000-000099610000}"/>
    <cellStyle name="Normal 7 2 3 2 3 2 3" xfId="24985" xr:uid="{00000000-0005-0000-0000-00009A610000}"/>
    <cellStyle name="Normal 7 2 3 2 3 3" xfId="24986" xr:uid="{00000000-0005-0000-0000-00009B610000}"/>
    <cellStyle name="Normal 7 2 3 2 3 4" xfId="24987" xr:uid="{00000000-0005-0000-0000-00009C610000}"/>
    <cellStyle name="Normal 7 2 3 2 4" xfId="24988" xr:uid="{00000000-0005-0000-0000-00009D610000}"/>
    <cellStyle name="Normal 7 2 3 2 4 2" xfId="24989" xr:uid="{00000000-0005-0000-0000-00009E610000}"/>
    <cellStyle name="Normal 7 2 3 2 4 2 2" xfId="24990" xr:uid="{00000000-0005-0000-0000-00009F610000}"/>
    <cellStyle name="Normal 7 2 3 2 4 2 3" xfId="24991" xr:uid="{00000000-0005-0000-0000-0000A0610000}"/>
    <cellStyle name="Normal 7 2 3 2 4 3" xfId="24992" xr:uid="{00000000-0005-0000-0000-0000A1610000}"/>
    <cellStyle name="Normal 7 2 3 2 4 4" xfId="24993" xr:uid="{00000000-0005-0000-0000-0000A2610000}"/>
    <cellStyle name="Normal 7 2 3 2 5" xfId="24994" xr:uid="{00000000-0005-0000-0000-0000A3610000}"/>
    <cellStyle name="Normal 7 2 3 2 5 2" xfId="24995" xr:uid="{00000000-0005-0000-0000-0000A4610000}"/>
    <cellStyle name="Normal 7 2 3 2 5 2 2" xfId="24996" xr:uid="{00000000-0005-0000-0000-0000A5610000}"/>
    <cellStyle name="Normal 7 2 3 2 5 2 3" xfId="24997" xr:uid="{00000000-0005-0000-0000-0000A6610000}"/>
    <cellStyle name="Normal 7 2 3 2 5 3" xfId="24998" xr:uid="{00000000-0005-0000-0000-0000A7610000}"/>
    <cellStyle name="Normal 7 2 3 2 5 4" xfId="24999" xr:uid="{00000000-0005-0000-0000-0000A8610000}"/>
    <cellStyle name="Normal 7 2 3 2 6" xfId="25000" xr:uid="{00000000-0005-0000-0000-0000A9610000}"/>
    <cellStyle name="Normal 7 2 3 2 6 2" xfId="25001" xr:uid="{00000000-0005-0000-0000-0000AA610000}"/>
    <cellStyle name="Normal 7 2 3 2 6 2 2" xfId="25002" xr:uid="{00000000-0005-0000-0000-0000AB610000}"/>
    <cellStyle name="Normal 7 2 3 2 6 2 3" xfId="25003" xr:uid="{00000000-0005-0000-0000-0000AC610000}"/>
    <cellStyle name="Normal 7 2 3 2 6 3" xfId="25004" xr:uid="{00000000-0005-0000-0000-0000AD610000}"/>
    <cellStyle name="Normal 7 2 3 2 6 4" xfId="25005" xr:uid="{00000000-0005-0000-0000-0000AE610000}"/>
    <cellStyle name="Normal 7 2 3 2 7" xfId="25006" xr:uid="{00000000-0005-0000-0000-0000AF610000}"/>
    <cellStyle name="Normal 7 2 3 2 7 2" xfId="25007" xr:uid="{00000000-0005-0000-0000-0000B0610000}"/>
    <cellStyle name="Normal 7 2 3 2 7 2 2" xfId="25008" xr:uid="{00000000-0005-0000-0000-0000B1610000}"/>
    <cellStyle name="Normal 7 2 3 2 7 2 3" xfId="25009" xr:uid="{00000000-0005-0000-0000-0000B2610000}"/>
    <cellStyle name="Normal 7 2 3 2 7 3" xfId="25010" xr:uid="{00000000-0005-0000-0000-0000B3610000}"/>
    <cellStyle name="Normal 7 2 3 2 7 4" xfId="25011" xr:uid="{00000000-0005-0000-0000-0000B4610000}"/>
    <cellStyle name="Normal 7 2 3 2 8" xfId="25012" xr:uid="{00000000-0005-0000-0000-0000B5610000}"/>
    <cellStyle name="Normal 7 2 3 2 8 2" xfId="25013" xr:uid="{00000000-0005-0000-0000-0000B6610000}"/>
    <cellStyle name="Normal 7 2 3 2 8 3" xfId="25014" xr:uid="{00000000-0005-0000-0000-0000B7610000}"/>
    <cellStyle name="Normal 7 2 3 2 9" xfId="25015" xr:uid="{00000000-0005-0000-0000-0000B8610000}"/>
    <cellStyle name="Normal 7 2 3 3" xfId="25016" xr:uid="{00000000-0005-0000-0000-0000B9610000}"/>
    <cellStyle name="Normal 7 2 3 3 10" xfId="25017" xr:uid="{00000000-0005-0000-0000-0000BA610000}"/>
    <cellStyle name="Normal 7 2 3 3 2" xfId="25018" xr:uid="{00000000-0005-0000-0000-0000BB610000}"/>
    <cellStyle name="Normal 7 2 3 3 2 2" xfId="25019" xr:uid="{00000000-0005-0000-0000-0000BC610000}"/>
    <cellStyle name="Normal 7 2 3 3 2 2 2" xfId="25020" xr:uid="{00000000-0005-0000-0000-0000BD610000}"/>
    <cellStyle name="Normal 7 2 3 3 2 2 3" xfId="25021" xr:uid="{00000000-0005-0000-0000-0000BE610000}"/>
    <cellStyle name="Normal 7 2 3 3 2 3" xfId="25022" xr:uid="{00000000-0005-0000-0000-0000BF610000}"/>
    <cellStyle name="Normal 7 2 3 3 2 4" xfId="25023" xr:uid="{00000000-0005-0000-0000-0000C0610000}"/>
    <cellStyle name="Normal 7 2 3 3 3" xfId="25024" xr:uid="{00000000-0005-0000-0000-0000C1610000}"/>
    <cellStyle name="Normal 7 2 3 3 3 2" xfId="25025" xr:uid="{00000000-0005-0000-0000-0000C2610000}"/>
    <cellStyle name="Normal 7 2 3 3 3 2 2" xfId="25026" xr:uid="{00000000-0005-0000-0000-0000C3610000}"/>
    <cellStyle name="Normal 7 2 3 3 3 2 3" xfId="25027" xr:uid="{00000000-0005-0000-0000-0000C4610000}"/>
    <cellStyle name="Normal 7 2 3 3 3 3" xfId="25028" xr:uid="{00000000-0005-0000-0000-0000C5610000}"/>
    <cellStyle name="Normal 7 2 3 3 3 4" xfId="25029" xr:uid="{00000000-0005-0000-0000-0000C6610000}"/>
    <cellStyle name="Normal 7 2 3 3 4" xfId="25030" xr:uid="{00000000-0005-0000-0000-0000C7610000}"/>
    <cellStyle name="Normal 7 2 3 3 4 2" xfId="25031" xr:uid="{00000000-0005-0000-0000-0000C8610000}"/>
    <cellStyle name="Normal 7 2 3 3 4 2 2" xfId="25032" xr:uid="{00000000-0005-0000-0000-0000C9610000}"/>
    <cellStyle name="Normal 7 2 3 3 4 2 3" xfId="25033" xr:uid="{00000000-0005-0000-0000-0000CA610000}"/>
    <cellStyle name="Normal 7 2 3 3 4 3" xfId="25034" xr:uid="{00000000-0005-0000-0000-0000CB610000}"/>
    <cellStyle name="Normal 7 2 3 3 4 4" xfId="25035" xr:uid="{00000000-0005-0000-0000-0000CC610000}"/>
    <cellStyle name="Normal 7 2 3 3 5" xfId="25036" xr:uid="{00000000-0005-0000-0000-0000CD610000}"/>
    <cellStyle name="Normal 7 2 3 3 5 2" xfId="25037" xr:uid="{00000000-0005-0000-0000-0000CE610000}"/>
    <cellStyle name="Normal 7 2 3 3 5 2 2" xfId="25038" xr:uid="{00000000-0005-0000-0000-0000CF610000}"/>
    <cellStyle name="Normal 7 2 3 3 5 2 3" xfId="25039" xr:uid="{00000000-0005-0000-0000-0000D0610000}"/>
    <cellStyle name="Normal 7 2 3 3 5 3" xfId="25040" xr:uid="{00000000-0005-0000-0000-0000D1610000}"/>
    <cellStyle name="Normal 7 2 3 3 5 4" xfId="25041" xr:uid="{00000000-0005-0000-0000-0000D2610000}"/>
    <cellStyle name="Normal 7 2 3 3 6" xfId="25042" xr:uid="{00000000-0005-0000-0000-0000D3610000}"/>
    <cellStyle name="Normal 7 2 3 3 6 2" xfId="25043" xr:uid="{00000000-0005-0000-0000-0000D4610000}"/>
    <cellStyle name="Normal 7 2 3 3 6 2 2" xfId="25044" xr:uid="{00000000-0005-0000-0000-0000D5610000}"/>
    <cellStyle name="Normal 7 2 3 3 6 2 3" xfId="25045" xr:uid="{00000000-0005-0000-0000-0000D6610000}"/>
    <cellStyle name="Normal 7 2 3 3 6 3" xfId="25046" xr:uid="{00000000-0005-0000-0000-0000D7610000}"/>
    <cellStyle name="Normal 7 2 3 3 6 4" xfId="25047" xr:uid="{00000000-0005-0000-0000-0000D8610000}"/>
    <cellStyle name="Normal 7 2 3 3 7" xfId="25048" xr:uid="{00000000-0005-0000-0000-0000D9610000}"/>
    <cellStyle name="Normal 7 2 3 3 7 2" xfId="25049" xr:uid="{00000000-0005-0000-0000-0000DA610000}"/>
    <cellStyle name="Normal 7 2 3 3 7 2 2" xfId="25050" xr:uid="{00000000-0005-0000-0000-0000DB610000}"/>
    <cellStyle name="Normal 7 2 3 3 7 2 3" xfId="25051" xr:uid="{00000000-0005-0000-0000-0000DC610000}"/>
    <cellStyle name="Normal 7 2 3 3 7 3" xfId="25052" xr:uid="{00000000-0005-0000-0000-0000DD610000}"/>
    <cellStyle name="Normal 7 2 3 3 7 4" xfId="25053" xr:uid="{00000000-0005-0000-0000-0000DE610000}"/>
    <cellStyle name="Normal 7 2 3 3 8" xfId="25054" xr:uid="{00000000-0005-0000-0000-0000DF610000}"/>
    <cellStyle name="Normal 7 2 3 3 8 2" xfId="25055" xr:uid="{00000000-0005-0000-0000-0000E0610000}"/>
    <cellStyle name="Normal 7 2 3 3 8 3" xfId="25056" xr:uid="{00000000-0005-0000-0000-0000E1610000}"/>
    <cellStyle name="Normal 7 2 3 3 9" xfId="25057" xr:uid="{00000000-0005-0000-0000-0000E2610000}"/>
    <cellStyle name="Normal 7 2 3 4" xfId="25058" xr:uid="{00000000-0005-0000-0000-0000E3610000}"/>
    <cellStyle name="Normal 7 2 3 4 2" xfId="25059" xr:uid="{00000000-0005-0000-0000-0000E4610000}"/>
    <cellStyle name="Normal 7 2 3 4 2 2" xfId="25060" xr:uid="{00000000-0005-0000-0000-0000E5610000}"/>
    <cellStyle name="Normal 7 2 3 4 2 3" xfId="25061" xr:uid="{00000000-0005-0000-0000-0000E6610000}"/>
    <cellStyle name="Normal 7 2 3 4 3" xfId="25062" xr:uid="{00000000-0005-0000-0000-0000E7610000}"/>
    <cellStyle name="Normal 7 2 3 4 4" xfId="25063" xr:uid="{00000000-0005-0000-0000-0000E8610000}"/>
    <cellStyle name="Normal 7 2 3 5" xfId="25064" xr:uid="{00000000-0005-0000-0000-0000E9610000}"/>
    <cellStyle name="Normal 7 2 3 5 2" xfId="25065" xr:uid="{00000000-0005-0000-0000-0000EA610000}"/>
    <cellStyle name="Normal 7 2 3 5 2 2" xfId="25066" xr:uid="{00000000-0005-0000-0000-0000EB610000}"/>
    <cellStyle name="Normal 7 2 3 5 2 3" xfId="25067" xr:uid="{00000000-0005-0000-0000-0000EC610000}"/>
    <cellStyle name="Normal 7 2 3 5 3" xfId="25068" xr:uid="{00000000-0005-0000-0000-0000ED610000}"/>
    <cellStyle name="Normal 7 2 3 5 4" xfId="25069" xr:uid="{00000000-0005-0000-0000-0000EE610000}"/>
    <cellStyle name="Normal 7 2 3 6" xfId="25070" xr:uid="{00000000-0005-0000-0000-0000EF610000}"/>
    <cellStyle name="Normal 7 2 3 6 2" xfId="25071" xr:uid="{00000000-0005-0000-0000-0000F0610000}"/>
    <cellStyle name="Normal 7 2 3 6 2 2" xfId="25072" xr:uid="{00000000-0005-0000-0000-0000F1610000}"/>
    <cellStyle name="Normal 7 2 3 6 2 3" xfId="25073" xr:uid="{00000000-0005-0000-0000-0000F2610000}"/>
    <cellStyle name="Normal 7 2 3 6 3" xfId="25074" xr:uid="{00000000-0005-0000-0000-0000F3610000}"/>
    <cellStyle name="Normal 7 2 3 6 4" xfId="25075" xr:uid="{00000000-0005-0000-0000-0000F4610000}"/>
    <cellStyle name="Normal 7 2 3 7" xfId="25076" xr:uid="{00000000-0005-0000-0000-0000F5610000}"/>
    <cellStyle name="Normal 7 2 3 7 2" xfId="25077" xr:uid="{00000000-0005-0000-0000-0000F6610000}"/>
    <cellStyle name="Normal 7 2 3 7 2 2" xfId="25078" xr:uid="{00000000-0005-0000-0000-0000F7610000}"/>
    <cellStyle name="Normal 7 2 3 7 2 3" xfId="25079" xr:uid="{00000000-0005-0000-0000-0000F8610000}"/>
    <cellStyle name="Normal 7 2 3 7 3" xfId="25080" xr:uid="{00000000-0005-0000-0000-0000F9610000}"/>
    <cellStyle name="Normal 7 2 3 7 4" xfId="25081" xr:uid="{00000000-0005-0000-0000-0000FA610000}"/>
    <cellStyle name="Normal 7 2 3 8" xfId="25082" xr:uid="{00000000-0005-0000-0000-0000FB610000}"/>
    <cellStyle name="Normal 7 2 3 8 2" xfId="25083" xr:uid="{00000000-0005-0000-0000-0000FC610000}"/>
    <cellStyle name="Normal 7 2 3 8 2 2" xfId="25084" xr:uid="{00000000-0005-0000-0000-0000FD610000}"/>
    <cellStyle name="Normal 7 2 3 8 2 3" xfId="25085" xr:uid="{00000000-0005-0000-0000-0000FE610000}"/>
    <cellStyle name="Normal 7 2 3 8 3" xfId="25086" xr:uid="{00000000-0005-0000-0000-0000FF610000}"/>
    <cellStyle name="Normal 7 2 3 8 4" xfId="25087" xr:uid="{00000000-0005-0000-0000-000000620000}"/>
    <cellStyle name="Normal 7 2 3 9" xfId="25088" xr:uid="{00000000-0005-0000-0000-000001620000}"/>
    <cellStyle name="Normal 7 2 3 9 2" xfId="25089" xr:uid="{00000000-0005-0000-0000-000002620000}"/>
    <cellStyle name="Normal 7 2 3 9 2 2" xfId="25090" xr:uid="{00000000-0005-0000-0000-000003620000}"/>
    <cellStyle name="Normal 7 2 3 9 2 3" xfId="25091" xr:uid="{00000000-0005-0000-0000-000004620000}"/>
    <cellStyle name="Normal 7 2 3 9 3" xfId="25092" xr:uid="{00000000-0005-0000-0000-000005620000}"/>
    <cellStyle name="Normal 7 2 3 9 4" xfId="25093" xr:uid="{00000000-0005-0000-0000-000006620000}"/>
    <cellStyle name="Normal 7 2 4" xfId="25094" xr:uid="{00000000-0005-0000-0000-000007620000}"/>
    <cellStyle name="Normal 7 2 4 10" xfId="25095" xr:uid="{00000000-0005-0000-0000-000008620000}"/>
    <cellStyle name="Normal 7 2 4 10 2" xfId="25096" xr:uid="{00000000-0005-0000-0000-000009620000}"/>
    <cellStyle name="Normal 7 2 4 10 3" xfId="25097" xr:uid="{00000000-0005-0000-0000-00000A620000}"/>
    <cellStyle name="Normal 7 2 4 11" xfId="25098" xr:uid="{00000000-0005-0000-0000-00000B620000}"/>
    <cellStyle name="Normal 7 2 4 12" xfId="25099" xr:uid="{00000000-0005-0000-0000-00000C620000}"/>
    <cellStyle name="Normal 7 2 4 2" xfId="25100" xr:uid="{00000000-0005-0000-0000-00000D620000}"/>
    <cellStyle name="Normal 7 2 4 2 10" xfId="25101" xr:uid="{00000000-0005-0000-0000-00000E620000}"/>
    <cellStyle name="Normal 7 2 4 2 2" xfId="25102" xr:uid="{00000000-0005-0000-0000-00000F620000}"/>
    <cellStyle name="Normal 7 2 4 2 2 2" xfId="25103" xr:uid="{00000000-0005-0000-0000-000010620000}"/>
    <cellStyle name="Normal 7 2 4 2 2 2 2" xfId="25104" xr:uid="{00000000-0005-0000-0000-000011620000}"/>
    <cellStyle name="Normal 7 2 4 2 2 2 3" xfId="25105" xr:uid="{00000000-0005-0000-0000-000012620000}"/>
    <cellStyle name="Normal 7 2 4 2 2 3" xfId="25106" xr:uid="{00000000-0005-0000-0000-000013620000}"/>
    <cellStyle name="Normal 7 2 4 2 2 4" xfId="25107" xr:uid="{00000000-0005-0000-0000-000014620000}"/>
    <cellStyle name="Normal 7 2 4 2 3" xfId="25108" xr:uid="{00000000-0005-0000-0000-000015620000}"/>
    <cellStyle name="Normal 7 2 4 2 3 2" xfId="25109" xr:uid="{00000000-0005-0000-0000-000016620000}"/>
    <cellStyle name="Normal 7 2 4 2 3 2 2" xfId="25110" xr:uid="{00000000-0005-0000-0000-000017620000}"/>
    <cellStyle name="Normal 7 2 4 2 3 2 3" xfId="25111" xr:uid="{00000000-0005-0000-0000-000018620000}"/>
    <cellStyle name="Normal 7 2 4 2 3 3" xfId="25112" xr:uid="{00000000-0005-0000-0000-000019620000}"/>
    <cellStyle name="Normal 7 2 4 2 3 4" xfId="25113" xr:uid="{00000000-0005-0000-0000-00001A620000}"/>
    <cellStyle name="Normal 7 2 4 2 4" xfId="25114" xr:uid="{00000000-0005-0000-0000-00001B620000}"/>
    <cellStyle name="Normal 7 2 4 2 4 2" xfId="25115" xr:uid="{00000000-0005-0000-0000-00001C620000}"/>
    <cellStyle name="Normal 7 2 4 2 4 2 2" xfId="25116" xr:uid="{00000000-0005-0000-0000-00001D620000}"/>
    <cellStyle name="Normal 7 2 4 2 4 2 3" xfId="25117" xr:uid="{00000000-0005-0000-0000-00001E620000}"/>
    <cellStyle name="Normal 7 2 4 2 4 3" xfId="25118" xr:uid="{00000000-0005-0000-0000-00001F620000}"/>
    <cellStyle name="Normal 7 2 4 2 4 4" xfId="25119" xr:uid="{00000000-0005-0000-0000-000020620000}"/>
    <cellStyle name="Normal 7 2 4 2 5" xfId="25120" xr:uid="{00000000-0005-0000-0000-000021620000}"/>
    <cellStyle name="Normal 7 2 4 2 5 2" xfId="25121" xr:uid="{00000000-0005-0000-0000-000022620000}"/>
    <cellStyle name="Normal 7 2 4 2 5 2 2" xfId="25122" xr:uid="{00000000-0005-0000-0000-000023620000}"/>
    <cellStyle name="Normal 7 2 4 2 5 2 3" xfId="25123" xr:uid="{00000000-0005-0000-0000-000024620000}"/>
    <cellStyle name="Normal 7 2 4 2 5 3" xfId="25124" xr:uid="{00000000-0005-0000-0000-000025620000}"/>
    <cellStyle name="Normal 7 2 4 2 5 4" xfId="25125" xr:uid="{00000000-0005-0000-0000-000026620000}"/>
    <cellStyle name="Normal 7 2 4 2 6" xfId="25126" xr:uid="{00000000-0005-0000-0000-000027620000}"/>
    <cellStyle name="Normal 7 2 4 2 6 2" xfId="25127" xr:uid="{00000000-0005-0000-0000-000028620000}"/>
    <cellStyle name="Normal 7 2 4 2 6 2 2" xfId="25128" xr:uid="{00000000-0005-0000-0000-000029620000}"/>
    <cellStyle name="Normal 7 2 4 2 6 2 3" xfId="25129" xr:uid="{00000000-0005-0000-0000-00002A620000}"/>
    <cellStyle name="Normal 7 2 4 2 6 3" xfId="25130" xr:uid="{00000000-0005-0000-0000-00002B620000}"/>
    <cellStyle name="Normal 7 2 4 2 6 4" xfId="25131" xr:uid="{00000000-0005-0000-0000-00002C620000}"/>
    <cellStyle name="Normal 7 2 4 2 7" xfId="25132" xr:uid="{00000000-0005-0000-0000-00002D620000}"/>
    <cellStyle name="Normal 7 2 4 2 7 2" xfId="25133" xr:uid="{00000000-0005-0000-0000-00002E620000}"/>
    <cellStyle name="Normal 7 2 4 2 7 2 2" xfId="25134" xr:uid="{00000000-0005-0000-0000-00002F620000}"/>
    <cellStyle name="Normal 7 2 4 2 7 2 3" xfId="25135" xr:uid="{00000000-0005-0000-0000-000030620000}"/>
    <cellStyle name="Normal 7 2 4 2 7 3" xfId="25136" xr:uid="{00000000-0005-0000-0000-000031620000}"/>
    <cellStyle name="Normal 7 2 4 2 7 4" xfId="25137" xr:uid="{00000000-0005-0000-0000-000032620000}"/>
    <cellStyle name="Normal 7 2 4 2 8" xfId="25138" xr:uid="{00000000-0005-0000-0000-000033620000}"/>
    <cellStyle name="Normal 7 2 4 2 8 2" xfId="25139" xr:uid="{00000000-0005-0000-0000-000034620000}"/>
    <cellStyle name="Normal 7 2 4 2 8 3" xfId="25140" xr:uid="{00000000-0005-0000-0000-000035620000}"/>
    <cellStyle name="Normal 7 2 4 2 9" xfId="25141" xr:uid="{00000000-0005-0000-0000-000036620000}"/>
    <cellStyle name="Normal 7 2 4 3" xfId="25142" xr:uid="{00000000-0005-0000-0000-000037620000}"/>
    <cellStyle name="Normal 7 2 4 3 10" xfId="25143" xr:uid="{00000000-0005-0000-0000-000038620000}"/>
    <cellStyle name="Normal 7 2 4 3 2" xfId="25144" xr:uid="{00000000-0005-0000-0000-000039620000}"/>
    <cellStyle name="Normal 7 2 4 3 2 2" xfId="25145" xr:uid="{00000000-0005-0000-0000-00003A620000}"/>
    <cellStyle name="Normal 7 2 4 3 2 2 2" xfId="25146" xr:uid="{00000000-0005-0000-0000-00003B620000}"/>
    <cellStyle name="Normal 7 2 4 3 2 2 3" xfId="25147" xr:uid="{00000000-0005-0000-0000-00003C620000}"/>
    <cellStyle name="Normal 7 2 4 3 2 3" xfId="25148" xr:uid="{00000000-0005-0000-0000-00003D620000}"/>
    <cellStyle name="Normal 7 2 4 3 2 4" xfId="25149" xr:uid="{00000000-0005-0000-0000-00003E620000}"/>
    <cellStyle name="Normal 7 2 4 3 3" xfId="25150" xr:uid="{00000000-0005-0000-0000-00003F620000}"/>
    <cellStyle name="Normal 7 2 4 3 3 2" xfId="25151" xr:uid="{00000000-0005-0000-0000-000040620000}"/>
    <cellStyle name="Normal 7 2 4 3 3 2 2" xfId="25152" xr:uid="{00000000-0005-0000-0000-000041620000}"/>
    <cellStyle name="Normal 7 2 4 3 3 2 3" xfId="25153" xr:uid="{00000000-0005-0000-0000-000042620000}"/>
    <cellStyle name="Normal 7 2 4 3 3 3" xfId="25154" xr:uid="{00000000-0005-0000-0000-000043620000}"/>
    <cellStyle name="Normal 7 2 4 3 3 4" xfId="25155" xr:uid="{00000000-0005-0000-0000-000044620000}"/>
    <cellStyle name="Normal 7 2 4 3 4" xfId="25156" xr:uid="{00000000-0005-0000-0000-000045620000}"/>
    <cellStyle name="Normal 7 2 4 3 4 2" xfId="25157" xr:uid="{00000000-0005-0000-0000-000046620000}"/>
    <cellStyle name="Normal 7 2 4 3 4 2 2" xfId="25158" xr:uid="{00000000-0005-0000-0000-000047620000}"/>
    <cellStyle name="Normal 7 2 4 3 4 2 3" xfId="25159" xr:uid="{00000000-0005-0000-0000-000048620000}"/>
    <cellStyle name="Normal 7 2 4 3 4 3" xfId="25160" xr:uid="{00000000-0005-0000-0000-000049620000}"/>
    <cellStyle name="Normal 7 2 4 3 4 4" xfId="25161" xr:uid="{00000000-0005-0000-0000-00004A620000}"/>
    <cellStyle name="Normal 7 2 4 3 5" xfId="25162" xr:uid="{00000000-0005-0000-0000-00004B620000}"/>
    <cellStyle name="Normal 7 2 4 3 5 2" xfId="25163" xr:uid="{00000000-0005-0000-0000-00004C620000}"/>
    <cellStyle name="Normal 7 2 4 3 5 2 2" xfId="25164" xr:uid="{00000000-0005-0000-0000-00004D620000}"/>
    <cellStyle name="Normal 7 2 4 3 5 2 3" xfId="25165" xr:uid="{00000000-0005-0000-0000-00004E620000}"/>
    <cellStyle name="Normal 7 2 4 3 5 3" xfId="25166" xr:uid="{00000000-0005-0000-0000-00004F620000}"/>
    <cellStyle name="Normal 7 2 4 3 5 4" xfId="25167" xr:uid="{00000000-0005-0000-0000-000050620000}"/>
    <cellStyle name="Normal 7 2 4 3 6" xfId="25168" xr:uid="{00000000-0005-0000-0000-000051620000}"/>
    <cellStyle name="Normal 7 2 4 3 6 2" xfId="25169" xr:uid="{00000000-0005-0000-0000-000052620000}"/>
    <cellStyle name="Normal 7 2 4 3 6 2 2" xfId="25170" xr:uid="{00000000-0005-0000-0000-000053620000}"/>
    <cellStyle name="Normal 7 2 4 3 6 2 3" xfId="25171" xr:uid="{00000000-0005-0000-0000-000054620000}"/>
    <cellStyle name="Normal 7 2 4 3 6 3" xfId="25172" xr:uid="{00000000-0005-0000-0000-000055620000}"/>
    <cellStyle name="Normal 7 2 4 3 6 4" xfId="25173" xr:uid="{00000000-0005-0000-0000-000056620000}"/>
    <cellStyle name="Normal 7 2 4 3 7" xfId="25174" xr:uid="{00000000-0005-0000-0000-000057620000}"/>
    <cellStyle name="Normal 7 2 4 3 7 2" xfId="25175" xr:uid="{00000000-0005-0000-0000-000058620000}"/>
    <cellStyle name="Normal 7 2 4 3 7 2 2" xfId="25176" xr:uid="{00000000-0005-0000-0000-000059620000}"/>
    <cellStyle name="Normal 7 2 4 3 7 2 3" xfId="25177" xr:uid="{00000000-0005-0000-0000-00005A620000}"/>
    <cellStyle name="Normal 7 2 4 3 7 3" xfId="25178" xr:uid="{00000000-0005-0000-0000-00005B620000}"/>
    <cellStyle name="Normal 7 2 4 3 7 4" xfId="25179" xr:uid="{00000000-0005-0000-0000-00005C620000}"/>
    <cellStyle name="Normal 7 2 4 3 8" xfId="25180" xr:uid="{00000000-0005-0000-0000-00005D620000}"/>
    <cellStyle name="Normal 7 2 4 3 8 2" xfId="25181" xr:uid="{00000000-0005-0000-0000-00005E620000}"/>
    <cellStyle name="Normal 7 2 4 3 8 3" xfId="25182" xr:uid="{00000000-0005-0000-0000-00005F620000}"/>
    <cellStyle name="Normal 7 2 4 3 9" xfId="25183" xr:uid="{00000000-0005-0000-0000-000060620000}"/>
    <cellStyle name="Normal 7 2 4 4" xfId="25184" xr:uid="{00000000-0005-0000-0000-000061620000}"/>
    <cellStyle name="Normal 7 2 4 4 2" xfId="25185" xr:uid="{00000000-0005-0000-0000-000062620000}"/>
    <cellStyle name="Normal 7 2 4 4 2 2" xfId="25186" xr:uid="{00000000-0005-0000-0000-000063620000}"/>
    <cellStyle name="Normal 7 2 4 4 2 3" xfId="25187" xr:uid="{00000000-0005-0000-0000-000064620000}"/>
    <cellStyle name="Normal 7 2 4 4 3" xfId="25188" xr:uid="{00000000-0005-0000-0000-000065620000}"/>
    <cellStyle name="Normal 7 2 4 4 4" xfId="25189" xr:uid="{00000000-0005-0000-0000-000066620000}"/>
    <cellStyle name="Normal 7 2 4 5" xfId="25190" xr:uid="{00000000-0005-0000-0000-000067620000}"/>
    <cellStyle name="Normal 7 2 4 5 2" xfId="25191" xr:uid="{00000000-0005-0000-0000-000068620000}"/>
    <cellStyle name="Normal 7 2 4 5 2 2" xfId="25192" xr:uid="{00000000-0005-0000-0000-000069620000}"/>
    <cellStyle name="Normal 7 2 4 5 2 3" xfId="25193" xr:uid="{00000000-0005-0000-0000-00006A620000}"/>
    <cellStyle name="Normal 7 2 4 5 3" xfId="25194" xr:uid="{00000000-0005-0000-0000-00006B620000}"/>
    <cellStyle name="Normal 7 2 4 5 4" xfId="25195" xr:uid="{00000000-0005-0000-0000-00006C620000}"/>
    <cellStyle name="Normal 7 2 4 6" xfId="25196" xr:uid="{00000000-0005-0000-0000-00006D620000}"/>
    <cellStyle name="Normal 7 2 4 6 2" xfId="25197" xr:uid="{00000000-0005-0000-0000-00006E620000}"/>
    <cellStyle name="Normal 7 2 4 6 2 2" xfId="25198" xr:uid="{00000000-0005-0000-0000-00006F620000}"/>
    <cellStyle name="Normal 7 2 4 6 2 3" xfId="25199" xr:uid="{00000000-0005-0000-0000-000070620000}"/>
    <cellStyle name="Normal 7 2 4 6 3" xfId="25200" xr:uid="{00000000-0005-0000-0000-000071620000}"/>
    <cellStyle name="Normal 7 2 4 6 4" xfId="25201" xr:uid="{00000000-0005-0000-0000-000072620000}"/>
    <cellStyle name="Normal 7 2 4 7" xfId="25202" xr:uid="{00000000-0005-0000-0000-000073620000}"/>
    <cellStyle name="Normal 7 2 4 7 2" xfId="25203" xr:uid="{00000000-0005-0000-0000-000074620000}"/>
    <cellStyle name="Normal 7 2 4 7 2 2" xfId="25204" xr:uid="{00000000-0005-0000-0000-000075620000}"/>
    <cellStyle name="Normal 7 2 4 7 2 3" xfId="25205" xr:uid="{00000000-0005-0000-0000-000076620000}"/>
    <cellStyle name="Normal 7 2 4 7 3" xfId="25206" xr:uid="{00000000-0005-0000-0000-000077620000}"/>
    <cellStyle name="Normal 7 2 4 7 4" xfId="25207" xr:uid="{00000000-0005-0000-0000-000078620000}"/>
    <cellStyle name="Normal 7 2 4 8" xfId="25208" xr:uid="{00000000-0005-0000-0000-000079620000}"/>
    <cellStyle name="Normal 7 2 4 8 2" xfId="25209" xr:uid="{00000000-0005-0000-0000-00007A620000}"/>
    <cellStyle name="Normal 7 2 4 8 2 2" xfId="25210" xr:uid="{00000000-0005-0000-0000-00007B620000}"/>
    <cellStyle name="Normal 7 2 4 8 2 3" xfId="25211" xr:uid="{00000000-0005-0000-0000-00007C620000}"/>
    <cellStyle name="Normal 7 2 4 8 3" xfId="25212" xr:uid="{00000000-0005-0000-0000-00007D620000}"/>
    <cellStyle name="Normal 7 2 4 8 4" xfId="25213" xr:uid="{00000000-0005-0000-0000-00007E620000}"/>
    <cellStyle name="Normal 7 2 4 9" xfId="25214" xr:uid="{00000000-0005-0000-0000-00007F620000}"/>
    <cellStyle name="Normal 7 2 4 9 2" xfId="25215" xr:uid="{00000000-0005-0000-0000-000080620000}"/>
    <cellStyle name="Normal 7 2 4 9 2 2" xfId="25216" xr:uid="{00000000-0005-0000-0000-000081620000}"/>
    <cellStyle name="Normal 7 2 4 9 2 3" xfId="25217" xr:uid="{00000000-0005-0000-0000-000082620000}"/>
    <cellStyle name="Normal 7 2 4 9 3" xfId="25218" xr:uid="{00000000-0005-0000-0000-000083620000}"/>
    <cellStyle name="Normal 7 2 4 9 4" xfId="25219" xr:uid="{00000000-0005-0000-0000-000084620000}"/>
    <cellStyle name="Normal 7 2 5" xfId="25220" xr:uid="{00000000-0005-0000-0000-000085620000}"/>
    <cellStyle name="Normal 7 2 5 10" xfId="25221" xr:uid="{00000000-0005-0000-0000-000086620000}"/>
    <cellStyle name="Normal 7 2 5 2" xfId="25222" xr:uid="{00000000-0005-0000-0000-000087620000}"/>
    <cellStyle name="Normal 7 2 5 2 2" xfId="25223" xr:uid="{00000000-0005-0000-0000-000088620000}"/>
    <cellStyle name="Normal 7 2 5 2 2 2" xfId="25224" xr:uid="{00000000-0005-0000-0000-000089620000}"/>
    <cellStyle name="Normal 7 2 5 2 2 3" xfId="25225" xr:uid="{00000000-0005-0000-0000-00008A620000}"/>
    <cellStyle name="Normal 7 2 5 2 3" xfId="25226" xr:uid="{00000000-0005-0000-0000-00008B620000}"/>
    <cellStyle name="Normal 7 2 5 2 4" xfId="25227" xr:uid="{00000000-0005-0000-0000-00008C620000}"/>
    <cellStyle name="Normal 7 2 5 3" xfId="25228" xr:uid="{00000000-0005-0000-0000-00008D620000}"/>
    <cellStyle name="Normal 7 2 5 3 2" xfId="25229" xr:uid="{00000000-0005-0000-0000-00008E620000}"/>
    <cellStyle name="Normal 7 2 5 3 2 2" xfId="25230" xr:uid="{00000000-0005-0000-0000-00008F620000}"/>
    <cellStyle name="Normal 7 2 5 3 2 3" xfId="25231" xr:uid="{00000000-0005-0000-0000-000090620000}"/>
    <cellStyle name="Normal 7 2 5 3 3" xfId="25232" xr:uid="{00000000-0005-0000-0000-000091620000}"/>
    <cellStyle name="Normal 7 2 5 3 4" xfId="25233" xr:uid="{00000000-0005-0000-0000-000092620000}"/>
    <cellStyle name="Normal 7 2 5 4" xfId="25234" xr:uid="{00000000-0005-0000-0000-000093620000}"/>
    <cellStyle name="Normal 7 2 5 4 2" xfId="25235" xr:uid="{00000000-0005-0000-0000-000094620000}"/>
    <cellStyle name="Normal 7 2 5 4 2 2" xfId="25236" xr:uid="{00000000-0005-0000-0000-000095620000}"/>
    <cellStyle name="Normal 7 2 5 4 2 3" xfId="25237" xr:uid="{00000000-0005-0000-0000-000096620000}"/>
    <cellStyle name="Normal 7 2 5 4 3" xfId="25238" xr:uid="{00000000-0005-0000-0000-000097620000}"/>
    <cellStyle name="Normal 7 2 5 4 4" xfId="25239" xr:uid="{00000000-0005-0000-0000-000098620000}"/>
    <cellStyle name="Normal 7 2 5 5" xfId="25240" xr:uid="{00000000-0005-0000-0000-000099620000}"/>
    <cellStyle name="Normal 7 2 5 5 2" xfId="25241" xr:uid="{00000000-0005-0000-0000-00009A620000}"/>
    <cellStyle name="Normal 7 2 5 5 2 2" xfId="25242" xr:uid="{00000000-0005-0000-0000-00009B620000}"/>
    <cellStyle name="Normal 7 2 5 5 2 3" xfId="25243" xr:uid="{00000000-0005-0000-0000-00009C620000}"/>
    <cellStyle name="Normal 7 2 5 5 3" xfId="25244" xr:uid="{00000000-0005-0000-0000-00009D620000}"/>
    <cellStyle name="Normal 7 2 5 5 4" xfId="25245" xr:uid="{00000000-0005-0000-0000-00009E620000}"/>
    <cellStyle name="Normal 7 2 5 6" xfId="25246" xr:uid="{00000000-0005-0000-0000-00009F620000}"/>
    <cellStyle name="Normal 7 2 5 6 2" xfId="25247" xr:uid="{00000000-0005-0000-0000-0000A0620000}"/>
    <cellStyle name="Normal 7 2 5 6 2 2" xfId="25248" xr:uid="{00000000-0005-0000-0000-0000A1620000}"/>
    <cellStyle name="Normal 7 2 5 6 2 3" xfId="25249" xr:uid="{00000000-0005-0000-0000-0000A2620000}"/>
    <cellStyle name="Normal 7 2 5 6 3" xfId="25250" xr:uid="{00000000-0005-0000-0000-0000A3620000}"/>
    <cellStyle name="Normal 7 2 5 6 4" xfId="25251" xr:uid="{00000000-0005-0000-0000-0000A4620000}"/>
    <cellStyle name="Normal 7 2 5 7" xfId="25252" xr:uid="{00000000-0005-0000-0000-0000A5620000}"/>
    <cellStyle name="Normal 7 2 5 7 2" xfId="25253" xr:uid="{00000000-0005-0000-0000-0000A6620000}"/>
    <cellStyle name="Normal 7 2 5 7 2 2" xfId="25254" xr:uid="{00000000-0005-0000-0000-0000A7620000}"/>
    <cellStyle name="Normal 7 2 5 7 2 3" xfId="25255" xr:uid="{00000000-0005-0000-0000-0000A8620000}"/>
    <cellStyle name="Normal 7 2 5 7 3" xfId="25256" xr:uid="{00000000-0005-0000-0000-0000A9620000}"/>
    <cellStyle name="Normal 7 2 5 7 4" xfId="25257" xr:uid="{00000000-0005-0000-0000-0000AA620000}"/>
    <cellStyle name="Normal 7 2 5 8" xfId="25258" xr:uid="{00000000-0005-0000-0000-0000AB620000}"/>
    <cellStyle name="Normal 7 2 5 8 2" xfId="25259" xr:uid="{00000000-0005-0000-0000-0000AC620000}"/>
    <cellStyle name="Normal 7 2 5 8 3" xfId="25260" xr:uid="{00000000-0005-0000-0000-0000AD620000}"/>
    <cellStyle name="Normal 7 2 5 9" xfId="25261" xr:uid="{00000000-0005-0000-0000-0000AE620000}"/>
    <cellStyle name="Normal 7 2 6" xfId="25262" xr:uid="{00000000-0005-0000-0000-0000AF620000}"/>
    <cellStyle name="Normal 7 2 6 10" xfId="25263" xr:uid="{00000000-0005-0000-0000-0000B0620000}"/>
    <cellStyle name="Normal 7 2 6 2" xfId="25264" xr:uid="{00000000-0005-0000-0000-0000B1620000}"/>
    <cellStyle name="Normal 7 2 6 2 2" xfId="25265" xr:uid="{00000000-0005-0000-0000-0000B2620000}"/>
    <cellStyle name="Normal 7 2 6 2 2 2" xfId="25266" xr:uid="{00000000-0005-0000-0000-0000B3620000}"/>
    <cellStyle name="Normal 7 2 6 2 2 3" xfId="25267" xr:uid="{00000000-0005-0000-0000-0000B4620000}"/>
    <cellStyle name="Normal 7 2 6 2 3" xfId="25268" xr:uid="{00000000-0005-0000-0000-0000B5620000}"/>
    <cellStyle name="Normal 7 2 6 2 4" xfId="25269" xr:uid="{00000000-0005-0000-0000-0000B6620000}"/>
    <cellStyle name="Normal 7 2 6 3" xfId="25270" xr:uid="{00000000-0005-0000-0000-0000B7620000}"/>
    <cellStyle name="Normal 7 2 6 3 2" xfId="25271" xr:uid="{00000000-0005-0000-0000-0000B8620000}"/>
    <cellStyle name="Normal 7 2 6 3 2 2" xfId="25272" xr:uid="{00000000-0005-0000-0000-0000B9620000}"/>
    <cellStyle name="Normal 7 2 6 3 2 3" xfId="25273" xr:uid="{00000000-0005-0000-0000-0000BA620000}"/>
    <cellStyle name="Normal 7 2 6 3 3" xfId="25274" xr:uid="{00000000-0005-0000-0000-0000BB620000}"/>
    <cellStyle name="Normal 7 2 6 3 4" xfId="25275" xr:uid="{00000000-0005-0000-0000-0000BC620000}"/>
    <cellStyle name="Normal 7 2 6 4" xfId="25276" xr:uid="{00000000-0005-0000-0000-0000BD620000}"/>
    <cellStyle name="Normal 7 2 6 4 2" xfId="25277" xr:uid="{00000000-0005-0000-0000-0000BE620000}"/>
    <cellStyle name="Normal 7 2 6 4 2 2" xfId="25278" xr:uid="{00000000-0005-0000-0000-0000BF620000}"/>
    <cellStyle name="Normal 7 2 6 4 2 3" xfId="25279" xr:uid="{00000000-0005-0000-0000-0000C0620000}"/>
    <cellStyle name="Normal 7 2 6 4 3" xfId="25280" xr:uid="{00000000-0005-0000-0000-0000C1620000}"/>
    <cellStyle name="Normal 7 2 6 4 4" xfId="25281" xr:uid="{00000000-0005-0000-0000-0000C2620000}"/>
    <cellStyle name="Normal 7 2 6 5" xfId="25282" xr:uid="{00000000-0005-0000-0000-0000C3620000}"/>
    <cellStyle name="Normal 7 2 6 5 2" xfId="25283" xr:uid="{00000000-0005-0000-0000-0000C4620000}"/>
    <cellStyle name="Normal 7 2 6 5 2 2" xfId="25284" xr:uid="{00000000-0005-0000-0000-0000C5620000}"/>
    <cellStyle name="Normal 7 2 6 5 2 3" xfId="25285" xr:uid="{00000000-0005-0000-0000-0000C6620000}"/>
    <cellStyle name="Normal 7 2 6 5 3" xfId="25286" xr:uid="{00000000-0005-0000-0000-0000C7620000}"/>
    <cellStyle name="Normal 7 2 6 5 4" xfId="25287" xr:uid="{00000000-0005-0000-0000-0000C8620000}"/>
    <cellStyle name="Normal 7 2 6 6" xfId="25288" xr:uid="{00000000-0005-0000-0000-0000C9620000}"/>
    <cellStyle name="Normal 7 2 6 6 2" xfId="25289" xr:uid="{00000000-0005-0000-0000-0000CA620000}"/>
    <cellStyle name="Normal 7 2 6 6 2 2" xfId="25290" xr:uid="{00000000-0005-0000-0000-0000CB620000}"/>
    <cellStyle name="Normal 7 2 6 6 2 3" xfId="25291" xr:uid="{00000000-0005-0000-0000-0000CC620000}"/>
    <cellStyle name="Normal 7 2 6 6 3" xfId="25292" xr:uid="{00000000-0005-0000-0000-0000CD620000}"/>
    <cellStyle name="Normal 7 2 6 6 4" xfId="25293" xr:uid="{00000000-0005-0000-0000-0000CE620000}"/>
    <cellStyle name="Normal 7 2 6 7" xfId="25294" xr:uid="{00000000-0005-0000-0000-0000CF620000}"/>
    <cellStyle name="Normal 7 2 6 7 2" xfId="25295" xr:uid="{00000000-0005-0000-0000-0000D0620000}"/>
    <cellStyle name="Normal 7 2 6 7 2 2" xfId="25296" xr:uid="{00000000-0005-0000-0000-0000D1620000}"/>
    <cellStyle name="Normal 7 2 6 7 2 3" xfId="25297" xr:uid="{00000000-0005-0000-0000-0000D2620000}"/>
    <cellStyle name="Normal 7 2 6 7 3" xfId="25298" xr:uid="{00000000-0005-0000-0000-0000D3620000}"/>
    <cellStyle name="Normal 7 2 6 7 4" xfId="25299" xr:uid="{00000000-0005-0000-0000-0000D4620000}"/>
    <cellStyle name="Normal 7 2 6 8" xfId="25300" xr:uid="{00000000-0005-0000-0000-0000D5620000}"/>
    <cellStyle name="Normal 7 2 6 8 2" xfId="25301" xr:uid="{00000000-0005-0000-0000-0000D6620000}"/>
    <cellStyle name="Normal 7 2 6 8 3" xfId="25302" xr:uid="{00000000-0005-0000-0000-0000D7620000}"/>
    <cellStyle name="Normal 7 2 6 9" xfId="25303" xr:uid="{00000000-0005-0000-0000-0000D8620000}"/>
    <cellStyle name="Normal 7 2 7" xfId="25304" xr:uid="{00000000-0005-0000-0000-0000D9620000}"/>
    <cellStyle name="Normal 7 2 7 2" xfId="25305" xr:uid="{00000000-0005-0000-0000-0000DA620000}"/>
    <cellStyle name="Normal 7 2 7 2 2" xfId="25306" xr:uid="{00000000-0005-0000-0000-0000DB620000}"/>
    <cellStyle name="Normal 7 2 7 2 3" xfId="25307" xr:uid="{00000000-0005-0000-0000-0000DC620000}"/>
    <cellStyle name="Normal 7 2 7 3" xfId="25308" xr:uid="{00000000-0005-0000-0000-0000DD620000}"/>
    <cellStyle name="Normal 7 2 7 4" xfId="25309" xr:uid="{00000000-0005-0000-0000-0000DE620000}"/>
    <cellStyle name="Normal 7 2 8" xfId="25310" xr:uid="{00000000-0005-0000-0000-0000DF620000}"/>
    <cellStyle name="Normal 7 2 8 2" xfId="25311" xr:uid="{00000000-0005-0000-0000-0000E0620000}"/>
    <cellStyle name="Normal 7 2 8 2 2" xfId="25312" xr:uid="{00000000-0005-0000-0000-0000E1620000}"/>
    <cellStyle name="Normal 7 2 8 2 3" xfId="25313" xr:uid="{00000000-0005-0000-0000-0000E2620000}"/>
    <cellStyle name="Normal 7 2 8 3" xfId="25314" xr:uid="{00000000-0005-0000-0000-0000E3620000}"/>
    <cellStyle name="Normal 7 2 8 4" xfId="25315" xr:uid="{00000000-0005-0000-0000-0000E4620000}"/>
    <cellStyle name="Normal 7 2 9" xfId="25316" xr:uid="{00000000-0005-0000-0000-0000E5620000}"/>
    <cellStyle name="Normal 7 2 9 2" xfId="25317" xr:uid="{00000000-0005-0000-0000-0000E6620000}"/>
    <cellStyle name="Normal 7 2 9 2 2" xfId="25318" xr:uid="{00000000-0005-0000-0000-0000E7620000}"/>
    <cellStyle name="Normal 7 2 9 2 3" xfId="25319" xr:uid="{00000000-0005-0000-0000-0000E8620000}"/>
    <cellStyle name="Normal 7 2 9 3" xfId="25320" xr:uid="{00000000-0005-0000-0000-0000E9620000}"/>
    <cellStyle name="Normal 7 2 9 4" xfId="25321" xr:uid="{00000000-0005-0000-0000-0000EA620000}"/>
    <cellStyle name="Normal 7 3" xfId="25322" xr:uid="{00000000-0005-0000-0000-0000EB620000}"/>
    <cellStyle name="Normal 7 3 10" xfId="25323" xr:uid="{00000000-0005-0000-0000-0000EC620000}"/>
    <cellStyle name="Normal 7 3 10 2" xfId="25324" xr:uid="{00000000-0005-0000-0000-0000ED620000}"/>
    <cellStyle name="Normal 7 3 10 3" xfId="25325" xr:uid="{00000000-0005-0000-0000-0000EE620000}"/>
    <cellStyle name="Normal 7 3 11" xfId="25326" xr:uid="{00000000-0005-0000-0000-0000EF620000}"/>
    <cellStyle name="Normal 7 3 12" xfId="25327" xr:uid="{00000000-0005-0000-0000-0000F0620000}"/>
    <cellStyle name="Normal 7 3 2" xfId="25328" xr:uid="{00000000-0005-0000-0000-0000F1620000}"/>
    <cellStyle name="Normal 7 3 2 10" xfId="25329" xr:uid="{00000000-0005-0000-0000-0000F2620000}"/>
    <cellStyle name="Normal 7 3 2 2" xfId="25330" xr:uid="{00000000-0005-0000-0000-0000F3620000}"/>
    <cellStyle name="Normal 7 3 2 2 2" xfId="25331" xr:uid="{00000000-0005-0000-0000-0000F4620000}"/>
    <cellStyle name="Normal 7 3 2 2 2 2" xfId="25332" xr:uid="{00000000-0005-0000-0000-0000F5620000}"/>
    <cellStyle name="Normal 7 3 2 2 2 3" xfId="25333" xr:uid="{00000000-0005-0000-0000-0000F6620000}"/>
    <cellStyle name="Normal 7 3 2 2 3" xfId="25334" xr:uid="{00000000-0005-0000-0000-0000F7620000}"/>
    <cellStyle name="Normal 7 3 2 2 4" xfId="25335" xr:uid="{00000000-0005-0000-0000-0000F8620000}"/>
    <cellStyle name="Normal 7 3 2 3" xfId="25336" xr:uid="{00000000-0005-0000-0000-0000F9620000}"/>
    <cellStyle name="Normal 7 3 2 3 2" xfId="25337" xr:uid="{00000000-0005-0000-0000-0000FA620000}"/>
    <cellStyle name="Normal 7 3 2 3 2 2" xfId="25338" xr:uid="{00000000-0005-0000-0000-0000FB620000}"/>
    <cellStyle name="Normal 7 3 2 3 2 3" xfId="25339" xr:uid="{00000000-0005-0000-0000-0000FC620000}"/>
    <cellStyle name="Normal 7 3 2 3 3" xfId="25340" xr:uid="{00000000-0005-0000-0000-0000FD620000}"/>
    <cellStyle name="Normal 7 3 2 3 4" xfId="25341" xr:uid="{00000000-0005-0000-0000-0000FE620000}"/>
    <cellStyle name="Normal 7 3 2 4" xfId="25342" xr:uid="{00000000-0005-0000-0000-0000FF620000}"/>
    <cellStyle name="Normal 7 3 2 4 2" xfId="25343" xr:uid="{00000000-0005-0000-0000-000000630000}"/>
    <cellStyle name="Normal 7 3 2 4 2 2" xfId="25344" xr:uid="{00000000-0005-0000-0000-000001630000}"/>
    <cellStyle name="Normal 7 3 2 4 2 3" xfId="25345" xr:uid="{00000000-0005-0000-0000-000002630000}"/>
    <cellStyle name="Normal 7 3 2 4 3" xfId="25346" xr:uid="{00000000-0005-0000-0000-000003630000}"/>
    <cellStyle name="Normal 7 3 2 4 4" xfId="25347" xr:uid="{00000000-0005-0000-0000-000004630000}"/>
    <cellStyle name="Normal 7 3 2 5" xfId="25348" xr:uid="{00000000-0005-0000-0000-000005630000}"/>
    <cellStyle name="Normal 7 3 2 5 2" xfId="25349" xr:uid="{00000000-0005-0000-0000-000006630000}"/>
    <cellStyle name="Normal 7 3 2 5 2 2" xfId="25350" xr:uid="{00000000-0005-0000-0000-000007630000}"/>
    <cellStyle name="Normal 7 3 2 5 2 3" xfId="25351" xr:uid="{00000000-0005-0000-0000-000008630000}"/>
    <cellStyle name="Normal 7 3 2 5 3" xfId="25352" xr:uid="{00000000-0005-0000-0000-000009630000}"/>
    <cellStyle name="Normal 7 3 2 5 4" xfId="25353" xr:uid="{00000000-0005-0000-0000-00000A630000}"/>
    <cellStyle name="Normal 7 3 2 6" xfId="25354" xr:uid="{00000000-0005-0000-0000-00000B630000}"/>
    <cellStyle name="Normal 7 3 2 6 2" xfId="25355" xr:uid="{00000000-0005-0000-0000-00000C630000}"/>
    <cellStyle name="Normal 7 3 2 6 2 2" xfId="25356" xr:uid="{00000000-0005-0000-0000-00000D630000}"/>
    <cellStyle name="Normal 7 3 2 6 2 3" xfId="25357" xr:uid="{00000000-0005-0000-0000-00000E630000}"/>
    <cellStyle name="Normal 7 3 2 6 3" xfId="25358" xr:uid="{00000000-0005-0000-0000-00000F630000}"/>
    <cellStyle name="Normal 7 3 2 6 4" xfId="25359" xr:uid="{00000000-0005-0000-0000-000010630000}"/>
    <cellStyle name="Normal 7 3 2 7" xfId="25360" xr:uid="{00000000-0005-0000-0000-000011630000}"/>
    <cellStyle name="Normal 7 3 2 7 2" xfId="25361" xr:uid="{00000000-0005-0000-0000-000012630000}"/>
    <cellStyle name="Normal 7 3 2 7 2 2" xfId="25362" xr:uid="{00000000-0005-0000-0000-000013630000}"/>
    <cellStyle name="Normal 7 3 2 7 2 3" xfId="25363" xr:uid="{00000000-0005-0000-0000-000014630000}"/>
    <cellStyle name="Normal 7 3 2 7 3" xfId="25364" xr:uid="{00000000-0005-0000-0000-000015630000}"/>
    <cellStyle name="Normal 7 3 2 7 4" xfId="25365" xr:uid="{00000000-0005-0000-0000-000016630000}"/>
    <cellStyle name="Normal 7 3 2 8" xfId="25366" xr:uid="{00000000-0005-0000-0000-000017630000}"/>
    <cellStyle name="Normal 7 3 2 8 2" xfId="25367" xr:uid="{00000000-0005-0000-0000-000018630000}"/>
    <cellStyle name="Normal 7 3 2 8 3" xfId="25368" xr:uid="{00000000-0005-0000-0000-000019630000}"/>
    <cellStyle name="Normal 7 3 2 9" xfId="25369" xr:uid="{00000000-0005-0000-0000-00001A630000}"/>
    <cellStyle name="Normal 7 3 3" xfId="25370" xr:uid="{00000000-0005-0000-0000-00001B630000}"/>
    <cellStyle name="Normal 7 3 3 10" xfId="25371" xr:uid="{00000000-0005-0000-0000-00001C630000}"/>
    <cellStyle name="Normal 7 3 3 2" xfId="25372" xr:uid="{00000000-0005-0000-0000-00001D630000}"/>
    <cellStyle name="Normal 7 3 3 2 2" xfId="25373" xr:uid="{00000000-0005-0000-0000-00001E630000}"/>
    <cellStyle name="Normal 7 3 3 2 2 2" xfId="25374" xr:uid="{00000000-0005-0000-0000-00001F630000}"/>
    <cellStyle name="Normal 7 3 3 2 2 3" xfId="25375" xr:uid="{00000000-0005-0000-0000-000020630000}"/>
    <cellStyle name="Normal 7 3 3 2 3" xfId="25376" xr:uid="{00000000-0005-0000-0000-000021630000}"/>
    <cellStyle name="Normal 7 3 3 2 4" xfId="25377" xr:uid="{00000000-0005-0000-0000-000022630000}"/>
    <cellStyle name="Normal 7 3 3 3" xfId="25378" xr:uid="{00000000-0005-0000-0000-000023630000}"/>
    <cellStyle name="Normal 7 3 3 3 2" xfId="25379" xr:uid="{00000000-0005-0000-0000-000024630000}"/>
    <cellStyle name="Normal 7 3 3 3 2 2" xfId="25380" xr:uid="{00000000-0005-0000-0000-000025630000}"/>
    <cellStyle name="Normal 7 3 3 3 2 3" xfId="25381" xr:uid="{00000000-0005-0000-0000-000026630000}"/>
    <cellStyle name="Normal 7 3 3 3 3" xfId="25382" xr:uid="{00000000-0005-0000-0000-000027630000}"/>
    <cellStyle name="Normal 7 3 3 3 4" xfId="25383" xr:uid="{00000000-0005-0000-0000-000028630000}"/>
    <cellStyle name="Normal 7 3 3 4" xfId="25384" xr:uid="{00000000-0005-0000-0000-000029630000}"/>
    <cellStyle name="Normal 7 3 3 4 2" xfId="25385" xr:uid="{00000000-0005-0000-0000-00002A630000}"/>
    <cellStyle name="Normal 7 3 3 4 2 2" xfId="25386" xr:uid="{00000000-0005-0000-0000-00002B630000}"/>
    <cellStyle name="Normal 7 3 3 4 2 3" xfId="25387" xr:uid="{00000000-0005-0000-0000-00002C630000}"/>
    <cellStyle name="Normal 7 3 3 4 3" xfId="25388" xr:uid="{00000000-0005-0000-0000-00002D630000}"/>
    <cellStyle name="Normal 7 3 3 4 4" xfId="25389" xr:uid="{00000000-0005-0000-0000-00002E630000}"/>
    <cellStyle name="Normal 7 3 3 5" xfId="25390" xr:uid="{00000000-0005-0000-0000-00002F630000}"/>
    <cellStyle name="Normal 7 3 3 5 2" xfId="25391" xr:uid="{00000000-0005-0000-0000-000030630000}"/>
    <cellStyle name="Normal 7 3 3 5 2 2" xfId="25392" xr:uid="{00000000-0005-0000-0000-000031630000}"/>
    <cellStyle name="Normal 7 3 3 5 2 3" xfId="25393" xr:uid="{00000000-0005-0000-0000-000032630000}"/>
    <cellStyle name="Normal 7 3 3 5 3" xfId="25394" xr:uid="{00000000-0005-0000-0000-000033630000}"/>
    <cellStyle name="Normal 7 3 3 5 4" xfId="25395" xr:uid="{00000000-0005-0000-0000-000034630000}"/>
    <cellStyle name="Normal 7 3 3 6" xfId="25396" xr:uid="{00000000-0005-0000-0000-000035630000}"/>
    <cellStyle name="Normal 7 3 3 6 2" xfId="25397" xr:uid="{00000000-0005-0000-0000-000036630000}"/>
    <cellStyle name="Normal 7 3 3 6 2 2" xfId="25398" xr:uid="{00000000-0005-0000-0000-000037630000}"/>
    <cellStyle name="Normal 7 3 3 6 2 3" xfId="25399" xr:uid="{00000000-0005-0000-0000-000038630000}"/>
    <cellStyle name="Normal 7 3 3 6 3" xfId="25400" xr:uid="{00000000-0005-0000-0000-000039630000}"/>
    <cellStyle name="Normal 7 3 3 6 4" xfId="25401" xr:uid="{00000000-0005-0000-0000-00003A630000}"/>
    <cellStyle name="Normal 7 3 3 7" xfId="25402" xr:uid="{00000000-0005-0000-0000-00003B630000}"/>
    <cellStyle name="Normal 7 3 3 7 2" xfId="25403" xr:uid="{00000000-0005-0000-0000-00003C630000}"/>
    <cellStyle name="Normal 7 3 3 7 2 2" xfId="25404" xr:uid="{00000000-0005-0000-0000-00003D630000}"/>
    <cellStyle name="Normal 7 3 3 7 2 3" xfId="25405" xr:uid="{00000000-0005-0000-0000-00003E630000}"/>
    <cellStyle name="Normal 7 3 3 7 3" xfId="25406" xr:uid="{00000000-0005-0000-0000-00003F630000}"/>
    <cellStyle name="Normal 7 3 3 7 4" xfId="25407" xr:uid="{00000000-0005-0000-0000-000040630000}"/>
    <cellStyle name="Normal 7 3 3 8" xfId="25408" xr:uid="{00000000-0005-0000-0000-000041630000}"/>
    <cellStyle name="Normal 7 3 3 8 2" xfId="25409" xr:uid="{00000000-0005-0000-0000-000042630000}"/>
    <cellStyle name="Normal 7 3 3 8 3" xfId="25410" xr:uid="{00000000-0005-0000-0000-000043630000}"/>
    <cellStyle name="Normal 7 3 3 9" xfId="25411" xr:uid="{00000000-0005-0000-0000-000044630000}"/>
    <cellStyle name="Normal 7 3 4" xfId="25412" xr:uid="{00000000-0005-0000-0000-000045630000}"/>
    <cellStyle name="Normal 7 3 4 2" xfId="25413" xr:uid="{00000000-0005-0000-0000-000046630000}"/>
    <cellStyle name="Normal 7 3 4 2 2" xfId="25414" xr:uid="{00000000-0005-0000-0000-000047630000}"/>
    <cellStyle name="Normal 7 3 4 2 3" xfId="25415" xr:uid="{00000000-0005-0000-0000-000048630000}"/>
    <cellStyle name="Normal 7 3 4 3" xfId="25416" xr:uid="{00000000-0005-0000-0000-000049630000}"/>
    <cellStyle name="Normal 7 3 4 4" xfId="25417" xr:uid="{00000000-0005-0000-0000-00004A630000}"/>
    <cellStyle name="Normal 7 3 5" xfId="25418" xr:uid="{00000000-0005-0000-0000-00004B630000}"/>
    <cellStyle name="Normal 7 3 5 2" xfId="25419" xr:uid="{00000000-0005-0000-0000-00004C630000}"/>
    <cellStyle name="Normal 7 3 5 2 2" xfId="25420" xr:uid="{00000000-0005-0000-0000-00004D630000}"/>
    <cellStyle name="Normal 7 3 5 2 3" xfId="25421" xr:uid="{00000000-0005-0000-0000-00004E630000}"/>
    <cellStyle name="Normal 7 3 5 3" xfId="25422" xr:uid="{00000000-0005-0000-0000-00004F630000}"/>
    <cellStyle name="Normal 7 3 5 4" xfId="25423" xr:uid="{00000000-0005-0000-0000-000050630000}"/>
    <cellStyle name="Normal 7 3 6" xfId="25424" xr:uid="{00000000-0005-0000-0000-000051630000}"/>
    <cellStyle name="Normal 7 3 6 2" xfId="25425" xr:uid="{00000000-0005-0000-0000-000052630000}"/>
    <cellStyle name="Normal 7 3 6 2 2" xfId="25426" xr:uid="{00000000-0005-0000-0000-000053630000}"/>
    <cellStyle name="Normal 7 3 6 2 3" xfId="25427" xr:uid="{00000000-0005-0000-0000-000054630000}"/>
    <cellStyle name="Normal 7 3 6 3" xfId="25428" xr:uid="{00000000-0005-0000-0000-000055630000}"/>
    <cellStyle name="Normal 7 3 6 4" xfId="25429" xr:uid="{00000000-0005-0000-0000-000056630000}"/>
    <cellStyle name="Normal 7 3 7" xfId="25430" xr:uid="{00000000-0005-0000-0000-000057630000}"/>
    <cellStyle name="Normal 7 3 7 2" xfId="25431" xr:uid="{00000000-0005-0000-0000-000058630000}"/>
    <cellStyle name="Normal 7 3 7 2 2" xfId="25432" xr:uid="{00000000-0005-0000-0000-000059630000}"/>
    <cellStyle name="Normal 7 3 7 2 3" xfId="25433" xr:uid="{00000000-0005-0000-0000-00005A630000}"/>
    <cellStyle name="Normal 7 3 7 3" xfId="25434" xr:uid="{00000000-0005-0000-0000-00005B630000}"/>
    <cellStyle name="Normal 7 3 7 4" xfId="25435" xr:uid="{00000000-0005-0000-0000-00005C630000}"/>
    <cellStyle name="Normal 7 3 8" xfId="25436" xr:uid="{00000000-0005-0000-0000-00005D630000}"/>
    <cellStyle name="Normal 7 3 8 2" xfId="25437" xr:uid="{00000000-0005-0000-0000-00005E630000}"/>
    <cellStyle name="Normal 7 3 8 2 2" xfId="25438" xr:uid="{00000000-0005-0000-0000-00005F630000}"/>
    <cellStyle name="Normal 7 3 8 2 3" xfId="25439" xr:uid="{00000000-0005-0000-0000-000060630000}"/>
    <cellStyle name="Normal 7 3 8 3" xfId="25440" xr:uid="{00000000-0005-0000-0000-000061630000}"/>
    <cellStyle name="Normal 7 3 8 4" xfId="25441" xr:uid="{00000000-0005-0000-0000-000062630000}"/>
    <cellStyle name="Normal 7 3 9" xfId="25442" xr:uid="{00000000-0005-0000-0000-000063630000}"/>
    <cellStyle name="Normal 7 3 9 2" xfId="25443" xr:uid="{00000000-0005-0000-0000-000064630000}"/>
    <cellStyle name="Normal 7 3 9 2 2" xfId="25444" xr:uid="{00000000-0005-0000-0000-000065630000}"/>
    <cellStyle name="Normal 7 3 9 2 3" xfId="25445" xr:uid="{00000000-0005-0000-0000-000066630000}"/>
    <cellStyle name="Normal 7 3 9 3" xfId="25446" xr:uid="{00000000-0005-0000-0000-000067630000}"/>
    <cellStyle name="Normal 7 3 9 4" xfId="25447" xr:uid="{00000000-0005-0000-0000-000068630000}"/>
    <cellStyle name="Normal 7 4" xfId="25448" xr:uid="{00000000-0005-0000-0000-000069630000}"/>
    <cellStyle name="Normal 7 4 10" xfId="25449" xr:uid="{00000000-0005-0000-0000-00006A630000}"/>
    <cellStyle name="Normal 7 4 10 2" xfId="25450" xr:uid="{00000000-0005-0000-0000-00006B630000}"/>
    <cellStyle name="Normal 7 4 10 3" xfId="25451" xr:uid="{00000000-0005-0000-0000-00006C630000}"/>
    <cellStyle name="Normal 7 4 11" xfId="25452" xr:uid="{00000000-0005-0000-0000-00006D630000}"/>
    <cellStyle name="Normal 7 4 12" xfId="25453" xr:uid="{00000000-0005-0000-0000-00006E630000}"/>
    <cellStyle name="Normal 7 4 2" xfId="25454" xr:uid="{00000000-0005-0000-0000-00006F630000}"/>
    <cellStyle name="Normal 7 4 2 10" xfId="25455" xr:uid="{00000000-0005-0000-0000-000070630000}"/>
    <cellStyle name="Normal 7 4 2 2" xfId="25456" xr:uid="{00000000-0005-0000-0000-000071630000}"/>
    <cellStyle name="Normal 7 4 2 2 2" xfId="25457" xr:uid="{00000000-0005-0000-0000-000072630000}"/>
    <cellStyle name="Normal 7 4 2 2 2 2" xfId="25458" xr:uid="{00000000-0005-0000-0000-000073630000}"/>
    <cellStyle name="Normal 7 4 2 2 2 3" xfId="25459" xr:uid="{00000000-0005-0000-0000-000074630000}"/>
    <cellStyle name="Normal 7 4 2 2 3" xfId="25460" xr:uid="{00000000-0005-0000-0000-000075630000}"/>
    <cellStyle name="Normal 7 4 2 2 4" xfId="25461" xr:uid="{00000000-0005-0000-0000-000076630000}"/>
    <cellStyle name="Normal 7 4 2 3" xfId="25462" xr:uid="{00000000-0005-0000-0000-000077630000}"/>
    <cellStyle name="Normal 7 4 2 3 2" xfId="25463" xr:uid="{00000000-0005-0000-0000-000078630000}"/>
    <cellStyle name="Normal 7 4 2 3 2 2" xfId="25464" xr:uid="{00000000-0005-0000-0000-000079630000}"/>
    <cellStyle name="Normal 7 4 2 3 2 3" xfId="25465" xr:uid="{00000000-0005-0000-0000-00007A630000}"/>
    <cellStyle name="Normal 7 4 2 3 3" xfId="25466" xr:uid="{00000000-0005-0000-0000-00007B630000}"/>
    <cellStyle name="Normal 7 4 2 3 4" xfId="25467" xr:uid="{00000000-0005-0000-0000-00007C630000}"/>
    <cellStyle name="Normal 7 4 2 4" xfId="25468" xr:uid="{00000000-0005-0000-0000-00007D630000}"/>
    <cellStyle name="Normal 7 4 2 4 2" xfId="25469" xr:uid="{00000000-0005-0000-0000-00007E630000}"/>
    <cellStyle name="Normal 7 4 2 4 2 2" xfId="25470" xr:uid="{00000000-0005-0000-0000-00007F630000}"/>
    <cellStyle name="Normal 7 4 2 4 2 3" xfId="25471" xr:uid="{00000000-0005-0000-0000-000080630000}"/>
    <cellStyle name="Normal 7 4 2 4 3" xfId="25472" xr:uid="{00000000-0005-0000-0000-000081630000}"/>
    <cellStyle name="Normal 7 4 2 4 4" xfId="25473" xr:uid="{00000000-0005-0000-0000-000082630000}"/>
    <cellStyle name="Normal 7 4 2 5" xfId="25474" xr:uid="{00000000-0005-0000-0000-000083630000}"/>
    <cellStyle name="Normal 7 4 2 5 2" xfId="25475" xr:uid="{00000000-0005-0000-0000-000084630000}"/>
    <cellStyle name="Normal 7 4 2 5 2 2" xfId="25476" xr:uid="{00000000-0005-0000-0000-000085630000}"/>
    <cellStyle name="Normal 7 4 2 5 2 3" xfId="25477" xr:uid="{00000000-0005-0000-0000-000086630000}"/>
    <cellStyle name="Normal 7 4 2 5 3" xfId="25478" xr:uid="{00000000-0005-0000-0000-000087630000}"/>
    <cellStyle name="Normal 7 4 2 5 4" xfId="25479" xr:uid="{00000000-0005-0000-0000-000088630000}"/>
    <cellStyle name="Normal 7 4 2 6" xfId="25480" xr:uid="{00000000-0005-0000-0000-000089630000}"/>
    <cellStyle name="Normal 7 4 2 6 2" xfId="25481" xr:uid="{00000000-0005-0000-0000-00008A630000}"/>
    <cellStyle name="Normal 7 4 2 6 2 2" xfId="25482" xr:uid="{00000000-0005-0000-0000-00008B630000}"/>
    <cellStyle name="Normal 7 4 2 6 2 3" xfId="25483" xr:uid="{00000000-0005-0000-0000-00008C630000}"/>
    <cellStyle name="Normal 7 4 2 6 3" xfId="25484" xr:uid="{00000000-0005-0000-0000-00008D630000}"/>
    <cellStyle name="Normal 7 4 2 6 4" xfId="25485" xr:uid="{00000000-0005-0000-0000-00008E630000}"/>
    <cellStyle name="Normal 7 4 2 7" xfId="25486" xr:uid="{00000000-0005-0000-0000-00008F630000}"/>
    <cellStyle name="Normal 7 4 2 7 2" xfId="25487" xr:uid="{00000000-0005-0000-0000-000090630000}"/>
    <cellStyle name="Normal 7 4 2 7 2 2" xfId="25488" xr:uid="{00000000-0005-0000-0000-000091630000}"/>
    <cellStyle name="Normal 7 4 2 7 2 3" xfId="25489" xr:uid="{00000000-0005-0000-0000-000092630000}"/>
    <cellStyle name="Normal 7 4 2 7 3" xfId="25490" xr:uid="{00000000-0005-0000-0000-000093630000}"/>
    <cellStyle name="Normal 7 4 2 7 4" xfId="25491" xr:uid="{00000000-0005-0000-0000-000094630000}"/>
    <cellStyle name="Normal 7 4 2 8" xfId="25492" xr:uid="{00000000-0005-0000-0000-000095630000}"/>
    <cellStyle name="Normal 7 4 2 8 2" xfId="25493" xr:uid="{00000000-0005-0000-0000-000096630000}"/>
    <cellStyle name="Normal 7 4 2 8 3" xfId="25494" xr:uid="{00000000-0005-0000-0000-000097630000}"/>
    <cellStyle name="Normal 7 4 2 9" xfId="25495" xr:uid="{00000000-0005-0000-0000-000098630000}"/>
    <cellStyle name="Normal 7 4 3" xfId="25496" xr:uid="{00000000-0005-0000-0000-000099630000}"/>
    <cellStyle name="Normal 7 4 3 10" xfId="25497" xr:uid="{00000000-0005-0000-0000-00009A630000}"/>
    <cellStyle name="Normal 7 4 3 2" xfId="25498" xr:uid="{00000000-0005-0000-0000-00009B630000}"/>
    <cellStyle name="Normal 7 4 3 2 2" xfId="25499" xr:uid="{00000000-0005-0000-0000-00009C630000}"/>
    <cellStyle name="Normal 7 4 3 2 2 2" xfId="25500" xr:uid="{00000000-0005-0000-0000-00009D630000}"/>
    <cellStyle name="Normal 7 4 3 2 2 3" xfId="25501" xr:uid="{00000000-0005-0000-0000-00009E630000}"/>
    <cellStyle name="Normal 7 4 3 2 3" xfId="25502" xr:uid="{00000000-0005-0000-0000-00009F630000}"/>
    <cellStyle name="Normal 7 4 3 2 4" xfId="25503" xr:uid="{00000000-0005-0000-0000-0000A0630000}"/>
    <cellStyle name="Normal 7 4 3 3" xfId="25504" xr:uid="{00000000-0005-0000-0000-0000A1630000}"/>
    <cellStyle name="Normal 7 4 3 3 2" xfId="25505" xr:uid="{00000000-0005-0000-0000-0000A2630000}"/>
    <cellStyle name="Normal 7 4 3 3 2 2" xfId="25506" xr:uid="{00000000-0005-0000-0000-0000A3630000}"/>
    <cellStyle name="Normal 7 4 3 3 2 3" xfId="25507" xr:uid="{00000000-0005-0000-0000-0000A4630000}"/>
    <cellStyle name="Normal 7 4 3 3 3" xfId="25508" xr:uid="{00000000-0005-0000-0000-0000A5630000}"/>
    <cellStyle name="Normal 7 4 3 3 4" xfId="25509" xr:uid="{00000000-0005-0000-0000-0000A6630000}"/>
    <cellStyle name="Normal 7 4 3 4" xfId="25510" xr:uid="{00000000-0005-0000-0000-0000A7630000}"/>
    <cellStyle name="Normal 7 4 3 4 2" xfId="25511" xr:uid="{00000000-0005-0000-0000-0000A8630000}"/>
    <cellStyle name="Normal 7 4 3 4 2 2" xfId="25512" xr:uid="{00000000-0005-0000-0000-0000A9630000}"/>
    <cellStyle name="Normal 7 4 3 4 2 3" xfId="25513" xr:uid="{00000000-0005-0000-0000-0000AA630000}"/>
    <cellStyle name="Normal 7 4 3 4 3" xfId="25514" xr:uid="{00000000-0005-0000-0000-0000AB630000}"/>
    <cellStyle name="Normal 7 4 3 4 4" xfId="25515" xr:uid="{00000000-0005-0000-0000-0000AC630000}"/>
    <cellStyle name="Normal 7 4 3 5" xfId="25516" xr:uid="{00000000-0005-0000-0000-0000AD630000}"/>
    <cellStyle name="Normal 7 4 3 5 2" xfId="25517" xr:uid="{00000000-0005-0000-0000-0000AE630000}"/>
    <cellStyle name="Normal 7 4 3 5 2 2" xfId="25518" xr:uid="{00000000-0005-0000-0000-0000AF630000}"/>
    <cellStyle name="Normal 7 4 3 5 2 3" xfId="25519" xr:uid="{00000000-0005-0000-0000-0000B0630000}"/>
    <cellStyle name="Normal 7 4 3 5 3" xfId="25520" xr:uid="{00000000-0005-0000-0000-0000B1630000}"/>
    <cellStyle name="Normal 7 4 3 5 4" xfId="25521" xr:uid="{00000000-0005-0000-0000-0000B2630000}"/>
    <cellStyle name="Normal 7 4 3 6" xfId="25522" xr:uid="{00000000-0005-0000-0000-0000B3630000}"/>
    <cellStyle name="Normal 7 4 3 6 2" xfId="25523" xr:uid="{00000000-0005-0000-0000-0000B4630000}"/>
    <cellStyle name="Normal 7 4 3 6 2 2" xfId="25524" xr:uid="{00000000-0005-0000-0000-0000B5630000}"/>
    <cellStyle name="Normal 7 4 3 6 2 3" xfId="25525" xr:uid="{00000000-0005-0000-0000-0000B6630000}"/>
    <cellStyle name="Normal 7 4 3 6 3" xfId="25526" xr:uid="{00000000-0005-0000-0000-0000B7630000}"/>
    <cellStyle name="Normal 7 4 3 6 4" xfId="25527" xr:uid="{00000000-0005-0000-0000-0000B8630000}"/>
    <cellStyle name="Normal 7 4 3 7" xfId="25528" xr:uid="{00000000-0005-0000-0000-0000B9630000}"/>
    <cellStyle name="Normal 7 4 3 7 2" xfId="25529" xr:uid="{00000000-0005-0000-0000-0000BA630000}"/>
    <cellStyle name="Normal 7 4 3 7 2 2" xfId="25530" xr:uid="{00000000-0005-0000-0000-0000BB630000}"/>
    <cellStyle name="Normal 7 4 3 7 2 3" xfId="25531" xr:uid="{00000000-0005-0000-0000-0000BC630000}"/>
    <cellStyle name="Normal 7 4 3 7 3" xfId="25532" xr:uid="{00000000-0005-0000-0000-0000BD630000}"/>
    <cellStyle name="Normal 7 4 3 7 4" xfId="25533" xr:uid="{00000000-0005-0000-0000-0000BE630000}"/>
    <cellStyle name="Normal 7 4 3 8" xfId="25534" xr:uid="{00000000-0005-0000-0000-0000BF630000}"/>
    <cellStyle name="Normal 7 4 3 8 2" xfId="25535" xr:uid="{00000000-0005-0000-0000-0000C0630000}"/>
    <cellStyle name="Normal 7 4 3 8 3" xfId="25536" xr:uid="{00000000-0005-0000-0000-0000C1630000}"/>
    <cellStyle name="Normal 7 4 3 9" xfId="25537" xr:uid="{00000000-0005-0000-0000-0000C2630000}"/>
    <cellStyle name="Normal 7 4 4" xfId="25538" xr:uid="{00000000-0005-0000-0000-0000C3630000}"/>
    <cellStyle name="Normal 7 4 4 2" xfId="25539" xr:uid="{00000000-0005-0000-0000-0000C4630000}"/>
    <cellStyle name="Normal 7 4 4 2 2" xfId="25540" xr:uid="{00000000-0005-0000-0000-0000C5630000}"/>
    <cellStyle name="Normal 7 4 4 2 3" xfId="25541" xr:uid="{00000000-0005-0000-0000-0000C6630000}"/>
    <cellStyle name="Normal 7 4 4 3" xfId="25542" xr:uid="{00000000-0005-0000-0000-0000C7630000}"/>
    <cellStyle name="Normal 7 4 4 4" xfId="25543" xr:uid="{00000000-0005-0000-0000-0000C8630000}"/>
    <cellStyle name="Normal 7 4 5" xfId="25544" xr:uid="{00000000-0005-0000-0000-0000C9630000}"/>
    <cellStyle name="Normal 7 4 5 2" xfId="25545" xr:uid="{00000000-0005-0000-0000-0000CA630000}"/>
    <cellStyle name="Normal 7 4 5 2 2" xfId="25546" xr:uid="{00000000-0005-0000-0000-0000CB630000}"/>
    <cellStyle name="Normal 7 4 5 2 3" xfId="25547" xr:uid="{00000000-0005-0000-0000-0000CC630000}"/>
    <cellStyle name="Normal 7 4 5 3" xfId="25548" xr:uid="{00000000-0005-0000-0000-0000CD630000}"/>
    <cellStyle name="Normal 7 4 5 4" xfId="25549" xr:uid="{00000000-0005-0000-0000-0000CE630000}"/>
    <cellStyle name="Normal 7 4 6" xfId="25550" xr:uid="{00000000-0005-0000-0000-0000CF630000}"/>
    <cellStyle name="Normal 7 4 6 2" xfId="25551" xr:uid="{00000000-0005-0000-0000-0000D0630000}"/>
    <cellStyle name="Normal 7 4 6 2 2" xfId="25552" xr:uid="{00000000-0005-0000-0000-0000D1630000}"/>
    <cellStyle name="Normal 7 4 6 2 3" xfId="25553" xr:uid="{00000000-0005-0000-0000-0000D2630000}"/>
    <cellStyle name="Normal 7 4 6 3" xfId="25554" xr:uid="{00000000-0005-0000-0000-0000D3630000}"/>
    <cellStyle name="Normal 7 4 6 4" xfId="25555" xr:uid="{00000000-0005-0000-0000-0000D4630000}"/>
    <cellStyle name="Normal 7 4 7" xfId="25556" xr:uid="{00000000-0005-0000-0000-0000D5630000}"/>
    <cellStyle name="Normal 7 4 7 2" xfId="25557" xr:uid="{00000000-0005-0000-0000-0000D6630000}"/>
    <cellStyle name="Normal 7 4 7 2 2" xfId="25558" xr:uid="{00000000-0005-0000-0000-0000D7630000}"/>
    <cellStyle name="Normal 7 4 7 2 3" xfId="25559" xr:uid="{00000000-0005-0000-0000-0000D8630000}"/>
    <cellStyle name="Normal 7 4 7 3" xfId="25560" xr:uid="{00000000-0005-0000-0000-0000D9630000}"/>
    <cellStyle name="Normal 7 4 7 4" xfId="25561" xr:uid="{00000000-0005-0000-0000-0000DA630000}"/>
    <cellStyle name="Normal 7 4 8" xfId="25562" xr:uid="{00000000-0005-0000-0000-0000DB630000}"/>
    <cellStyle name="Normal 7 4 8 2" xfId="25563" xr:uid="{00000000-0005-0000-0000-0000DC630000}"/>
    <cellStyle name="Normal 7 4 8 2 2" xfId="25564" xr:uid="{00000000-0005-0000-0000-0000DD630000}"/>
    <cellStyle name="Normal 7 4 8 2 3" xfId="25565" xr:uid="{00000000-0005-0000-0000-0000DE630000}"/>
    <cellStyle name="Normal 7 4 8 3" xfId="25566" xr:uid="{00000000-0005-0000-0000-0000DF630000}"/>
    <cellStyle name="Normal 7 4 8 4" xfId="25567" xr:uid="{00000000-0005-0000-0000-0000E0630000}"/>
    <cellStyle name="Normal 7 4 9" xfId="25568" xr:uid="{00000000-0005-0000-0000-0000E1630000}"/>
    <cellStyle name="Normal 7 4 9 2" xfId="25569" xr:uid="{00000000-0005-0000-0000-0000E2630000}"/>
    <cellStyle name="Normal 7 4 9 2 2" xfId="25570" xr:uid="{00000000-0005-0000-0000-0000E3630000}"/>
    <cellStyle name="Normal 7 4 9 2 3" xfId="25571" xr:uid="{00000000-0005-0000-0000-0000E4630000}"/>
    <cellStyle name="Normal 7 4 9 3" xfId="25572" xr:uid="{00000000-0005-0000-0000-0000E5630000}"/>
    <cellStyle name="Normal 7 4 9 4" xfId="25573" xr:uid="{00000000-0005-0000-0000-0000E6630000}"/>
    <cellStyle name="Normal 7 5" xfId="25574" xr:uid="{00000000-0005-0000-0000-0000E7630000}"/>
    <cellStyle name="Normal 7 5 10" xfId="25575" xr:uid="{00000000-0005-0000-0000-0000E8630000}"/>
    <cellStyle name="Normal 7 5 10 2" xfId="25576" xr:uid="{00000000-0005-0000-0000-0000E9630000}"/>
    <cellStyle name="Normal 7 5 10 3" xfId="25577" xr:uid="{00000000-0005-0000-0000-0000EA630000}"/>
    <cellStyle name="Normal 7 5 11" xfId="25578" xr:uid="{00000000-0005-0000-0000-0000EB630000}"/>
    <cellStyle name="Normal 7 5 12" xfId="25579" xr:uid="{00000000-0005-0000-0000-0000EC630000}"/>
    <cellStyle name="Normal 7 5 2" xfId="25580" xr:uid="{00000000-0005-0000-0000-0000ED630000}"/>
    <cellStyle name="Normal 7 5 2 10" xfId="25581" xr:uid="{00000000-0005-0000-0000-0000EE630000}"/>
    <cellStyle name="Normal 7 5 2 2" xfId="25582" xr:uid="{00000000-0005-0000-0000-0000EF630000}"/>
    <cellStyle name="Normal 7 5 2 2 2" xfId="25583" xr:uid="{00000000-0005-0000-0000-0000F0630000}"/>
    <cellStyle name="Normal 7 5 2 2 2 2" xfId="25584" xr:uid="{00000000-0005-0000-0000-0000F1630000}"/>
    <cellStyle name="Normal 7 5 2 2 2 3" xfId="25585" xr:uid="{00000000-0005-0000-0000-0000F2630000}"/>
    <cellStyle name="Normal 7 5 2 2 3" xfId="25586" xr:uid="{00000000-0005-0000-0000-0000F3630000}"/>
    <cellStyle name="Normal 7 5 2 2 4" xfId="25587" xr:uid="{00000000-0005-0000-0000-0000F4630000}"/>
    <cellStyle name="Normal 7 5 2 3" xfId="25588" xr:uid="{00000000-0005-0000-0000-0000F5630000}"/>
    <cellStyle name="Normal 7 5 2 3 2" xfId="25589" xr:uid="{00000000-0005-0000-0000-0000F6630000}"/>
    <cellStyle name="Normal 7 5 2 3 2 2" xfId="25590" xr:uid="{00000000-0005-0000-0000-0000F7630000}"/>
    <cellStyle name="Normal 7 5 2 3 2 3" xfId="25591" xr:uid="{00000000-0005-0000-0000-0000F8630000}"/>
    <cellStyle name="Normal 7 5 2 3 3" xfId="25592" xr:uid="{00000000-0005-0000-0000-0000F9630000}"/>
    <cellStyle name="Normal 7 5 2 3 4" xfId="25593" xr:uid="{00000000-0005-0000-0000-0000FA630000}"/>
    <cellStyle name="Normal 7 5 2 4" xfId="25594" xr:uid="{00000000-0005-0000-0000-0000FB630000}"/>
    <cellStyle name="Normal 7 5 2 4 2" xfId="25595" xr:uid="{00000000-0005-0000-0000-0000FC630000}"/>
    <cellStyle name="Normal 7 5 2 4 2 2" xfId="25596" xr:uid="{00000000-0005-0000-0000-0000FD630000}"/>
    <cellStyle name="Normal 7 5 2 4 2 3" xfId="25597" xr:uid="{00000000-0005-0000-0000-0000FE630000}"/>
    <cellStyle name="Normal 7 5 2 4 3" xfId="25598" xr:uid="{00000000-0005-0000-0000-0000FF630000}"/>
    <cellStyle name="Normal 7 5 2 4 4" xfId="25599" xr:uid="{00000000-0005-0000-0000-000000640000}"/>
    <cellStyle name="Normal 7 5 2 5" xfId="25600" xr:uid="{00000000-0005-0000-0000-000001640000}"/>
    <cellStyle name="Normal 7 5 2 5 2" xfId="25601" xr:uid="{00000000-0005-0000-0000-000002640000}"/>
    <cellStyle name="Normal 7 5 2 5 2 2" xfId="25602" xr:uid="{00000000-0005-0000-0000-000003640000}"/>
    <cellStyle name="Normal 7 5 2 5 2 3" xfId="25603" xr:uid="{00000000-0005-0000-0000-000004640000}"/>
    <cellStyle name="Normal 7 5 2 5 3" xfId="25604" xr:uid="{00000000-0005-0000-0000-000005640000}"/>
    <cellStyle name="Normal 7 5 2 5 4" xfId="25605" xr:uid="{00000000-0005-0000-0000-000006640000}"/>
    <cellStyle name="Normal 7 5 2 6" xfId="25606" xr:uid="{00000000-0005-0000-0000-000007640000}"/>
    <cellStyle name="Normal 7 5 2 6 2" xfId="25607" xr:uid="{00000000-0005-0000-0000-000008640000}"/>
    <cellStyle name="Normal 7 5 2 6 2 2" xfId="25608" xr:uid="{00000000-0005-0000-0000-000009640000}"/>
    <cellStyle name="Normal 7 5 2 6 2 3" xfId="25609" xr:uid="{00000000-0005-0000-0000-00000A640000}"/>
    <cellStyle name="Normal 7 5 2 6 3" xfId="25610" xr:uid="{00000000-0005-0000-0000-00000B640000}"/>
    <cellStyle name="Normal 7 5 2 6 4" xfId="25611" xr:uid="{00000000-0005-0000-0000-00000C640000}"/>
    <cellStyle name="Normal 7 5 2 7" xfId="25612" xr:uid="{00000000-0005-0000-0000-00000D640000}"/>
    <cellStyle name="Normal 7 5 2 7 2" xfId="25613" xr:uid="{00000000-0005-0000-0000-00000E640000}"/>
    <cellStyle name="Normal 7 5 2 7 2 2" xfId="25614" xr:uid="{00000000-0005-0000-0000-00000F640000}"/>
    <cellStyle name="Normal 7 5 2 7 2 3" xfId="25615" xr:uid="{00000000-0005-0000-0000-000010640000}"/>
    <cellStyle name="Normal 7 5 2 7 3" xfId="25616" xr:uid="{00000000-0005-0000-0000-000011640000}"/>
    <cellStyle name="Normal 7 5 2 7 4" xfId="25617" xr:uid="{00000000-0005-0000-0000-000012640000}"/>
    <cellStyle name="Normal 7 5 2 8" xfId="25618" xr:uid="{00000000-0005-0000-0000-000013640000}"/>
    <cellStyle name="Normal 7 5 2 8 2" xfId="25619" xr:uid="{00000000-0005-0000-0000-000014640000}"/>
    <cellStyle name="Normal 7 5 2 8 3" xfId="25620" xr:uid="{00000000-0005-0000-0000-000015640000}"/>
    <cellStyle name="Normal 7 5 2 9" xfId="25621" xr:uid="{00000000-0005-0000-0000-000016640000}"/>
    <cellStyle name="Normal 7 5 3" xfId="25622" xr:uid="{00000000-0005-0000-0000-000017640000}"/>
    <cellStyle name="Normal 7 5 3 10" xfId="25623" xr:uid="{00000000-0005-0000-0000-000018640000}"/>
    <cellStyle name="Normal 7 5 3 2" xfId="25624" xr:uid="{00000000-0005-0000-0000-000019640000}"/>
    <cellStyle name="Normal 7 5 3 2 2" xfId="25625" xr:uid="{00000000-0005-0000-0000-00001A640000}"/>
    <cellStyle name="Normal 7 5 3 2 2 2" xfId="25626" xr:uid="{00000000-0005-0000-0000-00001B640000}"/>
    <cellStyle name="Normal 7 5 3 2 2 3" xfId="25627" xr:uid="{00000000-0005-0000-0000-00001C640000}"/>
    <cellStyle name="Normal 7 5 3 2 3" xfId="25628" xr:uid="{00000000-0005-0000-0000-00001D640000}"/>
    <cellStyle name="Normal 7 5 3 2 4" xfId="25629" xr:uid="{00000000-0005-0000-0000-00001E640000}"/>
    <cellStyle name="Normal 7 5 3 3" xfId="25630" xr:uid="{00000000-0005-0000-0000-00001F640000}"/>
    <cellStyle name="Normal 7 5 3 3 2" xfId="25631" xr:uid="{00000000-0005-0000-0000-000020640000}"/>
    <cellStyle name="Normal 7 5 3 3 2 2" xfId="25632" xr:uid="{00000000-0005-0000-0000-000021640000}"/>
    <cellStyle name="Normal 7 5 3 3 2 3" xfId="25633" xr:uid="{00000000-0005-0000-0000-000022640000}"/>
    <cellStyle name="Normal 7 5 3 3 3" xfId="25634" xr:uid="{00000000-0005-0000-0000-000023640000}"/>
    <cellStyle name="Normal 7 5 3 3 4" xfId="25635" xr:uid="{00000000-0005-0000-0000-000024640000}"/>
    <cellStyle name="Normal 7 5 3 4" xfId="25636" xr:uid="{00000000-0005-0000-0000-000025640000}"/>
    <cellStyle name="Normal 7 5 3 4 2" xfId="25637" xr:uid="{00000000-0005-0000-0000-000026640000}"/>
    <cellStyle name="Normal 7 5 3 4 2 2" xfId="25638" xr:uid="{00000000-0005-0000-0000-000027640000}"/>
    <cellStyle name="Normal 7 5 3 4 2 3" xfId="25639" xr:uid="{00000000-0005-0000-0000-000028640000}"/>
    <cellStyle name="Normal 7 5 3 4 3" xfId="25640" xr:uid="{00000000-0005-0000-0000-000029640000}"/>
    <cellStyle name="Normal 7 5 3 4 4" xfId="25641" xr:uid="{00000000-0005-0000-0000-00002A640000}"/>
    <cellStyle name="Normal 7 5 3 5" xfId="25642" xr:uid="{00000000-0005-0000-0000-00002B640000}"/>
    <cellStyle name="Normal 7 5 3 5 2" xfId="25643" xr:uid="{00000000-0005-0000-0000-00002C640000}"/>
    <cellStyle name="Normal 7 5 3 5 2 2" xfId="25644" xr:uid="{00000000-0005-0000-0000-00002D640000}"/>
    <cellStyle name="Normal 7 5 3 5 2 3" xfId="25645" xr:uid="{00000000-0005-0000-0000-00002E640000}"/>
    <cellStyle name="Normal 7 5 3 5 3" xfId="25646" xr:uid="{00000000-0005-0000-0000-00002F640000}"/>
    <cellStyle name="Normal 7 5 3 5 4" xfId="25647" xr:uid="{00000000-0005-0000-0000-000030640000}"/>
    <cellStyle name="Normal 7 5 3 6" xfId="25648" xr:uid="{00000000-0005-0000-0000-000031640000}"/>
    <cellStyle name="Normal 7 5 3 6 2" xfId="25649" xr:uid="{00000000-0005-0000-0000-000032640000}"/>
    <cellStyle name="Normal 7 5 3 6 2 2" xfId="25650" xr:uid="{00000000-0005-0000-0000-000033640000}"/>
    <cellStyle name="Normal 7 5 3 6 2 3" xfId="25651" xr:uid="{00000000-0005-0000-0000-000034640000}"/>
    <cellStyle name="Normal 7 5 3 6 3" xfId="25652" xr:uid="{00000000-0005-0000-0000-000035640000}"/>
    <cellStyle name="Normal 7 5 3 6 4" xfId="25653" xr:uid="{00000000-0005-0000-0000-000036640000}"/>
    <cellStyle name="Normal 7 5 3 7" xfId="25654" xr:uid="{00000000-0005-0000-0000-000037640000}"/>
    <cellStyle name="Normal 7 5 3 7 2" xfId="25655" xr:uid="{00000000-0005-0000-0000-000038640000}"/>
    <cellStyle name="Normal 7 5 3 7 2 2" xfId="25656" xr:uid="{00000000-0005-0000-0000-000039640000}"/>
    <cellStyle name="Normal 7 5 3 7 2 3" xfId="25657" xr:uid="{00000000-0005-0000-0000-00003A640000}"/>
    <cellStyle name="Normal 7 5 3 7 3" xfId="25658" xr:uid="{00000000-0005-0000-0000-00003B640000}"/>
    <cellStyle name="Normal 7 5 3 7 4" xfId="25659" xr:uid="{00000000-0005-0000-0000-00003C640000}"/>
    <cellStyle name="Normal 7 5 3 8" xfId="25660" xr:uid="{00000000-0005-0000-0000-00003D640000}"/>
    <cellStyle name="Normal 7 5 3 8 2" xfId="25661" xr:uid="{00000000-0005-0000-0000-00003E640000}"/>
    <cellStyle name="Normal 7 5 3 8 3" xfId="25662" xr:uid="{00000000-0005-0000-0000-00003F640000}"/>
    <cellStyle name="Normal 7 5 3 9" xfId="25663" xr:uid="{00000000-0005-0000-0000-000040640000}"/>
    <cellStyle name="Normal 7 5 4" xfId="25664" xr:uid="{00000000-0005-0000-0000-000041640000}"/>
    <cellStyle name="Normal 7 5 4 2" xfId="25665" xr:uid="{00000000-0005-0000-0000-000042640000}"/>
    <cellStyle name="Normal 7 5 4 2 2" xfId="25666" xr:uid="{00000000-0005-0000-0000-000043640000}"/>
    <cellStyle name="Normal 7 5 4 2 3" xfId="25667" xr:uid="{00000000-0005-0000-0000-000044640000}"/>
    <cellStyle name="Normal 7 5 4 3" xfId="25668" xr:uid="{00000000-0005-0000-0000-000045640000}"/>
    <cellStyle name="Normal 7 5 4 4" xfId="25669" xr:uid="{00000000-0005-0000-0000-000046640000}"/>
    <cellStyle name="Normal 7 5 5" xfId="25670" xr:uid="{00000000-0005-0000-0000-000047640000}"/>
    <cellStyle name="Normal 7 5 5 2" xfId="25671" xr:uid="{00000000-0005-0000-0000-000048640000}"/>
    <cellStyle name="Normal 7 5 5 2 2" xfId="25672" xr:uid="{00000000-0005-0000-0000-000049640000}"/>
    <cellStyle name="Normal 7 5 5 2 3" xfId="25673" xr:uid="{00000000-0005-0000-0000-00004A640000}"/>
    <cellStyle name="Normal 7 5 5 3" xfId="25674" xr:uid="{00000000-0005-0000-0000-00004B640000}"/>
    <cellStyle name="Normal 7 5 5 4" xfId="25675" xr:uid="{00000000-0005-0000-0000-00004C640000}"/>
    <cellStyle name="Normal 7 5 6" xfId="25676" xr:uid="{00000000-0005-0000-0000-00004D640000}"/>
    <cellStyle name="Normal 7 5 6 2" xfId="25677" xr:uid="{00000000-0005-0000-0000-00004E640000}"/>
    <cellStyle name="Normal 7 5 6 2 2" xfId="25678" xr:uid="{00000000-0005-0000-0000-00004F640000}"/>
    <cellStyle name="Normal 7 5 6 2 3" xfId="25679" xr:uid="{00000000-0005-0000-0000-000050640000}"/>
    <cellStyle name="Normal 7 5 6 3" xfId="25680" xr:uid="{00000000-0005-0000-0000-000051640000}"/>
    <cellStyle name="Normal 7 5 6 4" xfId="25681" xr:uid="{00000000-0005-0000-0000-000052640000}"/>
    <cellStyle name="Normal 7 5 7" xfId="25682" xr:uid="{00000000-0005-0000-0000-000053640000}"/>
    <cellStyle name="Normal 7 5 7 2" xfId="25683" xr:uid="{00000000-0005-0000-0000-000054640000}"/>
    <cellStyle name="Normal 7 5 7 2 2" xfId="25684" xr:uid="{00000000-0005-0000-0000-000055640000}"/>
    <cellStyle name="Normal 7 5 7 2 3" xfId="25685" xr:uid="{00000000-0005-0000-0000-000056640000}"/>
    <cellStyle name="Normal 7 5 7 3" xfId="25686" xr:uid="{00000000-0005-0000-0000-000057640000}"/>
    <cellStyle name="Normal 7 5 7 4" xfId="25687" xr:uid="{00000000-0005-0000-0000-000058640000}"/>
    <cellStyle name="Normal 7 5 8" xfId="25688" xr:uid="{00000000-0005-0000-0000-000059640000}"/>
    <cellStyle name="Normal 7 5 8 2" xfId="25689" xr:uid="{00000000-0005-0000-0000-00005A640000}"/>
    <cellStyle name="Normal 7 5 8 2 2" xfId="25690" xr:uid="{00000000-0005-0000-0000-00005B640000}"/>
    <cellStyle name="Normal 7 5 8 2 3" xfId="25691" xr:uid="{00000000-0005-0000-0000-00005C640000}"/>
    <cellStyle name="Normal 7 5 8 3" xfId="25692" xr:uid="{00000000-0005-0000-0000-00005D640000}"/>
    <cellStyle name="Normal 7 5 8 4" xfId="25693" xr:uid="{00000000-0005-0000-0000-00005E640000}"/>
    <cellStyle name="Normal 7 5 9" xfId="25694" xr:uid="{00000000-0005-0000-0000-00005F640000}"/>
    <cellStyle name="Normal 7 5 9 2" xfId="25695" xr:uid="{00000000-0005-0000-0000-000060640000}"/>
    <cellStyle name="Normal 7 5 9 2 2" xfId="25696" xr:uid="{00000000-0005-0000-0000-000061640000}"/>
    <cellStyle name="Normal 7 5 9 2 3" xfId="25697" xr:uid="{00000000-0005-0000-0000-000062640000}"/>
    <cellStyle name="Normal 7 5 9 3" xfId="25698" xr:uid="{00000000-0005-0000-0000-000063640000}"/>
    <cellStyle name="Normal 7 5 9 4" xfId="25699" xr:uid="{00000000-0005-0000-0000-000064640000}"/>
    <cellStyle name="Normal 7 6" xfId="25700" xr:uid="{00000000-0005-0000-0000-000065640000}"/>
    <cellStyle name="Normal 7 6 10" xfId="25701" xr:uid="{00000000-0005-0000-0000-000066640000}"/>
    <cellStyle name="Normal 7 6 2" xfId="25702" xr:uid="{00000000-0005-0000-0000-000067640000}"/>
    <cellStyle name="Normal 7 6 2 2" xfId="25703" xr:uid="{00000000-0005-0000-0000-000068640000}"/>
    <cellStyle name="Normal 7 6 2 2 2" xfId="25704" xr:uid="{00000000-0005-0000-0000-000069640000}"/>
    <cellStyle name="Normal 7 6 2 2 3" xfId="25705" xr:uid="{00000000-0005-0000-0000-00006A640000}"/>
    <cellStyle name="Normal 7 6 2 3" xfId="25706" xr:uid="{00000000-0005-0000-0000-00006B640000}"/>
    <cellStyle name="Normal 7 6 2 4" xfId="25707" xr:uid="{00000000-0005-0000-0000-00006C640000}"/>
    <cellStyle name="Normal 7 6 3" xfId="25708" xr:uid="{00000000-0005-0000-0000-00006D640000}"/>
    <cellStyle name="Normal 7 6 3 2" xfId="25709" xr:uid="{00000000-0005-0000-0000-00006E640000}"/>
    <cellStyle name="Normal 7 6 3 2 2" xfId="25710" xr:uid="{00000000-0005-0000-0000-00006F640000}"/>
    <cellStyle name="Normal 7 6 3 2 3" xfId="25711" xr:uid="{00000000-0005-0000-0000-000070640000}"/>
    <cellStyle name="Normal 7 6 3 3" xfId="25712" xr:uid="{00000000-0005-0000-0000-000071640000}"/>
    <cellStyle name="Normal 7 6 3 4" xfId="25713" xr:uid="{00000000-0005-0000-0000-000072640000}"/>
    <cellStyle name="Normal 7 6 4" xfId="25714" xr:uid="{00000000-0005-0000-0000-000073640000}"/>
    <cellStyle name="Normal 7 6 4 2" xfId="25715" xr:uid="{00000000-0005-0000-0000-000074640000}"/>
    <cellStyle name="Normal 7 6 4 2 2" xfId="25716" xr:uid="{00000000-0005-0000-0000-000075640000}"/>
    <cellStyle name="Normal 7 6 4 2 3" xfId="25717" xr:uid="{00000000-0005-0000-0000-000076640000}"/>
    <cellStyle name="Normal 7 6 4 3" xfId="25718" xr:uid="{00000000-0005-0000-0000-000077640000}"/>
    <cellStyle name="Normal 7 6 4 4" xfId="25719" xr:uid="{00000000-0005-0000-0000-000078640000}"/>
    <cellStyle name="Normal 7 6 5" xfId="25720" xr:uid="{00000000-0005-0000-0000-000079640000}"/>
    <cellStyle name="Normal 7 6 5 2" xfId="25721" xr:uid="{00000000-0005-0000-0000-00007A640000}"/>
    <cellStyle name="Normal 7 6 5 2 2" xfId="25722" xr:uid="{00000000-0005-0000-0000-00007B640000}"/>
    <cellStyle name="Normal 7 6 5 2 3" xfId="25723" xr:uid="{00000000-0005-0000-0000-00007C640000}"/>
    <cellStyle name="Normal 7 6 5 3" xfId="25724" xr:uid="{00000000-0005-0000-0000-00007D640000}"/>
    <cellStyle name="Normal 7 6 5 4" xfId="25725" xr:uid="{00000000-0005-0000-0000-00007E640000}"/>
    <cellStyle name="Normal 7 6 6" xfId="25726" xr:uid="{00000000-0005-0000-0000-00007F640000}"/>
    <cellStyle name="Normal 7 6 6 2" xfId="25727" xr:uid="{00000000-0005-0000-0000-000080640000}"/>
    <cellStyle name="Normal 7 6 6 2 2" xfId="25728" xr:uid="{00000000-0005-0000-0000-000081640000}"/>
    <cellStyle name="Normal 7 6 6 2 3" xfId="25729" xr:uid="{00000000-0005-0000-0000-000082640000}"/>
    <cellStyle name="Normal 7 6 6 3" xfId="25730" xr:uid="{00000000-0005-0000-0000-000083640000}"/>
    <cellStyle name="Normal 7 6 6 4" xfId="25731" xr:uid="{00000000-0005-0000-0000-000084640000}"/>
    <cellStyle name="Normal 7 6 7" xfId="25732" xr:uid="{00000000-0005-0000-0000-000085640000}"/>
    <cellStyle name="Normal 7 6 7 2" xfId="25733" xr:uid="{00000000-0005-0000-0000-000086640000}"/>
    <cellStyle name="Normal 7 6 7 2 2" xfId="25734" xr:uid="{00000000-0005-0000-0000-000087640000}"/>
    <cellStyle name="Normal 7 6 7 2 3" xfId="25735" xr:uid="{00000000-0005-0000-0000-000088640000}"/>
    <cellStyle name="Normal 7 6 7 3" xfId="25736" xr:uid="{00000000-0005-0000-0000-000089640000}"/>
    <cellStyle name="Normal 7 6 7 4" xfId="25737" xr:uid="{00000000-0005-0000-0000-00008A640000}"/>
    <cellStyle name="Normal 7 6 8" xfId="25738" xr:uid="{00000000-0005-0000-0000-00008B640000}"/>
    <cellStyle name="Normal 7 6 8 2" xfId="25739" xr:uid="{00000000-0005-0000-0000-00008C640000}"/>
    <cellStyle name="Normal 7 6 8 3" xfId="25740" xr:uid="{00000000-0005-0000-0000-00008D640000}"/>
    <cellStyle name="Normal 7 6 9" xfId="25741" xr:uid="{00000000-0005-0000-0000-00008E640000}"/>
    <cellStyle name="Normal 7 7" xfId="25742" xr:uid="{00000000-0005-0000-0000-00008F640000}"/>
    <cellStyle name="Normal 7 7 10" xfId="25743" xr:uid="{00000000-0005-0000-0000-000090640000}"/>
    <cellStyle name="Normal 7 7 2" xfId="25744" xr:uid="{00000000-0005-0000-0000-000091640000}"/>
    <cellStyle name="Normal 7 7 2 2" xfId="25745" xr:uid="{00000000-0005-0000-0000-000092640000}"/>
    <cellStyle name="Normal 7 7 2 2 2" xfId="25746" xr:uid="{00000000-0005-0000-0000-000093640000}"/>
    <cellStyle name="Normal 7 7 2 2 3" xfId="25747" xr:uid="{00000000-0005-0000-0000-000094640000}"/>
    <cellStyle name="Normal 7 7 2 3" xfId="25748" xr:uid="{00000000-0005-0000-0000-000095640000}"/>
    <cellStyle name="Normal 7 7 2 4" xfId="25749" xr:uid="{00000000-0005-0000-0000-000096640000}"/>
    <cellStyle name="Normal 7 7 3" xfId="25750" xr:uid="{00000000-0005-0000-0000-000097640000}"/>
    <cellStyle name="Normal 7 7 3 2" xfId="25751" xr:uid="{00000000-0005-0000-0000-000098640000}"/>
    <cellStyle name="Normal 7 7 3 2 2" xfId="25752" xr:uid="{00000000-0005-0000-0000-000099640000}"/>
    <cellStyle name="Normal 7 7 3 2 3" xfId="25753" xr:uid="{00000000-0005-0000-0000-00009A640000}"/>
    <cellStyle name="Normal 7 7 3 3" xfId="25754" xr:uid="{00000000-0005-0000-0000-00009B640000}"/>
    <cellStyle name="Normal 7 7 3 4" xfId="25755" xr:uid="{00000000-0005-0000-0000-00009C640000}"/>
    <cellStyle name="Normal 7 7 4" xfId="25756" xr:uid="{00000000-0005-0000-0000-00009D640000}"/>
    <cellStyle name="Normal 7 7 4 2" xfId="25757" xr:uid="{00000000-0005-0000-0000-00009E640000}"/>
    <cellStyle name="Normal 7 7 4 2 2" xfId="25758" xr:uid="{00000000-0005-0000-0000-00009F640000}"/>
    <cellStyle name="Normal 7 7 4 2 3" xfId="25759" xr:uid="{00000000-0005-0000-0000-0000A0640000}"/>
    <cellStyle name="Normal 7 7 4 3" xfId="25760" xr:uid="{00000000-0005-0000-0000-0000A1640000}"/>
    <cellStyle name="Normal 7 7 4 4" xfId="25761" xr:uid="{00000000-0005-0000-0000-0000A2640000}"/>
    <cellStyle name="Normal 7 7 5" xfId="25762" xr:uid="{00000000-0005-0000-0000-0000A3640000}"/>
    <cellStyle name="Normal 7 7 5 2" xfId="25763" xr:uid="{00000000-0005-0000-0000-0000A4640000}"/>
    <cellStyle name="Normal 7 7 5 2 2" xfId="25764" xr:uid="{00000000-0005-0000-0000-0000A5640000}"/>
    <cellStyle name="Normal 7 7 5 2 3" xfId="25765" xr:uid="{00000000-0005-0000-0000-0000A6640000}"/>
    <cellStyle name="Normal 7 7 5 3" xfId="25766" xr:uid="{00000000-0005-0000-0000-0000A7640000}"/>
    <cellStyle name="Normal 7 7 5 4" xfId="25767" xr:uid="{00000000-0005-0000-0000-0000A8640000}"/>
    <cellStyle name="Normal 7 7 6" xfId="25768" xr:uid="{00000000-0005-0000-0000-0000A9640000}"/>
    <cellStyle name="Normal 7 7 6 2" xfId="25769" xr:uid="{00000000-0005-0000-0000-0000AA640000}"/>
    <cellStyle name="Normal 7 7 6 2 2" xfId="25770" xr:uid="{00000000-0005-0000-0000-0000AB640000}"/>
    <cellStyle name="Normal 7 7 6 2 3" xfId="25771" xr:uid="{00000000-0005-0000-0000-0000AC640000}"/>
    <cellStyle name="Normal 7 7 6 3" xfId="25772" xr:uid="{00000000-0005-0000-0000-0000AD640000}"/>
    <cellStyle name="Normal 7 7 6 4" xfId="25773" xr:uid="{00000000-0005-0000-0000-0000AE640000}"/>
    <cellStyle name="Normal 7 7 7" xfId="25774" xr:uid="{00000000-0005-0000-0000-0000AF640000}"/>
    <cellStyle name="Normal 7 7 7 2" xfId="25775" xr:uid="{00000000-0005-0000-0000-0000B0640000}"/>
    <cellStyle name="Normal 7 7 7 2 2" xfId="25776" xr:uid="{00000000-0005-0000-0000-0000B1640000}"/>
    <cellStyle name="Normal 7 7 7 2 3" xfId="25777" xr:uid="{00000000-0005-0000-0000-0000B2640000}"/>
    <cellStyle name="Normal 7 7 7 3" xfId="25778" xr:uid="{00000000-0005-0000-0000-0000B3640000}"/>
    <cellStyle name="Normal 7 7 7 4" xfId="25779" xr:uid="{00000000-0005-0000-0000-0000B4640000}"/>
    <cellStyle name="Normal 7 7 8" xfId="25780" xr:uid="{00000000-0005-0000-0000-0000B5640000}"/>
    <cellStyle name="Normal 7 7 8 2" xfId="25781" xr:uid="{00000000-0005-0000-0000-0000B6640000}"/>
    <cellStyle name="Normal 7 7 8 3" xfId="25782" xr:uid="{00000000-0005-0000-0000-0000B7640000}"/>
    <cellStyle name="Normal 7 7 9" xfId="25783" xr:uid="{00000000-0005-0000-0000-0000B8640000}"/>
    <cellStyle name="Normal 7 8" xfId="25784" xr:uid="{00000000-0005-0000-0000-0000B9640000}"/>
    <cellStyle name="Normal 7 8 2" xfId="25785" xr:uid="{00000000-0005-0000-0000-0000BA640000}"/>
    <cellStyle name="Normal 7 8 2 2" xfId="25786" xr:uid="{00000000-0005-0000-0000-0000BB640000}"/>
    <cellStyle name="Normal 7 8 2 3" xfId="25787" xr:uid="{00000000-0005-0000-0000-0000BC640000}"/>
    <cellStyle name="Normal 7 8 3" xfId="25788" xr:uid="{00000000-0005-0000-0000-0000BD640000}"/>
    <cellStyle name="Normal 7 8 4" xfId="25789" xr:uid="{00000000-0005-0000-0000-0000BE640000}"/>
    <cellStyle name="Normal 7 9" xfId="25790" xr:uid="{00000000-0005-0000-0000-0000BF640000}"/>
    <cellStyle name="Normal 7 9 2" xfId="25791" xr:uid="{00000000-0005-0000-0000-0000C0640000}"/>
    <cellStyle name="Normal 7 9 2 2" xfId="25792" xr:uid="{00000000-0005-0000-0000-0000C1640000}"/>
    <cellStyle name="Normal 7 9 2 3" xfId="25793" xr:uid="{00000000-0005-0000-0000-0000C2640000}"/>
    <cellStyle name="Normal 7 9 3" xfId="25794" xr:uid="{00000000-0005-0000-0000-0000C3640000}"/>
    <cellStyle name="Normal 7 9 4" xfId="25795" xr:uid="{00000000-0005-0000-0000-0000C4640000}"/>
    <cellStyle name="Normal 8" xfId="25796" xr:uid="{00000000-0005-0000-0000-0000C5640000}"/>
    <cellStyle name="Normal 8 2" xfId="25797" xr:uid="{00000000-0005-0000-0000-0000C6640000}"/>
    <cellStyle name="Normal 9" xfId="25798" xr:uid="{00000000-0005-0000-0000-0000C7640000}"/>
    <cellStyle name="Normal 9 10" xfId="25799" xr:uid="{00000000-0005-0000-0000-0000C8640000}"/>
    <cellStyle name="Normal 9 10 2" xfId="25800" xr:uid="{00000000-0005-0000-0000-0000C9640000}"/>
    <cellStyle name="Normal 9 10 2 2" xfId="25801" xr:uid="{00000000-0005-0000-0000-0000CA640000}"/>
    <cellStyle name="Normal 9 10 2 3" xfId="25802" xr:uid="{00000000-0005-0000-0000-0000CB640000}"/>
    <cellStyle name="Normal 9 10 3" xfId="25803" xr:uid="{00000000-0005-0000-0000-0000CC640000}"/>
    <cellStyle name="Normal 9 10 4" xfId="25804" xr:uid="{00000000-0005-0000-0000-0000CD640000}"/>
    <cellStyle name="Normal 9 11" xfId="25805" xr:uid="{00000000-0005-0000-0000-0000CE640000}"/>
    <cellStyle name="Normal 9 11 2" xfId="25806" xr:uid="{00000000-0005-0000-0000-0000CF640000}"/>
    <cellStyle name="Normal 9 11 2 2" xfId="25807" xr:uid="{00000000-0005-0000-0000-0000D0640000}"/>
    <cellStyle name="Normal 9 11 2 3" xfId="25808" xr:uid="{00000000-0005-0000-0000-0000D1640000}"/>
    <cellStyle name="Normal 9 11 3" xfId="25809" xr:uid="{00000000-0005-0000-0000-0000D2640000}"/>
    <cellStyle name="Normal 9 11 4" xfId="25810" xr:uid="{00000000-0005-0000-0000-0000D3640000}"/>
    <cellStyle name="Normal 9 12" xfId="25811" xr:uid="{00000000-0005-0000-0000-0000D4640000}"/>
    <cellStyle name="Normal 9 12 2" xfId="25812" xr:uid="{00000000-0005-0000-0000-0000D5640000}"/>
    <cellStyle name="Normal 9 12 2 2" xfId="25813" xr:uid="{00000000-0005-0000-0000-0000D6640000}"/>
    <cellStyle name="Normal 9 12 2 3" xfId="25814" xr:uid="{00000000-0005-0000-0000-0000D7640000}"/>
    <cellStyle name="Normal 9 12 3" xfId="25815" xr:uid="{00000000-0005-0000-0000-0000D8640000}"/>
    <cellStyle name="Normal 9 12 4" xfId="25816" xr:uid="{00000000-0005-0000-0000-0000D9640000}"/>
    <cellStyle name="Normal 9 13" xfId="25817" xr:uid="{00000000-0005-0000-0000-0000DA640000}"/>
    <cellStyle name="Normal 9 13 2" xfId="25818" xr:uid="{00000000-0005-0000-0000-0000DB640000}"/>
    <cellStyle name="Normal 9 13 2 2" xfId="25819" xr:uid="{00000000-0005-0000-0000-0000DC640000}"/>
    <cellStyle name="Normal 9 13 2 3" xfId="25820" xr:uid="{00000000-0005-0000-0000-0000DD640000}"/>
    <cellStyle name="Normal 9 13 3" xfId="25821" xr:uid="{00000000-0005-0000-0000-0000DE640000}"/>
    <cellStyle name="Normal 9 13 4" xfId="25822" xr:uid="{00000000-0005-0000-0000-0000DF640000}"/>
    <cellStyle name="Normal 9 14" xfId="25823" xr:uid="{00000000-0005-0000-0000-0000E0640000}"/>
    <cellStyle name="Normal 9 14 2" xfId="25824" xr:uid="{00000000-0005-0000-0000-0000E1640000}"/>
    <cellStyle name="Normal 9 14 3" xfId="25825" xr:uid="{00000000-0005-0000-0000-0000E2640000}"/>
    <cellStyle name="Normal 9 15" xfId="25826" xr:uid="{00000000-0005-0000-0000-0000E3640000}"/>
    <cellStyle name="Normal 9 16" xfId="25827" xr:uid="{00000000-0005-0000-0000-0000E4640000}"/>
    <cellStyle name="Normal 9 2" xfId="25828" xr:uid="{00000000-0005-0000-0000-0000E5640000}"/>
    <cellStyle name="Normal 9 2 10" xfId="25829" xr:uid="{00000000-0005-0000-0000-0000E6640000}"/>
    <cellStyle name="Normal 9 2 10 2" xfId="25830" xr:uid="{00000000-0005-0000-0000-0000E7640000}"/>
    <cellStyle name="Normal 9 2 10 3" xfId="25831" xr:uid="{00000000-0005-0000-0000-0000E8640000}"/>
    <cellStyle name="Normal 9 2 11" xfId="25832" xr:uid="{00000000-0005-0000-0000-0000E9640000}"/>
    <cellStyle name="Normal 9 2 12" xfId="25833" xr:uid="{00000000-0005-0000-0000-0000EA640000}"/>
    <cellStyle name="Normal 9 2 2" xfId="25834" xr:uid="{00000000-0005-0000-0000-0000EB640000}"/>
    <cellStyle name="Normal 9 2 2 10" xfId="25835" xr:uid="{00000000-0005-0000-0000-0000EC640000}"/>
    <cellStyle name="Normal 9 2 2 2" xfId="25836" xr:uid="{00000000-0005-0000-0000-0000ED640000}"/>
    <cellStyle name="Normal 9 2 2 2 2" xfId="25837" xr:uid="{00000000-0005-0000-0000-0000EE640000}"/>
    <cellStyle name="Normal 9 2 2 2 2 2" xfId="25838" xr:uid="{00000000-0005-0000-0000-0000EF640000}"/>
    <cellStyle name="Normal 9 2 2 2 2 3" xfId="25839" xr:uid="{00000000-0005-0000-0000-0000F0640000}"/>
    <cellStyle name="Normal 9 2 2 2 3" xfId="25840" xr:uid="{00000000-0005-0000-0000-0000F1640000}"/>
    <cellStyle name="Normal 9 2 2 2 4" xfId="25841" xr:uid="{00000000-0005-0000-0000-0000F2640000}"/>
    <cellStyle name="Normal 9 2 2 3" xfId="25842" xr:uid="{00000000-0005-0000-0000-0000F3640000}"/>
    <cellStyle name="Normal 9 2 2 3 2" xfId="25843" xr:uid="{00000000-0005-0000-0000-0000F4640000}"/>
    <cellStyle name="Normal 9 2 2 3 2 2" xfId="25844" xr:uid="{00000000-0005-0000-0000-0000F5640000}"/>
    <cellStyle name="Normal 9 2 2 3 2 3" xfId="25845" xr:uid="{00000000-0005-0000-0000-0000F6640000}"/>
    <cellStyle name="Normal 9 2 2 3 3" xfId="25846" xr:uid="{00000000-0005-0000-0000-0000F7640000}"/>
    <cellStyle name="Normal 9 2 2 3 4" xfId="25847" xr:uid="{00000000-0005-0000-0000-0000F8640000}"/>
    <cellStyle name="Normal 9 2 2 4" xfId="25848" xr:uid="{00000000-0005-0000-0000-0000F9640000}"/>
    <cellStyle name="Normal 9 2 2 4 2" xfId="25849" xr:uid="{00000000-0005-0000-0000-0000FA640000}"/>
    <cellStyle name="Normal 9 2 2 4 2 2" xfId="25850" xr:uid="{00000000-0005-0000-0000-0000FB640000}"/>
    <cellStyle name="Normal 9 2 2 4 2 3" xfId="25851" xr:uid="{00000000-0005-0000-0000-0000FC640000}"/>
    <cellStyle name="Normal 9 2 2 4 3" xfId="25852" xr:uid="{00000000-0005-0000-0000-0000FD640000}"/>
    <cellStyle name="Normal 9 2 2 4 4" xfId="25853" xr:uid="{00000000-0005-0000-0000-0000FE640000}"/>
    <cellStyle name="Normal 9 2 2 5" xfId="25854" xr:uid="{00000000-0005-0000-0000-0000FF640000}"/>
    <cellStyle name="Normal 9 2 2 5 2" xfId="25855" xr:uid="{00000000-0005-0000-0000-000000650000}"/>
    <cellStyle name="Normal 9 2 2 5 2 2" xfId="25856" xr:uid="{00000000-0005-0000-0000-000001650000}"/>
    <cellStyle name="Normal 9 2 2 5 2 3" xfId="25857" xr:uid="{00000000-0005-0000-0000-000002650000}"/>
    <cellStyle name="Normal 9 2 2 5 3" xfId="25858" xr:uid="{00000000-0005-0000-0000-000003650000}"/>
    <cellStyle name="Normal 9 2 2 5 4" xfId="25859" xr:uid="{00000000-0005-0000-0000-000004650000}"/>
    <cellStyle name="Normal 9 2 2 6" xfId="25860" xr:uid="{00000000-0005-0000-0000-000005650000}"/>
    <cellStyle name="Normal 9 2 2 6 2" xfId="25861" xr:uid="{00000000-0005-0000-0000-000006650000}"/>
    <cellStyle name="Normal 9 2 2 6 2 2" xfId="25862" xr:uid="{00000000-0005-0000-0000-000007650000}"/>
    <cellStyle name="Normal 9 2 2 6 2 3" xfId="25863" xr:uid="{00000000-0005-0000-0000-000008650000}"/>
    <cellStyle name="Normal 9 2 2 6 3" xfId="25864" xr:uid="{00000000-0005-0000-0000-000009650000}"/>
    <cellStyle name="Normal 9 2 2 6 4" xfId="25865" xr:uid="{00000000-0005-0000-0000-00000A650000}"/>
    <cellStyle name="Normal 9 2 2 7" xfId="25866" xr:uid="{00000000-0005-0000-0000-00000B650000}"/>
    <cellStyle name="Normal 9 2 2 7 2" xfId="25867" xr:uid="{00000000-0005-0000-0000-00000C650000}"/>
    <cellStyle name="Normal 9 2 2 7 2 2" xfId="25868" xr:uid="{00000000-0005-0000-0000-00000D650000}"/>
    <cellStyle name="Normal 9 2 2 7 2 3" xfId="25869" xr:uid="{00000000-0005-0000-0000-00000E650000}"/>
    <cellStyle name="Normal 9 2 2 7 3" xfId="25870" xr:uid="{00000000-0005-0000-0000-00000F650000}"/>
    <cellStyle name="Normal 9 2 2 7 4" xfId="25871" xr:uid="{00000000-0005-0000-0000-000010650000}"/>
    <cellStyle name="Normal 9 2 2 8" xfId="25872" xr:uid="{00000000-0005-0000-0000-000011650000}"/>
    <cellStyle name="Normal 9 2 2 8 2" xfId="25873" xr:uid="{00000000-0005-0000-0000-000012650000}"/>
    <cellStyle name="Normal 9 2 2 8 3" xfId="25874" xr:uid="{00000000-0005-0000-0000-000013650000}"/>
    <cellStyle name="Normal 9 2 2 9" xfId="25875" xr:uid="{00000000-0005-0000-0000-000014650000}"/>
    <cellStyle name="Normal 9 2 3" xfId="25876" xr:uid="{00000000-0005-0000-0000-000015650000}"/>
    <cellStyle name="Normal 9 2 3 10" xfId="25877" xr:uid="{00000000-0005-0000-0000-000016650000}"/>
    <cellStyle name="Normal 9 2 3 2" xfId="25878" xr:uid="{00000000-0005-0000-0000-000017650000}"/>
    <cellStyle name="Normal 9 2 3 2 2" xfId="25879" xr:uid="{00000000-0005-0000-0000-000018650000}"/>
    <cellStyle name="Normal 9 2 3 2 2 2" xfId="25880" xr:uid="{00000000-0005-0000-0000-000019650000}"/>
    <cellStyle name="Normal 9 2 3 2 2 3" xfId="25881" xr:uid="{00000000-0005-0000-0000-00001A650000}"/>
    <cellStyle name="Normal 9 2 3 2 3" xfId="25882" xr:uid="{00000000-0005-0000-0000-00001B650000}"/>
    <cellStyle name="Normal 9 2 3 2 4" xfId="25883" xr:uid="{00000000-0005-0000-0000-00001C650000}"/>
    <cellStyle name="Normal 9 2 3 3" xfId="25884" xr:uid="{00000000-0005-0000-0000-00001D650000}"/>
    <cellStyle name="Normal 9 2 3 3 2" xfId="25885" xr:uid="{00000000-0005-0000-0000-00001E650000}"/>
    <cellStyle name="Normal 9 2 3 3 2 2" xfId="25886" xr:uid="{00000000-0005-0000-0000-00001F650000}"/>
    <cellStyle name="Normal 9 2 3 3 2 3" xfId="25887" xr:uid="{00000000-0005-0000-0000-000020650000}"/>
    <cellStyle name="Normal 9 2 3 3 3" xfId="25888" xr:uid="{00000000-0005-0000-0000-000021650000}"/>
    <cellStyle name="Normal 9 2 3 3 4" xfId="25889" xr:uid="{00000000-0005-0000-0000-000022650000}"/>
    <cellStyle name="Normal 9 2 3 4" xfId="25890" xr:uid="{00000000-0005-0000-0000-000023650000}"/>
    <cellStyle name="Normal 9 2 3 4 2" xfId="25891" xr:uid="{00000000-0005-0000-0000-000024650000}"/>
    <cellStyle name="Normal 9 2 3 4 2 2" xfId="25892" xr:uid="{00000000-0005-0000-0000-000025650000}"/>
    <cellStyle name="Normal 9 2 3 4 2 3" xfId="25893" xr:uid="{00000000-0005-0000-0000-000026650000}"/>
    <cellStyle name="Normal 9 2 3 4 3" xfId="25894" xr:uid="{00000000-0005-0000-0000-000027650000}"/>
    <cellStyle name="Normal 9 2 3 4 4" xfId="25895" xr:uid="{00000000-0005-0000-0000-000028650000}"/>
    <cellStyle name="Normal 9 2 3 5" xfId="25896" xr:uid="{00000000-0005-0000-0000-000029650000}"/>
    <cellStyle name="Normal 9 2 3 5 2" xfId="25897" xr:uid="{00000000-0005-0000-0000-00002A650000}"/>
    <cellStyle name="Normal 9 2 3 5 2 2" xfId="25898" xr:uid="{00000000-0005-0000-0000-00002B650000}"/>
    <cellStyle name="Normal 9 2 3 5 2 3" xfId="25899" xr:uid="{00000000-0005-0000-0000-00002C650000}"/>
    <cellStyle name="Normal 9 2 3 5 3" xfId="25900" xr:uid="{00000000-0005-0000-0000-00002D650000}"/>
    <cellStyle name="Normal 9 2 3 5 4" xfId="25901" xr:uid="{00000000-0005-0000-0000-00002E650000}"/>
    <cellStyle name="Normal 9 2 3 6" xfId="25902" xr:uid="{00000000-0005-0000-0000-00002F650000}"/>
    <cellStyle name="Normal 9 2 3 6 2" xfId="25903" xr:uid="{00000000-0005-0000-0000-000030650000}"/>
    <cellStyle name="Normal 9 2 3 6 2 2" xfId="25904" xr:uid="{00000000-0005-0000-0000-000031650000}"/>
    <cellStyle name="Normal 9 2 3 6 2 3" xfId="25905" xr:uid="{00000000-0005-0000-0000-000032650000}"/>
    <cellStyle name="Normal 9 2 3 6 3" xfId="25906" xr:uid="{00000000-0005-0000-0000-000033650000}"/>
    <cellStyle name="Normal 9 2 3 6 4" xfId="25907" xr:uid="{00000000-0005-0000-0000-000034650000}"/>
    <cellStyle name="Normal 9 2 3 7" xfId="25908" xr:uid="{00000000-0005-0000-0000-000035650000}"/>
    <cellStyle name="Normal 9 2 3 7 2" xfId="25909" xr:uid="{00000000-0005-0000-0000-000036650000}"/>
    <cellStyle name="Normal 9 2 3 7 2 2" xfId="25910" xr:uid="{00000000-0005-0000-0000-000037650000}"/>
    <cellStyle name="Normal 9 2 3 7 2 3" xfId="25911" xr:uid="{00000000-0005-0000-0000-000038650000}"/>
    <cellStyle name="Normal 9 2 3 7 3" xfId="25912" xr:uid="{00000000-0005-0000-0000-000039650000}"/>
    <cellStyle name="Normal 9 2 3 7 4" xfId="25913" xr:uid="{00000000-0005-0000-0000-00003A650000}"/>
    <cellStyle name="Normal 9 2 3 8" xfId="25914" xr:uid="{00000000-0005-0000-0000-00003B650000}"/>
    <cellStyle name="Normal 9 2 3 8 2" xfId="25915" xr:uid="{00000000-0005-0000-0000-00003C650000}"/>
    <cellStyle name="Normal 9 2 3 8 3" xfId="25916" xr:uid="{00000000-0005-0000-0000-00003D650000}"/>
    <cellStyle name="Normal 9 2 3 9" xfId="25917" xr:uid="{00000000-0005-0000-0000-00003E650000}"/>
    <cellStyle name="Normal 9 2 4" xfId="25918" xr:uid="{00000000-0005-0000-0000-00003F650000}"/>
    <cellStyle name="Normal 9 2 4 2" xfId="25919" xr:uid="{00000000-0005-0000-0000-000040650000}"/>
    <cellStyle name="Normal 9 2 4 2 2" xfId="25920" xr:uid="{00000000-0005-0000-0000-000041650000}"/>
    <cellStyle name="Normal 9 2 4 2 3" xfId="25921" xr:uid="{00000000-0005-0000-0000-000042650000}"/>
    <cellStyle name="Normal 9 2 4 3" xfId="25922" xr:uid="{00000000-0005-0000-0000-000043650000}"/>
    <cellStyle name="Normal 9 2 4 4" xfId="25923" xr:uid="{00000000-0005-0000-0000-000044650000}"/>
    <cellStyle name="Normal 9 2 5" xfId="25924" xr:uid="{00000000-0005-0000-0000-000045650000}"/>
    <cellStyle name="Normal 9 2 5 2" xfId="25925" xr:uid="{00000000-0005-0000-0000-000046650000}"/>
    <cellStyle name="Normal 9 2 5 2 2" xfId="25926" xr:uid="{00000000-0005-0000-0000-000047650000}"/>
    <cellStyle name="Normal 9 2 5 2 3" xfId="25927" xr:uid="{00000000-0005-0000-0000-000048650000}"/>
    <cellStyle name="Normal 9 2 5 3" xfId="25928" xr:uid="{00000000-0005-0000-0000-000049650000}"/>
    <cellStyle name="Normal 9 2 5 4" xfId="25929" xr:uid="{00000000-0005-0000-0000-00004A650000}"/>
    <cellStyle name="Normal 9 2 6" xfId="25930" xr:uid="{00000000-0005-0000-0000-00004B650000}"/>
    <cellStyle name="Normal 9 2 6 2" xfId="25931" xr:uid="{00000000-0005-0000-0000-00004C650000}"/>
    <cellStyle name="Normal 9 2 6 2 2" xfId="25932" xr:uid="{00000000-0005-0000-0000-00004D650000}"/>
    <cellStyle name="Normal 9 2 6 2 3" xfId="25933" xr:uid="{00000000-0005-0000-0000-00004E650000}"/>
    <cellStyle name="Normal 9 2 6 3" xfId="25934" xr:uid="{00000000-0005-0000-0000-00004F650000}"/>
    <cellStyle name="Normal 9 2 6 4" xfId="25935" xr:uid="{00000000-0005-0000-0000-000050650000}"/>
    <cellStyle name="Normal 9 2 7" xfId="25936" xr:uid="{00000000-0005-0000-0000-000051650000}"/>
    <cellStyle name="Normal 9 2 7 2" xfId="25937" xr:uid="{00000000-0005-0000-0000-000052650000}"/>
    <cellStyle name="Normal 9 2 7 2 2" xfId="25938" xr:uid="{00000000-0005-0000-0000-000053650000}"/>
    <cellStyle name="Normal 9 2 7 2 3" xfId="25939" xr:uid="{00000000-0005-0000-0000-000054650000}"/>
    <cellStyle name="Normal 9 2 7 3" xfId="25940" xr:uid="{00000000-0005-0000-0000-000055650000}"/>
    <cellStyle name="Normal 9 2 7 4" xfId="25941" xr:uid="{00000000-0005-0000-0000-000056650000}"/>
    <cellStyle name="Normal 9 2 8" xfId="25942" xr:uid="{00000000-0005-0000-0000-000057650000}"/>
    <cellStyle name="Normal 9 2 8 2" xfId="25943" xr:uid="{00000000-0005-0000-0000-000058650000}"/>
    <cellStyle name="Normal 9 2 8 2 2" xfId="25944" xr:uid="{00000000-0005-0000-0000-000059650000}"/>
    <cellStyle name="Normal 9 2 8 2 3" xfId="25945" xr:uid="{00000000-0005-0000-0000-00005A650000}"/>
    <cellStyle name="Normal 9 2 8 3" xfId="25946" xr:uid="{00000000-0005-0000-0000-00005B650000}"/>
    <cellStyle name="Normal 9 2 8 4" xfId="25947" xr:uid="{00000000-0005-0000-0000-00005C650000}"/>
    <cellStyle name="Normal 9 2 9" xfId="25948" xr:uid="{00000000-0005-0000-0000-00005D650000}"/>
    <cellStyle name="Normal 9 2 9 2" xfId="25949" xr:uid="{00000000-0005-0000-0000-00005E650000}"/>
    <cellStyle name="Normal 9 2 9 2 2" xfId="25950" xr:uid="{00000000-0005-0000-0000-00005F650000}"/>
    <cellStyle name="Normal 9 2 9 2 3" xfId="25951" xr:uid="{00000000-0005-0000-0000-000060650000}"/>
    <cellStyle name="Normal 9 2 9 3" xfId="25952" xr:uid="{00000000-0005-0000-0000-000061650000}"/>
    <cellStyle name="Normal 9 2 9 4" xfId="25953" xr:uid="{00000000-0005-0000-0000-000062650000}"/>
    <cellStyle name="Normal 9 3" xfId="25954" xr:uid="{00000000-0005-0000-0000-000063650000}"/>
    <cellStyle name="Normal 9 3 10" xfId="25955" xr:uid="{00000000-0005-0000-0000-000064650000}"/>
    <cellStyle name="Normal 9 3 10 2" xfId="25956" xr:uid="{00000000-0005-0000-0000-000065650000}"/>
    <cellStyle name="Normal 9 3 10 3" xfId="25957" xr:uid="{00000000-0005-0000-0000-000066650000}"/>
    <cellStyle name="Normal 9 3 11" xfId="25958" xr:uid="{00000000-0005-0000-0000-000067650000}"/>
    <cellStyle name="Normal 9 3 12" xfId="25959" xr:uid="{00000000-0005-0000-0000-000068650000}"/>
    <cellStyle name="Normal 9 3 2" xfId="25960" xr:uid="{00000000-0005-0000-0000-000069650000}"/>
    <cellStyle name="Normal 9 3 2 10" xfId="25961" xr:uid="{00000000-0005-0000-0000-00006A650000}"/>
    <cellStyle name="Normal 9 3 2 2" xfId="25962" xr:uid="{00000000-0005-0000-0000-00006B650000}"/>
    <cellStyle name="Normal 9 3 2 2 2" xfId="25963" xr:uid="{00000000-0005-0000-0000-00006C650000}"/>
    <cellStyle name="Normal 9 3 2 2 2 2" xfId="25964" xr:uid="{00000000-0005-0000-0000-00006D650000}"/>
    <cellStyle name="Normal 9 3 2 2 2 3" xfId="25965" xr:uid="{00000000-0005-0000-0000-00006E650000}"/>
    <cellStyle name="Normal 9 3 2 2 3" xfId="25966" xr:uid="{00000000-0005-0000-0000-00006F650000}"/>
    <cellStyle name="Normal 9 3 2 2 4" xfId="25967" xr:uid="{00000000-0005-0000-0000-000070650000}"/>
    <cellStyle name="Normal 9 3 2 3" xfId="25968" xr:uid="{00000000-0005-0000-0000-000071650000}"/>
    <cellStyle name="Normal 9 3 2 3 2" xfId="25969" xr:uid="{00000000-0005-0000-0000-000072650000}"/>
    <cellStyle name="Normal 9 3 2 3 2 2" xfId="25970" xr:uid="{00000000-0005-0000-0000-000073650000}"/>
    <cellStyle name="Normal 9 3 2 3 2 3" xfId="25971" xr:uid="{00000000-0005-0000-0000-000074650000}"/>
    <cellStyle name="Normal 9 3 2 3 3" xfId="25972" xr:uid="{00000000-0005-0000-0000-000075650000}"/>
    <cellStyle name="Normal 9 3 2 3 4" xfId="25973" xr:uid="{00000000-0005-0000-0000-000076650000}"/>
    <cellStyle name="Normal 9 3 2 4" xfId="25974" xr:uid="{00000000-0005-0000-0000-000077650000}"/>
    <cellStyle name="Normal 9 3 2 4 2" xfId="25975" xr:uid="{00000000-0005-0000-0000-000078650000}"/>
    <cellStyle name="Normal 9 3 2 4 2 2" xfId="25976" xr:uid="{00000000-0005-0000-0000-000079650000}"/>
    <cellStyle name="Normal 9 3 2 4 2 3" xfId="25977" xr:uid="{00000000-0005-0000-0000-00007A650000}"/>
    <cellStyle name="Normal 9 3 2 4 3" xfId="25978" xr:uid="{00000000-0005-0000-0000-00007B650000}"/>
    <cellStyle name="Normal 9 3 2 4 4" xfId="25979" xr:uid="{00000000-0005-0000-0000-00007C650000}"/>
    <cellStyle name="Normal 9 3 2 5" xfId="25980" xr:uid="{00000000-0005-0000-0000-00007D650000}"/>
    <cellStyle name="Normal 9 3 2 5 2" xfId="25981" xr:uid="{00000000-0005-0000-0000-00007E650000}"/>
    <cellStyle name="Normal 9 3 2 5 2 2" xfId="25982" xr:uid="{00000000-0005-0000-0000-00007F650000}"/>
    <cellStyle name="Normal 9 3 2 5 2 3" xfId="25983" xr:uid="{00000000-0005-0000-0000-000080650000}"/>
    <cellStyle name="Normal 9 3 2 5 3" xfId="25984" xr:uid="{00000000-0005-0000-0000-000081650000}"/>
    <cellStyle name="Normal 9 3 2 5 4" xfId="25985" xr:uid="{00000000-0005-0000-0000-000082650000}"/>
    <cellStyle name="Normal 9 3 2 6" xfId="25986" xr:uid="{00000000-0005-0000-0000-000083650000}"/>
    <cellStyle name="Normal 9 3 2 6 2" xfId="25987" xr:uid="{00000000-0005-0000-0000-000084650000}"/>
    <cellStyle name="Normal 9 3 2 6 2 2" xfId="25988" xr:uid="{00000000-0005-0000-0000-000085650000}"/>
    <cellStyle name="Normal 9 3 2 6 2 3" xfId="25989" xr:uid="{00000000-0005-0000-0000-000086650000}"/>
    <cellStyle name="Normal 9 3 2 6 3" xfId="25990" xr:uid="{00000000-0005-0000-0000-000087650000}"/>
    <cellStyle name="Normal 9 3 2 6 4" xfId="25991" xr:uid="{00000000-0005-0000-0000-000088650000}"/>
    <cellStyle name="Normal 9 3 2 7" xfId="25992" xr:uid="{00000000-0005-0000-0000-000089650000}"/>
    <cellStyle name="Normal 9 3 2 7 2" xfId="25993" xr:uid="{00000000-0005-0000-0000-00008A650000}"/>
    <cellStyle name="Normal 9 3 2 7 2 2" xfId="25994" xr:uid="{00000000-0005-0000-0000-00008B650000}"/>
    <cellStyle name="Normal 9 3 2 7 2 3" xfId="25995" xr:uid="{00000000-0005-0000-0000-00008C650000}"/>
    <cellStyle name="Normal 9 3 2 7 3" xfId="25996" xr:uid="{00000000-0005-0000-0000-00008D650000}"/>
    <cellStyle name="Normal 9 3 2 7 4" xfId="25997" xr:uid="{00000000-0005-0000-0000-00008E650000}"/>
    <cellStyle name="Normal 9 3 2 8" xfId="25998" xr:uid="{00000000-0005-0000-0000-00008F650000}"/>
    <cellStyle name="Normal 9 3 2 8 2" xfId="25999" xr:uid="{00000000-0005-0000-0000-000090650000}"/>
    <cellStyle name="Normal 9 3 2 8 3" xfId="26000" xr:uid="{00000000-0005-0000-0000-000091650000}"/>
    <cellStyle name="Normal 9 3 2 9" xfId="26001" xr:uid="{00000000-0005-0000-0000-000092650000}"/>
    <cellStyle name="Normal 9 3 3" xfId="26002" xr:uid="{00000000-0005-0000-0000-000093650000}"/>
    <cellStyle name="Normal 9 3 3 10" xfId="26003" xr:uid="{00000000-0005-0000-0000-000094650000}"/>
    <cellStyle name="Normal 9 3 3 2" xfId="26004" xr:uid="{00000000-0005-0000-0000-000095650000}"/>
    <cellStyle name="Normal 9 3 3 2 2" xfId="26005" xr:uid="{00000000-0005-0000-0000-000096650000}"/>
    <cellStyle name="Normal 9 3 3 2 2 2" xfId="26006" xr:uid="{00000000-0005-0000-0000-000097650000}"/>
    <cellStyle name="Normal 9 3 3 2 2 3" xfId="26007" xr:uid="{00000000-0005-0000-0000-000098650000}"/>
    <cellStyle name="Normal 9 3 3 2 3" xfId="26008" xr:uid="{00000000-0005-0000-0000-000099650000}"/>
    <cellStyle name="Normal 9 3 3 2 4" xfId="26009" xr:uid="{00000000-0005-0000-0000-00009A650000}"/>
    <cellStyle name="Normal 9 3 3 3" xfId="26010" xr:uid="{00000000-0005-0000-0000-00009B650000}"/>
    <cellStyle name="Normal 9 3 3 3 2" xfId="26011" xr:uid="{00000000-0005-0000-0000-00009C650000}"/>
    <cellStyle name="Normal 9 3 3 3 2 2" xfId="26012" xr:uid="{00000000-0005-0000-0000-00009D650000}"/>
    <cellStyle name="Normal 9 3 3 3 2 3" xfId="26013" xr:uid="{00000000-0005-0000-0000-00009E650000}"/>
    <cellStyle name="Normal 9 3 3 3 3" xfId="26014" xr:uid="{00000000-0005-0000-0000-00009F650000}"/>
    <cellStyle name="Normal 9 3 3 3 4" xfId="26015" xr:uid="{00000000-0005-0000-0000-0000A0650000}"/>
    <cellStyle name="Normal 9 3 3 4" xfId="26016" xr:uid="{00000000-0005-0000-0000-0000A1650000}"/>
    <cellStyle name="Normal 9 3 3 4 2" xfId="26017" xr:uid="{00000000-0005-0000-0000-0000A2650000}"/>
    <cellStyle name="Normal 9 3 3 4 2 2" xfId="26018" xr:uid="{00000000-0005-0000-0000-0000A3650000}"/>
    <cellStyle name="Normal 9 3 3 4 2 3" xfId="26019" xr:uid="{00000000-0005-0000-0000-0000A4650000}"/>
    <cellStyle name="Normal 9 3 3 4 3" xfId="26020" xr:uid="{00000000-0005-0000-0000-0000A5650000}"/>
    <cellStyle name="Normal 9 3 3 4 4" xfId="26021" xr:uid="{00000000-0005-0000-0000-0000A6650000}"/>
    <cellStyle name="Normal 9 3 3 5" xfId="26022" xr:uid="{00000000-0005-0000-0000-0000A7650000}"/>
    <cellStyle name="Normal 9 3 3 5 2" xfId="26023" xr:uid="{00000000-0005-0000-0000-0000A8650000}"/>
    <cellStyle name="Normal 9 3 3 5 2 2" xfId="26024" xr:uid="{00000000-0005-0000-0000-0000A9650000}"/>
    <cellStyle name="Normal 9 3 3 5 2 3" xfId="26025" xr:uid="{00000000-0005-0000-0000-0000AA650000}"/>
    <cellStyle name="Normal 9 3 3 5 3" xfId="26026" xr:uid="{00000000-0005-0000-0000-0000AB650000}"/>
    <cellStyle name="Normal 9 3 3 5 4" xfId="26027" xr:uid="{00000000-0005-0000-0000-0000AC650000}"/>
    <cellStyle name="Normal 9 3 3 6" xfId="26028" xr:uid="{00000000-0005-0000-0000-0000AD650000}"/>
    <cellStyle name="Normal 9 3 3 6 2" xfId="26029" xr:uid="{00000000-0005-0000-0000-0000AE650000}"/>
    <cellStyle name="Normal 9 3 3 6 2 2" xfId="26030" xr:uid="{00000000-0005-0000-0000-0000AF650000}"/>
    <cellStyle name="Normal 9 3 3 6 2 3" xfId="26031" xr:uid="{00000000-0005-0000-0000-0000B0650000}"/>
    <cellStyle name="Normal 9 3 3 6 3" xfId="26032" xr:uid="{00000000-0005-0000-0000-0000B1650000}"/>
    <cellStyle name="Normal 9 3 3 6 4" xfId="26033" xr:uid="{00000000-0005-0000-0000-0000B2650000}"/>
    <cellStyle name="Normal 9 3 3 7" xfId="26034" xr:uid="{00000000-0005-0000-0000-0000B3650000}"/>
    <cellStyle name="Normal 9 3 3 7 2" xfId="26035" xr:uid="{00000000-0005-0000-0000-0000B4650000}"/>
    <cellStyle name="Normal 9 3 3 7 2 2" xfId="26036" xr:uid="{00000000-0005-0000-0000-0000B5650000}"/>
    <cellStyle name="Normal 9 3 3 7 2 3" xfId="26037" xr:uid="{00000000-0005-0000-0000-0000B6650000}"/>
    <cellStyle name="Normal 9 3 3 7 3" xfId="26038" xr:uid="{00000000-0005-0000-0000-0000B7650000}"/>
    <cellStyle name="Normal 9 3 3 7 4" xfId="26039" xr:uid="{00000000-0005-0000-0000-0000B8650000}"/>
    <cellStyle name="Normal 9 3 3 8" xfId="26040" xr:uid="{00000000-0005-0000-0000-0000B9650000}"/>
    <cellStyle name="Normal 9 3 3 8 2" xfId="26041" xr:uid="{00000000-0005-0000-0000-0000BA650000}"/>
    <cellStyle name="Normal 9 3 3 8 3" xfId="26042" xr:uid="{00000000-0005-0000-0000-0000BB650000}"/>
    <cellStyle name="Normal 9 3 3 9" xfId="26043" xr:uid="{00000000-0005-0000-0000-0000BC650000}"/>
    <cellStyle name="Normal 9 3 4" xfId="26044" xr:uid="{00000000-0005-0000-0000-0000BD650000}"/>
    <cellStyle name="Normal 9 3 4 2" xfId="26045" xr:uid="{00000000-0005-0000-0000-0000BE650000}"/>
    <cellStyle name="Normal 9 3 4 2 2" xfId="26046" xr:uid="{00000000-0005-0000-0000-0000BF650000}"/>
    <cellStyle name="Normal 9 3 4 2 3" xfId="26047" xr:uid="{00000000-0005-0000-0000-0000C0650000}"/>
    <cellStyle name="Normal 9 3 4 3" xfId="26048" xr:uid="{00000000-0005-0000-0000-0000C1650000}"/>
    <cellStyle name="Normal 9 3 4 4" xfId="26049" xr:uid="{00000000-0005-0000-0000-0000C2650000}"/>
    <cellStyle name="Normal 9 3 5" xfId="26050" xr:uid="{00000000-0005-0000-0000-0000C3650000}"/>
    <cellStyle name="Normal 9 3 5 2" xfId="26051" xr:uid="{00000000-0005-0000-0000-0000C4650000}"/>
    <cellStyle name="Normal 9 3 5 2 2" xfId="26052" xr:uid="{00000000-0005-0000-0000-0000C5650000}"/>
    <cellStyle name="Normal 9 3 5 2 3" xfId="26053" xr:uid="{00000000-0005-0000-0000-0000C6650000}"/>
    <cellStyle name="Normal 9 3 5 3" xfId="26054" xr:uid="{00000000-0005-0000-0000-0000C7650000}"/>
    <cellStyle name="Normal 9 3 5 4" xfId="26055" xr:uid="{00000000-0005-0000-0000-0000C8650000}"/>
    <cellStyle name="Normal 9 3 6" xfId="26056" xr:uid="{00000000-0005-0000-0000-0000C9650000}"/>
    <cellStyle name="Normal 9 3 6 2" xfId="26057" xr:uid="{00000000-0005-0000-0000-0000CA650000}"/>
    <cellStyle name="Normal 9 3 6 2 2" xfId="26058" xr:uid="{00000000-0005-0000-0000-0000CB650000}"/>
    <cellStyle name="Normal 9 3 6 2 3" xfId="26059" xr:uid="{00000000-0005-0000-0000-0000CC650000}"/>
    <cellStyle name="Normal 9 3 6 3" xfId="26060" xr:uid="{00000000-0005-0000-0000-0000CD650000}"/>
    <cellStyle name="Normal 9 3 6 4" xfId="26061" xr:uid="{00000000-0005-0000-0000-0000CE650000}"/>
    <cellStyle name="Normal 9 3 7" xfId="26062" xr:uid="{00000000-0005-0000-0000-0000CF650000}"/>
    <cellStyle name="Normal 9 3 7 2" xfId="26063" xr:uid="{00000000-0005-0000-0000-0000D0650000}"/>
    <cellStyle name="Normal 9 3 7 2 2" xfId="26064" xr:uid="{00000000-0005-0000-0000-0000D1650000}"/>
    <cellStyle name="Normal 9 3 7 2 3" xfId="26065" xr:uid="{00000000-0005-0000-0000-0000D2650000}"/>
    <cellStyle name="Normal 9 3 7 3" xfId="26066" xr:uid="{00000000-0005-0000-0000-0000D3650000}"/>
    <cellStyle name="Normal 9 3 7 4" xfId="26067" xr:uid="{00000000-0005-0000-0000-0000D4650000}"/>
    <cellStyle name="Normal 9 3 8" xfId="26068" xr:uid="{00000000-0005-0000-0000-0000D5650000}"/>
    <cellStyle name="Normal 9 3 8 2" xfId="26069" xr:uid="{00000000-0005-0000-0000-0000D6650000}"/>
    <cellStyle name="Normal 9 3 8 2 2" xfId="26070" xr:uid="{00000000-0005-0000-0000-0000D7650000}"/>
    <cellStyle name="Normal 9 3 8 2 3" xfId="26071" xr:uid="{00000000-0005-0000-0000-0000D8650000}"/>
    <cellStyle name="Normal 9 3 8 3" xfId="26072" xr:uid="{00000000-0005-0000-0000-0000D9650000}"/>
    <cellStyle name="Normal 9 3 8 4" xfId="26073" xr:uid="{00000000-0005-0000-0000-0000DA650000}"/>
    <cellStyle name="Normal 9 3 9" xfId="26074" xr:uid="{00000000-0005-0000-0000-0000DB650000}"/>
    <cellStyle name="Normal 9 3 9 2" xfId="26075" xr:uid="{00000000-0005-0000-0000-0000DC650000}"/>
    <cellStyle name="Normal 9 3 9 2 2" xfId="26076" xr:uid="{00000000-0005-0000-0000-0000DD650000}"/>
    <cellStyle name="Normal 9 3 9 2 3" xfId="26077" xr:uid="{00000000-0005-0000-0000-0000DE650000}"/>
    <cellStyle name="Normal 9 3 9 3" xfId="26078" xr:uid="{00000000-0005-0000-0000-0000DF650000}"/>
    <cellStyle name="Normal 9 3 9 4" xfId="26079" xr:uid="{00000000-0005-0000-0000-0000E0650000}"/>
    <cellStyle name="Normal 9 4" xfId="26080" xr:uid="{00000000-0005-0000-0000-0000E1650000}"/>
    <cellStyle name="Normal 9 4 10" xfId="26081" xr:uid="{00000000-0005-0000-0000-0000E2650000}"/>
    <cellStyle name="Normal 9 4 10 2" xfId="26082" xr:uid="{00000000-0005-0000-0000-0000E3650000}"/>
    <cellStyle name="Normal 9 4 10 3" xfId="26083" xr:uid="{00000000-0005-0000-0000-0000E4650000}"/>
    <cellStyle name="Normal 9 4 11" xfId="26084" xr:uid="{00000000-0005-0000-0000-0000E5650000}"/>
    <cellStyle name="Normal 9 4 12" xfId="26085" xr:uid="{00000000-0005-0000-0000-0000E6650000}"/>
    <cellStyle name="Normal 9 4 2" xfId="26086" xr:uid="{00000000-0005-0000-0000-0000E7650000}"/>
    <cellStyle name="Normal 9 4 2 10" xfId="26087" xr:uid="{00000000-0005-0000-0000-0000E8650000}"/>
    <cellStyle name="Normal 9 4 2 2" xfId="26088" xr:uid="{00000000-0005-0000-0000-0000E9650000}"/>
    <cellStyle name="Normal 9 4 2 2 2" xfId="26089" xr:uid="{00000000-0005-0000-0000-0000EA650000}"/>
    <cellStyle name="Normal 9 4 2 2 2 2" xfId="26090" xr:uid="{00000000-0005-0000-0000-0000EB650000}"/>
    <cellStyle name="Normal 9 4 2 2 2 3" xfId="26091" xr:uid="{00000000-0005-0000-0000-0000EC650000}"/>
    <cellStyle name="Normal 9 4 2 2 3" xfId="26092" xr:uid="{00000000-0005-0000-0000-0000ED650000}"/>
    <cellStyle name="Normal 9 4 2 2 4" xfId="26093" xr:uid="{00000000-0005-0000-0000-0000EE650000}"/>
    <cellStyle name="Normal 9 4 2 3" xfId="26094" xr:uid="{00000000-0005-0000-0000-0000EF650000}"/>
    <cellStyle name="Normal 9 4 2 3 2" xfId="26095" xr:uid="{00000000-0005-0000-0000-0000F0650000}"/>
    <cellStyle name="Normal 9 4 2 3 2 2" xfId="26096" xr:uid="{00000000-0005-0000-0000-0000F1650000}"/>
    <cellStyle name="Normal 9 4 2 3 2 3" xfId="26097" xr:uid="{00000000-0005-0000-0000-0000F2650000}"/>
    <cellStyle name="Normal 9 4 2 3 3" xfId="26098" xr:uid="{00000000-0005-0000-0000-0000F3650000}"/>
    <cellStyle name="Normal 9 4 2 3 4" xfId="26099" xr:uid="{00000000-0005-0000-0000-0000F4650000}"/>
    <cellStyle name="Normal 9 4 2 4" xfId="26100" xr:uid="{00000000-0005-0000-0000-0000F5650000}"/>
    <cellStyle name="Normal 9 4 2 4 2" xfId="26101" xr:uid="{00000000-0005-0000-0000-0000F6650000}"/>
    <cellStyle name="Normal 9 4 2 4 2 2" xfId="26102" xr:uid="{00000000-0005-0000-0000-0000F7650000}"/>
    <cellStyle name="Normal 9 4 2 4 2 3" xfId="26103" xr:uid="{00000000-0005-0000-0000-0000F8650000}"/>
    <cellStyle name="Normal 9 4 2 4 3" xfId="26104" xr:uid="{00000000-0005-0000-0000-0000F9650000}"/>
    <cellStyle name="Normal 9 4 2 4 4" xfId="26105" xr:uid="{00000000-0005-0000-0000-0000FA650000}"/>
    <cellStyle name="Normal 9 4 2 5" xfId="26106" xr:uid="{00000000-0005-0000-0000-0000FB650000}"/>
    <cellStyle name="Normal 9 4 2 5 2" xfId="26107" xr:uid="{00000000-0005-0000-0000-0000FC650000}"/>
    <cellStyle name="Normal 9 4 2 5 2 2" xfId="26108" xr:uid="{00000000-0005-0000-0000-0000FD650000}"/>
    <cellStyle name="Normal 9 4 2 5 2 3" xfId="26109" xr:uid="{00000000-0005-0000-0000-0000FE650000}"/>
    <cellStyle name="Normal 9 4 2 5 3" xfId="26110" xr:uid="{00000000-0005-0000-0000-0000FF650000}"/>
    <cellStyle name="Normal 9 4 2 5 4" xfId="26111" xr:uid="{00000000-0005-0000-0000-000000660000}"/>
    <cellStyle name="Normal 9 4 2 6" xfId="26112" xr:uid="{00000000-0005-0000-0000-000001660000}"/>
    <cellStyle name="Normal 9 4 2 6 2" xfId="26113" xr:uid="{00000000-0005-0000-0000-000002660000}"/>
    <cellStyle name="Normal 9 4 2 6 2 2" xfId="26114" xr:uid="{00000000-0005-0000-0000-000003660000}"/>
    <cellStyle name="Normal 9 4 2 6 2 3" xfId="26115" xr:uid="{00000000-0005-0000-0000-000004660000}"/>
    <cellStyle name="Normal 9 4 2 6 3" xfId="26116" xr:uid="{00000000-0005-0000-0000-000005660000}"/>
    <cellStyle name="Normal 9 4 2 6 4" xfId="26117" xr:uid="{00000000-0005-0000-0000-000006660000}"/>
    <cellStyle name="Normal 9 4 2 7" xfId="26118" xr:uid="{00000000-0005-0000-0000-000007660000}"/>
    <cellStyle name="Normal 9 4 2 7 2" xfId="26119" xr:uid="{00000000-0005-0000-0000-000008660000}"/>
    <cellStyle name="Normal 9 4 2 7 2 2" xfId="26120" xr:uid="{00000000-0005-0000-0000-000009660000}"/>
    <cellStyle name="Normal 9 4 2 7 2 3" xfId="26121" xr:uid="{00000000-0005-0000-0000-00000A660000}"/>
    <cellStyle name="Normal 9 4 2 7 3" xfId="26122" xr:uid="{00000000-0005-0000-0000-00000B660000}"/>
    <cellStyle name="Normal 9 4 2 7 4" xfId="26123" xr:uid="{00000000-0005-0000-0000-00000C660000}"/>
    <cellStyle name="Normal 9 4 2 8" xfId="26124" xr:uid="{00000000-0005-0000-0000-00000D660000}"/>
    <cellStyle name="Normal 9 4 2 8 2" xfId="26125" xr:uid="{00000000-0005-0000-0000-00000E660000}"/>
    <cellStyle name="Normal 9 4 2 8 3" xfId="26126" xr:uid="{00000000-0005-0000-0000-00000F660000}"/>
    <cellStyle name="Normal 9 4 2 9" xfId="26127" xr:uid="{00000000-0005-0000-0000-000010660000}"/>
    <cellStyle name="Normal 9 4 3" xfId="26128" xr:uid="{00000000-0005-0000-0000-000011660000}"/>
    <cellStyle name="Normal 9 4 3 10" xfId="26129" xr:uid="{00000000-0005-0000-0000-000012660000}"/>
    <cellStyle name="Normal 9 4 3 2" xfId="26130" xr:uid="{00000000-0005-0000-0000-000013660000}"/>
    <cellStyle name="Normal 9 4 3 2 2" xfId="26131" xr:uid="{00000000-0005-0000-0000-000014660000}"/>
    <cellStyle name="Normal 9 4 3 2 2 2" xfId="26132" xr:uid="{00000000-0005-0000-0000-000015660000}"/>
    <cellStyle name="Normal 9 4 3 2 2 3" xfId="26133" xr:uid="{00000000-0005-0000-0000-000016660000}"/>
    <cellStyle name="Normal 9 4 3 2 3" xfId="26134" xr:uid="{00000000-0005-0000-0000-000017660000}"/>
    <cellStyle name="Normal 9 4 3 2 4" xfId="26135" xr:uid="{00000000-0005-0000-0000-000018660000}"/>
    <cellStyle name="Normal 9 4 3 3" xfId="26136" xr:uid="{00000000-0005-0000-0000-000019660000}"/>
    <cellStyle name="Normal 9 4 3 3 2" xfId="26137" xr:uid="{00000000-0005-0000-0000-00001A660000}"/>
    <cellStyle name="Normal 9 4 3 3 2 2" xfId="26138" xr:uid="{00000000-0005-0000-0000-00001B660000}"/>
    <cellStyle name="Normal 9 4 3 3 2 3" xfId="26139" xr:uid="{00000000-0005-0000-0000-00001C660000}"/>
    <cellStyle name="Normal 9 4 3 3 3" xfId="26140" xr:uid="{00000000-0005-0000-0000-00001D660000}"/>
    <cellStyle name="Normal 9 4 3 3 4" xfId="26141" xr:uid="{00000000-0005-0000-0000-00001E660000}"/>
    <cellStyle name="Normal 9 4 3 4" xfId="26142" xr:uid="{00000000-0005-0000-0000-00001F660000}"/>
    <cellStyle name="Normal 9 4 3 4 2" xfId="26143" xr:uid="{00000000-0005-0000-0000-000020660000}"/>
    <cellStyle name="Normal 9 4 3 4 2 2" xfId="26144" xr:uid="{00000000-0005-0000-0000-000021660000}"/>
    <cellStyle name="Normal 9 4 3 4 2 3" xfId="26145" xr:uid="{00000000-0005-0000-0000-000022660000}"/>
    <cellStyle name="Normal 9 4 3 4 3" xfId="26146" xr:uid="{00000000-0005-0000-0000-000023660000}"/>
    <cellStyle name="Normal 9 4 3 4 4" xfId="26147" xr:uid="{00000000-0005-0000-0000-000024660000}"/>
    <cellStyle name="Normal 9 4 3 5" xfId="26148" xr:uid="{00000000-0005-0000-0000-000025660000}"/>
    <cellStyle name="Normal 9 4 3 5 2" xfId="26149" xr:uid="{00000000-0005-0000-0000-000026660000}"/>
    <cellStyle name="Normal 9 4 3 5 2 2" xfId="26150" xr:uid="{00000000-0005-0000-0000-000027660000}"/>
    <cellStyle name="Normal 9 4 3 5 2 3" xfId="26151" xr:uid="{00000000-0005-0000-0000-000028660000}"/>
    <cellStyle name="Normal 9 4 3 5 3" xfId="26152" xr:uid="{00000000-0005-0000-0000-000029660000}"/>
    <cellStyle name="Normal 9 4 3 5 4" xfId="26153" xr:uid="{00000000-0005-0000-0000-00002A660000}"/>
    <cellStyle name="Normal 9 4 3 6" xfId="26154" xr:uid="{00000000-0005-0000-0000-00002B660000}"/>
    <cellStyle name="Normal 9 4 3 6 2" xfId="26155" xr:uid="{00000000-0005-0000-0000-00002C660000}"/>
    <cellStyle name="Normal 9 4 3 6 2 2" xfId="26156" xr:uid="{00000000-0005-0000-0000-00002D660000}"/>
    <cellStyle name="Normal 9 4 3 6 2 3" xfId="26157" xr:uid="{00000000-0005-0000-0000-00002E660000}"/>
    <cellStyle name="Normal 9 4 3 6 3" xfId="26158" xr:uid="{00000000-0005-0000-0000-00002F660000}"/>
    <cellStyle name="Normal 9 4 3 6 4" xfId="26159" xr:uid="{00000000-0005-0000-0000-000030660000}"/>
    <cellStyle name="Normal 9 4 3 7" xfId="26160" xr:uid="{00000000-0005-0000-0000-000031660000}"/>
    <cellStyle name="Normal 9 4 3 7 2" xfId="26161" xr:uid="{00000000-0005-0000-0000-000032660000}"/>
    <cellStyle name="Normal 9 4 3 7 2 2" xfId="26162" xr:uid="{00000000-0005-0000-0000-000033660000}"/>
    <cellStyle name="Normal 9 4 3 7 2 3" xfId="26163" xr:uid="{00000000-0005-0000-0000-000034660000}"/>
    <cellStyle name="Normal 9 4 3 7 3" xfId="26164" xr:uid="{00000000-0005-0000-0000-000035660000}"/>
    <cellStyle name="Normal 9 4 3 7 4" xfId="26165" xr:uid="{00000000-0005-0000-0000-000036660000}"/>
    <cellStyle name="Normal 9 4 3 8" xfId="26166" xr:uid="{00000000-0005-0000-0000-000037660000}"/>
    <cellStyle name="Normal 9 4 3 8 2" xfId="26167" xr:uid="{00000000-0005-0000-0000-000038660000}"/>
    <cellStyle name="Normal 9 4 3 8 3" xfId="26168" xr:uid="{00000000-0005-0000-0000-000039660000}"/>
    <cellStyle name="Normal 9 4 3 9" xfId="26169" xr:uid="{00000000-0005-0000-0000-00003A660000}"/>
    <cellStyle name="Normal 9 4 4" xfId="26170" xr:uid="{00000000-0005-0000-0000-00003B660000}"/>
    <cellStyle name="Normal 9 4 4 2" xfId="26171" xr:uid="{00000000-0005-0000-0000-00003C660000}"/>
    <cellStyle name="Normal 9 4 4 2 2" xfId="26172" xr:uid="{00000000-0005-0000-0000-00003D660000}"/>
    <cellStyle name="Normal 9 4 4 2 3" xfId="26173" xr:uid="{00000000-0005-0000-0000-00003E660000}"/>
    <cellStyle name="Normal 9 4 4 3" xfId="26174" xr:uid="{00000000-0005-0000-0000-00003F660000}"/>
    <cellStyle name="Normal 9 4 4 4" xfId="26175" xr:uid="{00000000-0005-0000-0000-000040660000}"/>
    <cellStyle name="Normal 9 4 5" xfId="26176" xr:uid="{00000000-0005-0000-0000-000041660000}"/>
    <cellStyle name="Normal 9 4 5 2" xfId="26177" xr:uid="{00000000-0005-0000-0000-000042660000}"/>
    <cellStyle name="Normal 9 4 5 2 2" xfId="26178" xr:uid="{00000000-0005-0000-0000-000043660000}"/>
    <cellStyle name="Normal 9 4 5 2 3" xfId="26179" xr:uid="{00000000-0005-0000-0000-000044660000}"/>
    <cellStyle name="Normal 9 4 5 3" xfId="26180" xr:uid="{00000000-0005-0000-0000-000045660000}"/>
    <cellStyle name="Normal 9 4 5 4" xfId="26181" xr:uid="{00000000-0005-0000-0000-000046660000}"/>
    <cellStyle name="Normal 9 4 6" xfId="26182" xr:uid="{00000000-0005-0000-0000-000047660000}"/>
    <cellStyle name="Normal 9 4 6 2" xfId="26183" xr:uid="{00000000-0005-0000-0000-000048660000}"/>
    <cellStyle name="Normal 9 4 6 2 2" xfId="26184" xr:uid="{00000000-0005-0000-0000-000049660000}"/>
    <cellStyle name="Normal 9 4 6 2 3" xfId="26185" xr:uid="{00000000-0005-0000-0000-00004A660000}"/>
    <cellStyle name="Normal 9 4 6 3" xfId="26186" xr:uid="{00000000-0005-0000-0000-00004B660000}"/>
    <cellStyle name="Normal 9 4 6 4" xfId="26187" xr:uid="{00000000-0005-0000-0000-00004C660000}"/>
    <cellStyle name="Normal 9 4 7" xfId="26188" xr:uid="{00000000-0005-0000-0000-00004D660000}"/>
    <cellStyle name="Normal 9 4 7 2" xfId="26189" xr:uid="{00000000-0005-0000-0000-00004E660000}"/>
    <cellStyle name="Normal 9 4 7 2 2" xfId="26190" xr:uid="{00000000-0005-0000-0000-00004F660000}"/>
    <cellStyle name="Normal 9 4 7 2 3" xfId="26191" xr:uid="{00000000-0005-0000-0000-000050660000}"/>
    <cellStyle name="Normal 9 4 7 3" xfId="26192" xr:uid="{00000000-0005-0000-0000-000051660000}"/>
    <cellStyle name="Normal 9 4 7 4" xfId="26193" xr:uid="{00000000-0005-0000-0000-000052660000}"/>
    <cellStyle name="Normal 9 4 8" xfId="26194" xr:uid="{00000000-0005-0000-0000-000053660000}"/>
    <cellStyle name="Normal 9 4 8 2" xfId="26195" xr:uid="{00000000-0005-0000-0000-000054660000}"/>
    <cellStyle name="Normal 9 4 8 2 2" xfId="26196" xr:uid="{00000000-0005-0000-0000-000055660000}"/>
    <cellStyle name="Normal 9 4 8 2 3" xfId="26197" xr:uid="{00000000-0005-0000-0000-000056660000}"/>
    <cellStyle name="Normal 9 4 8 3" xfId="26198" xr:uid="{00000000-0005-0000-0000-000057660000}"/>
    <cellStyle name="Normal 9 4 8 4" xfId="26199" xr:uid="{00000000-0005-0000-0000-000058660000}"/>
    <cellStyle name="Normal 9 4 9" xfId="26200" xr:uid="{00000000-0005-0000-0000-000059660000}"/>
    <cellStyle name="Normal 9 4 9 2" xfId="26201" xr:uid="{00000000-0005-0000-0000-00005A660000}"/>
    <cellStyle name="Normal 9 4 9 2 2" xfId="26202" xr:uid="{00000000-0005-0000-0000-00005B660000}"/>
    <cellStyle name="Normal 9 4 9 2 3" xfId="26203" xr:uid="{00000000-0005-0000-0000-00005C660000}"/>
    <cellStyle name="Normal 9 4 9 3" xfId="26204" xr:uid="{00000000-0005-0000-0000-00005D660000}"/>
    <cellStyle name="Normal 9 4 9 4" xfId="26205" xr:uid="{00000000-0005-0000-0000-00005E660000}"/>
    <cellStyle name="Normal 9 5" xfId="26206" xr:uid="{00000000-0005-0000-0000-00005F660000}"/>
    <cellStyle name="Normal 9 5 10" xfId="26207" xr:uid="{00000000-0005-0000-0000-000060660000}"/>
    <cellStyle name="Normal 9 5 2" xfId="26208" xr:uid="{00000000-0005-0000-0000-000061660000}"/>
    <cellStyle name="Normal 9 5 2 2" xfId="26209" xr:uid="{00000000-0005-0000-0000-000062660000}"/>
    <cellStyle name="Normal 9 5 2 2 2" xfId="26210" xr:uid="{00000000-0005-0000-0000-000063660000}"/>
    <cellStyle name="Normal 9 5 2 2 3" xfId="26211" xr:uid="{00000000-0005-0000-0000-000064660000}"/>
    <cellStyle name="Normal 9 5 2 3" xfId="26212" xr:uid="{00000000-0005-0000-0000-000065660000}"/>
    <cellStyle name="Normal 9 5 2 4" xfId="26213" xr:uid="{00000000-0005-0000-0000-000066660000}"/>
    <cellStyle name="Normal 9 5 3" xfId="26214" xr:uid="{00000000-0005-0000-0000-000067660000}"/>
    <cellStyle name="Normal 9 5 3 2" xfId="26215" xr:uid="{00000000-0005-0000-0000-000068660000}"/>
    <cellStyle name="Normal 9 5 3 2 2" xfId="26216" xr:uid="{00000000-0005-0000-0000-000069660000}"/>
    <cellStyle name="Normal 9 5 3 2 3" xfId="26217" xr:uid="{00000000-0005-0000-0000-00006A660000}"/>
    <cellStyle name="Normal 9 5 3 3" xfId="26218" xr:uid="{00000000-0005-0000-0000-00006B660000}"/>
    <cellStyle name="Normal 9 5 3 4" xfId="26219" xr:uid="{00000000-0005-0000-0000-00006C660000}"/>
    <cellStyle name="Normal 9 5 4" xfId="26220" xr:uid="{00000000-0005-0000-0000-00006D660000}"/>
    <cellStyle name="Normal 9 5 4 2" xfId="26221" xr:uid="{00000000-0005-0000-0000-00006E660000}"/>
    <cellStyle name="Normal 9 5 4 2 2" xfId="26222" xr:uid="{00000000-0005-0000-0000-00006F660000}"/>
    <cellStyle name="Normal 9 5 4 2 3" xfId="26223" xr:uid="{00000000-0005-0000-0000-000070660000}"/>
    <cellStyle name="Normal 9 5 4 3" xfId="26224" xr:uid="{00000000-0005-0000-0000-000071660000}"/>
    <cellStyle name="Normal 9 5 4 4" xfId="26225" xr:uid="{00000000-0005-0000-0000-000072660000}"/>
    <cellStyle name="Normal 9 5 5" xfId="26226" xr:uid="{00000000-0005-0000-0000-000073660000}"/>
    <cellStyle name="Normal 9 5 5 2" xfId="26227" xr:uid="{00000000-0005-0000-0000-000074660000}"/>
    <cellStyle name="Normal 9 5 5 2 2" xfId="26228" xr:uid="{00000000-0005-0000-0000-000075660000}"/>
    <cellStyle name="Normal 9 5 5 2 3" xfId="26229" xr:uid="{00000000-0005-0000-0000-000076660000}"/>
    <cellStyle name="Normal 9 5 5 3" xfId="26230" xr:uid="{00000000-0005-0000-0000-000077660000}"/>
    <cellStyle name="Normal 9 5 5 4" xfId="26231" xr:uid="{00000000-0005-0000-0000-000078660000}"/>
    <cellStyle name="Normal 9 5 6" xfId="26232" xr:uid="{00000000-0005-0000-0000-000079660000}"/>
    <cellStyle name="Normal 9 5 6 2" xfId="26233" xr:uid="{00000000-0005-0000-0000-00007A660000}"/>
    <cellStyle name="Normal 9 5 6 2 2" xfId="26234" xr:uid="{00000000-0005-0000-0000-00007B660000}"/>
    <cellStyle name="Normal 9 5 6 2 3" xfId="26235" xr:uid="{00000000-0005-0000-0000-00007C660000}"/>
    <cellStyle name="Normal 9 5 6 3" xfId="26236" xr:uid="{00000000-0005-0000-0000-00007D660000}"/>
    <cellStyle name="Normal 9 5 6 4" xfId="26237" xr:uid="{00000000-0005-0000-0000-00007E660000}"/>
    <cellStyle name="Normal 9 5 7" xfId="26238" xr:uid="{00000000-0005-0000-0000-00007F660000}"/>
    <cellStyle name="Normal 9 5 7 2" xfId="26239" xr:uid="{00000000-0005-0000-0000-000080660000}"/>
    <cellStyle name="Normal 9 5 7 2 2" xfId="26240" xr:uid="{00000000-0005-0000-0000-000081660000}"/>
    <cellStyle name="Normal 9 5 7 2 3" xfId="26241" xr:uid="{00000000-0005-0000-0000-000082660000}"/>
    <cellStyle name="Normal 9 5 7 3" xfId="26242" xr:uid="{00000000-0005-0000-0000-000083660000}"/>
    <cellStyle name="Normal 9 5 7 4" xfId="26243" xr:uid="{00000000-0005-0000-0000-000084660000}"/>
    <cellStyle name="Normal 9 5 8" xfId="26244" xr:uid="{00000000-0005-0000-0000-000085660000}"/>
    <cellStyle name="Normal 9 5 8 2" xfId="26245" xr:uid="{00000000-0005-0000-0000-000086660000}"/>
    <cellStyle name="Normal 9 5 8 3" xfId="26246" xr:uid="{00000000-0005-0000-0000-000087660000}"/>
    <cellStyle name="Normal 9 5 9" xfId="26247" xr:uid="{00000000-0005-0000-0000-000088660000}"/>
    <cellStyle name="Normal 9 6" xfId="26248" xr:uid="{00000000-0005-0000-0000-000089660000}"/>
    <cellStyle name="Normal 9 6 10" xfId="26249" xr:uid="{00000000-0005-0000-0000-00008A660000}"/>
    <cellStyle name="Normal 9 6 2" xfId="26250" xr:uid="{00000000-0005-0000-0000-00008B660000}"/>
    <cellStyle name="Normal 9 6 2 2" xfId="26251" xr:uid="{00000000-0005-0000-0000-00008C660000}"/>
    <cellStyle name="Normal 9 6 2 2 2" xfId="26252" xr:uid="{00000000-0005-0000-0000-00008D660000}"/>
    <cellStyle name="Normal 9 6 2 2 3" xfId="26253" xr:uid="{00000000-0005-0000-0000-00008E660000}"/>
    <cellStyle name="Normal 9 6 2 3" xfId="26254" xr:uid="{00000000-0005-0000-0000-00008F660000}"/>
    <cellStyle name="Normal 9 6 2 4" xfId="26255" xr:uid="{00000000-0005-0000-0000-000090660000}"/>
    <cellStyle name="Normal 9 6 3" xfId="26256" xr:uid="{00000000-0005-0000-0000-000091660000}"/>
    <cellStyle name="Normal 9 6 3 2" xfId="26257" xr:uid="{00000000-0005-0000-0000-000092660000}"/>
    <cellStyle name="Normal 9 6 3 2 2" xfId="26258" xr:uid="{00000000-0005-0000-0000-000093660000}"/>
    <cellStyle name="Normal 9 6 3 2 3" xfId="26259" xr:uid="{00000000-0005-0000-0000-000094660000}"/>
    <cellStyle name="Normal 9 6 3 3" xfId="26260" xr:uid="{00000000-0005-0000-0000-000095660000}"/>
    <cellStyle name="Normal 9 6 3 4" xfId="26261" xr:uid="{00000000-0005-0000-0000-000096660000}"/>
    <cellStyle name="Normal 9 6 4" xfId="26262" xr:uid="{00000000-0005-0000-0000-000097660000}"/>
    <cellStyle name="Normal 9 6 4 2" xfId="26263" xr:uid="{00000000-0005-0000-0000-000098660000}"/>
    <cellStyle name="Normal 9 6 4 2 2" xfId="26264" xr:uid="{00000000-0005-0000-0000-000099660000}"/>
    <cellStyle name="Normal 9 6 4 2 3" xfId="26265" xr:uid="{00000000-0005-0000-0000-00009A660000}"/>
    <cellStyle name="Normal 9 6 4 3" xfId="26266" xr:uid="{00000000-0005-0000-0000-00009B660000}"/>
    <cellStyle name="Normal 9 6 4 4" xfId="26267" xr:uid="{00000000-0005-0000-0000-00009C660000}"/>
    <cellStyle name="Normal 9 6 5" xfId="26268" xr:uid="{00000000-0005-0000-0000-00009D660000}"/>
    <cellStyle name="Normal 9 6 5 2" xfId="26269" xr:uid="{00000000-0005-0000-0000-00009E660000}"/>
    <cellStyle name="Normal 9 6 5 2 2" xfId="26270" xr:uid="{00000000-0005-0000-0000-00009F660000}"/>
    <cellStyle name="Normal 9 6 5 2 3" xfId="26271" xr:uid="{00000000-0005-0000-0000-0000A0660000}"/>
    <cellStyle name="Normal 9 6 5 3" xfId="26272" xr:uid="{00000000-0005-0000-0000-0000A1660000}"/>
    <cellStyle name="Normal 9 6 5 4" xfId="26273" xr:uid="{00000000-0005-0000-0000-0000A2660000}"/>
    <cellStyle name="Normal 9 6 6" xfId="26274" xr:uid="{00000000-0005-0000-0000-0000A3660000}"/>
    <cellStyle name="Normal 9 6 6 2" xfId="26275" xr:uid="{00000000-0005-0000-0000-0000A4660000}"/>
    <cellStyle name="Normal 9 6 6 2 2" xfId="26276" xr:uid="{00000000-0005-0000-0000-0000A5660000}"/>
    <cellStyle name="Normal 9 6 6 2 3" xfId="26277" xr:uid="{00000000-0005-0000-0000-0000A6660000}"/>
    <cellStyle name="Normal 9 6 6 3" xfId="26278" xr:uid="{00000000-0005-0000-0000-0000A7660000}"/>
    <cellStyle name="Normal 9 6 6 4" xfId="26279" xr:uid="{00000000-0005-0000-0000-0000A8660000}"/>
    <cellStyle name="Normal 9 6 7" xfId="26280" xr:uid="{00000000-0005-0000-0000-0000A9660000}"/>
    <cellStyle name="Normal 9 6 7 2" xfId="26281" xr:uid="{00000000-0005-0000-0000-0000AA660000}"/>
    <cellStyle name="Normal 9 6 7 2 2" xfId="26282" xr:uid="{00000000-0005-0000-0000-0000AB660000}"/>
    <cellStyle name="Normal 9 6 7 2 3" xfId="26283" xr:uid="{00000000-0005-0000-0000-0000AC660000}"/>
    <cellStyle name="Normal 9 6 7 3" xfId="26284" xr:uid="{00000000-0005-0000-0000-0000AD660000}"/>
    <cellStyle name="Normal 9 6 7 4" xfId="26285" xr:uid="{00000000-0005-0000-0000-0000AE660000}"/>
    <cellStyle name="Normal 9 6 8" xfId="26286" xr:uid="{00000000-0005-0000-0000-0000AF660000}"/>
    <cellStyle name="Normal 9 6 8 2" xfId="26287" xr:uid="{00000000-0005-0000-0000-0000B0660000}"/>
    <cellStyle name="Normal 9 6 8 3" xfId="26288" xr:uid="{00000000-0005-0000-0000-0000B1660000}"/>
    <cellStyle name="Normal 9 6 9" xfId="26289" xr:uid="{00000000-0005-0000-0000-0000B2660000}"/>
    <cellStyle name="Normal 9 7" xfId="26290" xr:uid="{00000000-0005-0000-0000-0000B3660000}"/>
    <cellStyle name="Normal 9 7 2" xfId="26291" xr:uid="{00000000-0005-0000-0000-0000B4660000}"/>
    <cellStyle name="Normal 9 7 2 2" xfId="26292" xr:uid="{00000000-0005-0000-0000-0000B5660000}"/>
    <cellStyle name="Normal 9 7 2 3" xfId="26293" xr:uid="{00000000-0005-0000-0000-0000B6660000}"/>
    <cellStyle name="Normal 9 7 3" xfId="26294" xr:uid="{00000000-0005-0000-0000-0000B7660000}"/>
    <cellStyle name="Normal 9 7 4" xfId="26295" xr:uid="{00000000-0005-0000-0000-0000B8660000}"/>
    <cellStyle name="Normal 9 8" xfId="26296" xr:uid="{00000000-0005-0000-0000-0000B9660000}"/>
    <cellStyle name="Normal 9 8 2" xfId="26297" xr:uid="{00000000-0005-0000-0000-0000BA660000}"/>
    <cellStyle name="Normal 9 8 2 2" xfId="26298" xr:uid="{00000000-0005-0000-0000-0000BB660000}"/>
    <cellStyle name="Normal 9 8 2 3" xfId="26299" xr:uid="{00000000-0005-0000-0000-0000BC660000}"/>
    <cellStyle name="Normal 9 8 3" xfId="26300" xr:uid="{00000000-0005-0000-0000-0000BD660000}"/>
    <cellStyle name="Normal 9 8 4" xfId="26301" xr:uid="{00000000-0005-0000-0000-0000BE660000}"/>
    <cellStyle name="Normal 9 9" xfId="26302" xr:uid="{00000000-0005-0000-0000-0000BF660000}"/>
    <cellStyle name="Normal 9 9 2" xfId="26303" xr:uid="{00000000-0005-0000-0000-0000C0660000}"/>
    <cellStyle name="Normal 9 9 2 2" xfId="26304" xr:uid="{00000000-0005-0000-0000-0000C1660000}"/>
    <cellStyle name="Normal 9 9 2 3" xfId="26305" xr:uid="{00000000-0005-0000-0000-0000C2660000}"/>
    <cellStyle name="Normal 9 9 3" xfId="26306" xr:uid="{00000000-0005-0000-0000-0000C3660000}"/>
    <cellStyle name="Normal 9 9 4" xfId="26307" xr:uid="{00000000-0005-0000-0000-0000C4660000}"/>
    <cellStyle name="Note 10" xfId="26308" xr:uid="{00000000-0005-0000-0000-0000C5660000}"/>
    <cellStyle name="Note 10 2" xfId="26309" xr:uid="{00000000-0005-0000-0000-0000C6660000}"/>
    <cellStyle name="Note 10 2 2" xfId="26310" xr:uid="{00000000-0005-0000-0000-0000C7660000}"/>
    <cellStyle name="Note 10 2 3" xfId="26311" xr:uid="{00000000-0005-0000-0000-0000C8660000}"/>
    <cellStyle name="Note 10 3" xfId="26312" xr:uid="{00000000-0005-0000-0000-0000C9660000}"/>
    <cellStyle name="Note 10 4" xfId="26313" xr:uid="{00000000-0005-0000-0000-0000CA660000}"/>
    <cellStyle name="Note 11" xfId="26314" xr:uid="{00000000-0005-0000-0000-0000CB660000}"/>
    <cellStyle name="Note 11 2" xfId="26315" xr:uid="{00000000-0005-0000-0000-0000CC660000}"/>
    <cellStyle name="Note 11 2 2" xfId="26316" xr:uid="{00000000-0005-0000-0000-0000CD660000}"/>
    <cellStyle name="Note 11 2 3" xfId="26317" xr:uid="{00000000-0005-0000-0000-0000CE660000}"/>
    <cellStyle name="Note 11 3" xfId="26318" xr:uid="{00000000-0005-0000-0000-0000CF660000}"/>
    <cellStyle name="Note 11 4" xfId="26319" xr:uid="{00000000-0005-0000-0000-0000D0660000}"/>
    <cellStyle name="Note 12" xfId="26320" xr:uid="{00000000-0005-0000-0000-0000D1660000}"/>
    <cellStyle name="Note 12 2" xfId="26321" xr:uid="{00000000-0005-0000-0000-0000D2660000}"/>
    <cellStyle name="Note 12 2 2" xfId="26322" xr:uid="{00000000-0005-0000-0000-0000D3660000}"/>
    <cellStyle name="Note 12 2 3" xfId="26323" xr:uid="{00000000-0005-0000-0000-0000D4660000}"/>
    <cellStyle name="Note 12 3" xfId="26324" xr:uid="{00000000-0005-0000-0000-0000D5660000}"/>
    <cellStyle name="Note 12 4" xfId="26325" xr:uid="{00000000-0005-0000-0000-0000D6660000}"/>
    <cellStyle name="Note 13" xfId="26326" xr:uid="{00000000-0005-0000-0000-0000D7660000}"/>
    <cellStyle name="Note 13 2" xfId="26327" xr:uid="{00000000-0005-0000-0000-0000D8660000}"/>
    <cellStyle name="Note 13 2 2" xfId="26328" xr:uid="{00000000-0005-0000-0000-0000D9660000}"/>
    <cellStyle name="Note 13 2 3" xfId="26329" xr:uid="{00000000-0005-0000-0000-0000DA660000}"/>
    <cellStyle name="Note 13 3" xfId="26330" xr:uid="{00000000-0005-0000-0000-0000DB660000}"/>
    <cellStyle name="Note 13 4" xfId="26331" xr:uid="{00000000-0005-0000-0000-0000DC660000}"/>
    <cellStyle name="Note 14" xfId="26332" xr:uid="{00000000-0005-0000-0000-0000DD660000}"/>
    <cellStyle name="Note 14 2" xfId="26333" xr:uid="{00000000-0005-0000-0000-0000DE660000}"/>
    <cellStyle name="Note 14 2 2" xfId="26334" xr:uid="{00000000-0005-0000-0000-0000DF660000}"/>
    <cellStyle name="Note 14 2 3" xfId="26335" xr:uid="{00000000-0005-0000-0000-0000E0660000}"/>
    <cellStyle name="Note 14 3" xfId="26336" xr:uid="{00000000-0005-0000-0000-0000E1660000}"/>
    <cellStyle name="Note 14 4" xfId="26337" xr:uid="{00000000-0005-0000-0000-0000E2660000}"/>
    <cellStyle name="Note 15" xfId="26338" xr:uid="{00000000-0005-0000-0000-0000E3660000}"/>
    <cellStyle name="Note 15 2" xfId="26339" xr:uid="{00000000-0005-0000-0000-0000E4660000}"/>
    <cellStyle name="Note 15 2 2" xfId="26340" xr:uid="{00000000-0005-0000-0000-0000E5660000}"/>
    <cellStyle name="Note 15 2 3" xfId="26341" xr:uid="{00000000-0005-0000-0000-0000E6660000}"/>
    <cellStyle name="Note 15 3" xfId="26342" xr:uid="{00000000-0005-0000-0000-0000E7660000}"/>
    <cellStyle name="Note 15 4" xfId="26343" xr:uid="{00000000-0005-0000-0000-0000E8660000}"/>
    <cellStyle name="Note 16" xfId="26344" xr:uid="{00000000-0005-0000-0000-0000E9660000}"/>
    <cellStyle name="Note 16 2" xfId="26345" xr:uid="{00000000-0005-0000-0000-0000EA660000}"/>
    <cellStyle name="Note 16 2 2" xfId="26346" xr:uid="{00000000-0005-0000-0000-0000EB660000}"/>
    <cellStyle name="Note 16 2 3" xfId="26347" xr:uid="{00000000-0005-0000-0000-0000EC660000}"/>
    <cellStyle name="Note 16 3" xfId="26348" xr:uid="{00000000-0005-0000-0000-0000ED660000}"/>
    <cellStyle name="Note 16 4" xfId="26349" xr:uid="{00000000-0005-0000-0000-0000EE660000}"/>
    <cellStyle name="Note 17" xfId="26350" xr:uid="{00000000-0005-0000-0000-0000EF660000}"/>
    <cellStyle name="Note 17 2" xfId="26351" xr:uid="{00000000-0005-0000-0000-0000F0660000}"/>
    <cellStyle name="Note 17 3" xfId="26352" xr:uid="{00000000-0005-0000-0000-0000F1660000}"/>
    <cellStyle name="Note 18" xfId="26353" xr:uid="{00000000-0005-0000-0000-0000F2660000}"/>
    <cellStyle name="Note 19" xfId="26354" xr:uid="{00000000-0005-0000-0000-0000F3660000}"/>
    <cellStyle name="Note 2" xfId="26355" xr:uid="{00000000-0005-0000-0000-0000F4660000}"/>
    <cellStyle name="Note 2 10" xfId="26356" xr:uid="{00000000-0005-0000-0000-0000F5660000}"/>
    <cellStyle name="Note 2 10 2" xfId="26357" xr:uid="{00000000-0005-0000-0000-0000F6660000}"/>
    <cellStyle name="Note 2 10 2 2" xfId="26358" xr:uid="{00000000-0005-0000-0000-0000F7660000}"/>
    <cellStyle name="Note 2 10 2 3" xfId="26359" xr:uid="{00000000-0005-0000-0000-0000F8660000}"/>
    <cellStyle name="Note 2 10 3" xfId="26360" xr:uid="{00000000-0005-0000-0000-0000F9660000}"/>
    <cellStyle name="Note 2 10 4" xfId="26361" xr:uid="{00000000-0005-0000-0000-0000FA660000}"/>
    <cellStyle name="Note 2 11" xfId="26362" xr:uid="{00000000-0005-0000-0000-0000FB660000}"/>
    <cellStyle name="Note 2 11 2" xfId="26363" xr:uid="{00000000-0005-0000-0000-0000FC660000}"/>
    <cellStyle name="Note 2 11 2 2" xfId="26364" xr:uid="{00000000-0005-0000-0000-0000FD660000}"/>
    <cellStyle name="Note 2 11 2 3" xfId="26365" xr:uid="{00000000-0005-0000-0000-0000FE660000}"/>
    <cellStyle name="Note 2 11 3" xfId="26366" xr:uid="{00000000-0005-0000-0000-0000FF660000}"/>
    <cellStyle name="Note 2 11 4" xfId="26367" xr:uid="{00000000-0005-0000-0000-000000670000}"/>
    <cellStyle name="Note 2 12" xfId="26368" xr:uid="{00000000-0005-0000-0000-000001670000}"/>
    <cellStyle name="Note 2 12 2" xfId="26369" xr:uid="{00000000-0005-0000-0000-000002670000}"/>
    <cellStyle name="Note 2 12 2 2" xfId="26370" xr:uid="{00000000-0005-0000-0000-000003670000}"/>
    <cellStyle name="Note 2 12 2 3" xfId="26371" xr:uid="{00000000-0005-0000-0000-000004670000}"/>
    <cellStyle name="Note 2 12 3" xfId="26372" xr:uid="{00000000-0005-0000-0000-000005670000}"/>
    <cellStyle name="Note 2 12 4" xfId="26373" xr:uid="{00000000-0005-0000-0000-000006670000}"/>
    <cellStyle name="Note 2 13" xfId="26374" xr:uid="{00000000-0005-0000-0000-000007670000}"/>
    <cellStyle name="Note 2 13 2" xfId="26375" xr:uid="{00000000-0005-0000-0000-000008670000}"/>
    <cellStyle name="Note 2 13 2 2" xfId="26376" xr:uid="{00000000-0005-0000-0000-000009670000}"/>
    <cellStyle name="Note 2 13 2 3" xfId="26377" xr:uid="{00000000-0005-0000-0000-00000A670000}"/>
    <cellStyle name="Note 2 13 3" xfId="26378" xr:uid="{00000000-0005-0000-0000-00000B670000}"/>
    <cellStyle name="Note 2 13 4" xfId="26379" xr:uid="{00000000-0005-0000-0000-00000C670000}"/>
    <cellStyle name="Note 2 14" xfId="26380" xr:uid="{00000000-0005-0000-0000-00000D670000}"/>
    <cellStyle name="Note 2 14 2" xfId="26381" xr:uid="{00000000-0005-0000-0000-00000E670000}"/>
    <cellStyle name="Note 2 14 3" xfId="26382" xr:uid="{00000000-0005-0000-0000-00000F670000}"/>
    <cellStyle name="Note 2 15" xfId="26383" xr:uid="{00000000-0005-0000-0000-000010670000}"/>
    <cellStyle name="Note 2 16" xfId="26384" xr:uid="{00000000-0005-0000-0000-000011670000}"/>
    <cellStyle name="Note 2 2" xfId="26385" xr:uid="{00000000-0005-0000-0000-000012670000}"/>
    <cellStyle name="Note 2 2 10" xfId="26386" xr:uid="{00000000-0005-0000-0000-000013670000}"/>
    <cellStyle name="Note 2 2 10 2" xfId="26387" xr:uid="{00000000-0005-0000-0000-000014670000}"/>
    <cellStyle name="Note 2 2 10 3" xfId="26388" xr:uid="{00000000-0005-0000-0000-000015670000}"/>
    <cellStyle name="Note 2 2 11" xfId="26389" xr:uid="{00000000-0005-0000-0000-000016670000}"/>
    <cellStyle name="Note 2 2 12" xfId="26390" xr:uid="{00000000-0005-0000-0000-000017670000}"/>
    <cellStyle name="Note 2 2 2" xfId="26391" xr:uid="{00000000-0005-0000-0000-000018670000}"/>
    <cellStyle name="Note 2 2 2 10" xfId="26392" xr:uid="{00000000-0005-0000-0000-000019670000}"/>
    <cellStyle name="Note 2 2 2 2" xfId="26393" xr:uid="{00000000-0005-0000-0000-00001A670000}"/>
    <cellStyle name="Note 2 2 2 2 2" xfId="26394" xr:uid="{00000000-0005-0000-0000-00001B670000}"/>
    <cellStyle name="Note 2 2 2 2 2 2" xfId="26395" xr:uid="{00000000-0005-0000-0000-00001C670000}"/>
    <cellStyle name="Note 2 2 2 2 2 3" xfId="26396" xr:uid="{00000000-0005-0000-0000-00001D670000}"/>
    <cellStyle name="Note 2 2 2 2 3" xfId="26397" xr:uid="{00000000-0005-0000-0000-00001E670000}"/>
    <cellStyle name="Note 2 2 2 2 4" xfId="26398" xr:uid="{00000000-0005-0000-0000-00001F670000}"/>
    <cellStyle name="Note 2 2 2 3" xfId="26399" xr:uid="{00000000-0005-0000-0000-000020670000}"/>
    <cellStyle name="Note 2 2 2 3 2" xfId="26400" xr:uid="{00000000-0005-0000-0000-000021670000}"/>
    <cellStyle name="Note 2 2 2 3 2 2" xfId="26401" xr:uid="{00000000-0005-0000-0000-000022670000}"/>
    <cellStyle name="Note 2 2 2 3 2 3" xfId="26402" xr:uid="{00000000-0005-0000-0000-000023670000}"/>
    <cellStyle name="Note 2 2 2 3 3" xfId="26403" xr:uid="{00000000-0005-0000-0000-000024670000}"/>
    <cellStyle name="Note 2 2 2 3 4" xfId="26404" xr:uid="{00000000-0005-0000-0000-000025670000}"/>
    <cellStyle name="Note 2 2 2 4" xfId="26405" xr:uid="{00000000-0005-0000-0000-000026670000}"/>
    <cellStyle name="Note 2 2 2 4 2" xfId="26406" xr:uid="{00000000-0005-0000-0000-000027670000}"/>
    <cellStyle name="Note 2 2 2 4 2 2" xfId="26407" xr:uid="{00000000-0005-0000-0000-000028670000}"/>
    <cellStyle name="Note 2 2 2 4 2 3" xfId="26408" xr:uid="{00000000-0005-0000-0000-000029670000}"/>
    <cellStyle name="Note 2 2 2 4 3" xfId="26409" xr:uid="{00000000-0005-0000-0000-00002A670000}"/>
    <cellStyle name="Note 2 2 2 4 4" xfId="26410" xr:uid="{00000000-0005-0000-0000-00002B670000}"/>
    <cellStyle name="Note 2 2 2 5" xfId="26411" xr:uid="{00000000-0005-0000-0000-00002C670000}"/>
    <cellStyle name="Note 2 2 2 5 2" xfId="26412" xr:uid="{00000000-0005-0000-0000-00002D670000}"/>
    <cellStyle name="Note 2 2 2 5 2 2" xfId="26413" xr:uid="{00000000-0005-0000-0000-00002E670000}"/>
    <cellStyle name="Note 2 2 2 5 2 3" xfId="26414" xr:uid="{00000000-0005-0000-0000-00002F670000}"/>
    <cellStyle name="Note 2 2 2 5 3" xfId="26415" xr:uid="{00000000-0005-0000-0000-000030670000}"/>
    <cellStyle name="Note 2 2 2 5 4" xfId="26416" xr:uid="{00000000-0005-0000-0000-000031670000}"/>
    <cellStyle name="Note 2 2 2 6" xfId="26417" xr:uid="{00000000-0005-0000-0000-000032670000}"/>
    <cellStyle name="Note 2 2 2 6 2" xfId="26418" xr:uid="{00000000-0005-0000-0000-000033670000}"/>
    <cellStyle name="Note 2 2 2 6 2 2" xfId="26419" xr:uid="{00000000-0005-0000-0000-000034670000}"/>
    <cellStyle name="Note 2 2 2 6 2 3" xfId="26420" xr:uid="{00000000-0005-0000-0000-000035670000}"/>
    <cellStyle name="Note 2 2 2 6 3" xfId="26421" xr:uid="{00000000-0005-0000-0000-000036670000}"/>
    <cellStyle name="Note 2 2 2 6 4" xfId="26422" xr:uid="{00000000-0005-0000-0000-000037670000}"/>
    <cellStyle name="Note 2 2 2 7" xfId="26423" xr:uid="{00000000-0005-0000-0000-000038670000}"/>
    <cellStyle name="Note 2 2 2 7 2" xfId="26424" xr:uid="{00000000-0005-0000-0000-000039670000}"/>
    <cellStyle name="Note 2 2 2 7 2 2" xfId="26425" xr:uid="{00000000-0005-0000-0000-00003A670000}"/>
    <cellStyle name="Note 2 2 2 7 2 3" xfId="26426" xr:uid="{00000000-0005-0000-0000-00003B670000}"/>
    <cellStyle name="Note 2 2 2 7 3" xfId="26427" xr:uid="{00000000-0005-0000-0000-00003C670000}"/>
    <cellStyle name="Note 2 2 2 7 4" xfId="26428" xr:uid="{00000000-0005-0000-0000-00003D670000}"/>
    <cellStyle name="Note 2 2 2 8" xfId="26429" xr:uid="{00000000-0005-0000-0000-00003E670000}"/>
    <cellStyle name="Note 2 2 2 8 2" xfId="26430" xr:uid="{00000000-0005-0000-0000-00003F670000}"/>
    <cellStyle name="Note 2 2 2 8 3" xfId="26431" xr:uid="{00000000-0005-0000-0000-000040670000}"/>
    <cellStyle name="Note 2 2 2 9" xfId="26432" xr:uid="{00000000-0005-0000-0000-000041670000}"/>
    <cellStyle name="Note 2 2 3" xfId="26433" xr:uid="{00000000-0005-0000-0000-000042670000}"/>
    <cellStyle name="Note 2 2 3 10" xfId="26434" xr:uid="{00000000-0005-0000-0000-000043670000}"/>
    <cellStyle name="Note 2 2 3 2" xfId="26435" xr:uid="{00000000-0005-0000-0000-000044670000}"/>
    <cellStyle name="Note 2 2 3 2 2" xfId="26436" xr:uid="{00000000-0005-0000-0000-000045670000}"/>
    <cellStyle name="Note 2 2 3 2 2 2" xfId="26437" xr:uid="{00000000-0005-0000-0000-000046670000}"/>
    <cellStyle name="Note 2 2 3 2 2 3" xfId="26438" xr:uid="{00000000-0005-0000-0000-000047670000}"/>
    <cellStyle name="Note 2 2 3 2 3" xfId="26439" xr:uid="{00000000-0005-0000-0000-000048670000}"/>
    <cellStyle name="Note 2 2 3 2 4" xfId="26440" xr:uid="{00000000-0005-0000-0000-000049670000}"/>
    <cellStyle name="Note 2 2 3 3" xfId="26441" xr:uid="{00000000-0005-0000-0000-00004A670000}"/>
    <cellStyle name="Note 2 2 3 3 2" xfId="26442" xr:uid="{00000000-0005-0000-0000-00004B670000}"/>
    <cellStyle name="Note 2 2 3 3 2 2" xfId="26443" xr:uid="{00000000-0005-0000-0000-00004C670000}"/>
    <cellStyle name="Note 2 2 3 3 2 3" xfId="26444" xr:uid="{00000000-0005-0000-0000-00004D670000}"/>
    <cellStyle name="Note 2 2 3 3 3" xfId="26445" xr:uid="{00000000-0005-0000-0000-00004E670000}"/>
    <cellStyle name="Note 2 2 3 3 4" xfId="26446" xr:uid="{00000000-0005-0000-0000-00004F670000}"/>
    <cellStyle name="Note 2 2 3 4" xfId="26447" xr:uid="{00000000-0005-0000-0000-000050670000}"/>
    <cellStyle name="Note 2 2 3 4 2" xfId="26448" xr:uid="{00000000-0005-0000-0000-000051670000}"/>
    <cellStyle name="Note 2 2 3 4 2 2" xfId="26449" xr:uid="{00000000-0005-0000-0000-000052670000}"/>
    <cellStyle name="Note 2 2 3 4 2 3" xfId="26450" xr:uid="{00000000-0005-0000-0000-000053670000}"/>
    <cellStyle name="Note 2 2 3 4 3" xfId="26451" xr:uid="{00000000-0005-0000-0000-000054670000}"/>
    <cellStyle name="Note 2 2 3 4 4" xfId="26452" xr:uid="{00000000-0005-0000-0000-000055670000}"/>
    <cellStyle name="Note 2 2 3 5" xfId="26453" xr:uid="{00000000-0005-0000-0000-000056670000}"/>
    <cellStyle name="Note 2 2 3 5 2" xfId="26454" xr:uid="{00000000-0005-0000-0000-000057670000}"/>
    <cellStyle name="Note 2 2 3 5 2 2" xfId="26455" xr:uid="{00000000-0005-0000-0000-000058670000}"/>
    <cellStyle name="Note 2 2 3 5 2 3" xfId="26456" xr:uid="{00000000-0005-0000-0000-000059670000}"/>
    <cellStyle name="Note 2 2 3 5 3" xfId="26457" xr:uid="{00000000-0005-0000-0000-00005A670000}"/>
    <cellStyle name="Note 2 2 3 5 4" xfId="26458" xr:uid="{00000000-0005-0000-0000-00005B670000}"/>
    <cellStyle name="Note 2 2 3 6" xfId="26459" xr:uid="{00000000-0005-0000-0000-00005C670000}"/>
    <cellStyle name="Note 2 2 3 6 2" xfId="26460" xr:uid="{00000000-0005-0000-0000-00005D670000}"/>
    <cellStyle name="Note 2 2 3 6 2 2" xfId="26461" xr:uid="{00000000-0005-0000-0000-00005E670000}"/>
    <cellStyle name="Note 2 2 3 6 2 3" xfId="26462" xr:uid="{00000000-0005-0000-0000-00005F670000}"/>
    <cellStyle name="Note 2 2 3 6 3" xfId="26463" xr:uid="{00000000-0005-0000-0000-000060670000}"/>
    <cellStyle name="Note 2 2 3 6 4" xfId="26464" xr:uid="{00000000-0005-0000-0000-000061670000}"/>
    <cellStyle name="Note 2 2 3 7" xfId="26465" xr:uid="{00000000-0005-0000-0000-000062670000}"/>
    <cellStyle name="Note 2 2 3 7 2" xfId="26466" xr:uid="{00000000-0005-0000-0000-000063670000}"/>
    <cellStyle name="Note 2 2 3 7 2 2" xfId="26467" xr:uid="{00000000-0005-0000-0000-000064670000}"/>
    <cellStyle name="Note 2 2 3 7 2 3" xfId="26468" xr:uid="{00000000-0005-0000-0000-000065670000}"/>
    <cellStyle name="Note 2 2 3 7 3" xfId="26469" xr:uid="{00000000-0005-0000-0000-000066670000}"/>
    <cellStyle name="Note 2 2 3 7 4" xfId="26470" xr:uid="{00000000-0005-0000-0000-000067670000}"/>
    <cellStyle name="Note 2 2 3 8" xfId="26471" xr:uid="{00000000-0005-0000-0000-000068670000}"/>
    <cellStyle name="Note 2 2 3 8 2" xfId="26472" xr:uid="{00000000-0005-0000-0000-000069670000}"/>
    <cellStyle name="Note 2 2 3 8 3" xfId="26473" xr:uid="{00000000-0005-0000-0000-00006A670000}"/>
    <cellStyle name="Note 2 2 3 9" xfId="26474" xr:uid="{00000000-0005-0000-0000-00006B670000}"/>
    <cellStyle name="Note 2 2 4" xfId="26475" xr:uid="{00000000-0005-0000-0000-00006C670000}"/>
    <cellStyle name="Note 2 2 4 2" xfId="26476" xr:uid="{00000000-0005-0000-0000-00006D670000}"/>
    <cellStyle name="Note 2 2 4 2 2" xfId="26477" xr:uid="{00000000-0005-0000-0000-00006E670000}"/>
    <cellStyle name="Note 2 2 4 2 3" xfId="26478" xr:uid="{00000000-0005-0000-0000-00006F670000}"/>
    <cellStyle name="Note 2 2 4 3" xfId="26479" xr:uid="{00000000-0005-0000-0000-000070670000}"/>
    <cellStyle name="Note 2 2 4 4" xfId="26480" xr:uid="{00000000-0005-0000-0000-000071670000}"/>
    <cellStyle name="Note 2 2 5" xfId="26481" xr:uid="{00000000-0005-0000-0000-000072670000}"/>
    <cellStyle name="Note 2 2 5 2" xfId="26482" xr:uid="{00000000-0005-0000-0000-000073670000}"/>
    <cellStyle name="Note 2 2 5 2 2" xfId="26483" xr:uid="{00000000-0005-0000-0000-000074670000}"/>
    <cellStyle name="Note 2 2 5 2 3" xfId="26484" xr:uid="{00000000-0005-0000-0000-000075670000}"/>
    <cellStyle name="Note 2 2 5 3" xfId="26485" xr:uid="{00000000-0005-0000-0000-000076670000}"/>
    <cellStyle name="Note 2 2 5 4" xfId="26486" xr:uid="{00000000-0005-0000-0000-000077670000}"/>
    <cellStyle name="Note 2 2 6" xfId="26487" xr:uid="{00000000-0005-0000-0000-000078670000}"/>
    <cellStyle name="Note 2 2 6 2" xfId="26488" xr:uid="{00000000-0005-0000-0000-000079670000}"/>
    <cellStyle name="Note 2 2 6 2 2" xfId="26489" xr:uid="{00000000-0005-0000-0000-00007A670000}"/>
    <cellStyle name="Note 2 2 6 2 3" xfId="26490" xr:uid="{00000000-0005-0000-0000-00007B670000}"/>
    <cellStyle name="Note 2 2 6 3" xfId="26491" xr:uid="{00000000-0005-0000-0000-00007C670000}"/>
    <cellStyle name="Note 2 2 6 4" xfId="26492" xr:uid="{00000000-0005-0000-0000-00007D670000}"/>
    <cellStyle name="Note 2 2 7" xfId="26493" xr:uid="{00000000-0005-0000-0000-00007E670000}"/>
    <cellStyle name="Note 2 2 7 2" xfId="26494" xr:uid="{00000000-0005-0000-0000-00007F670000}"/>
    <cellStyle name="Note 2 2 7 2 2" xfId="26495" xr:uid="{00000000-0005-0000-0000-000080670000}"/>
    <cellStyle name="Note 2 2 7 2 3" xfId="26496" xr:uid="{00000000-0005-0000-0000-000081670000}"/>
    <cellStyle name="Note 2 2 7 3" xfId="26497" xr:uid="{00000000-0005-0000-0000-000082670000}"/>
    <cellStyle name="Note 2 2 7 4" xfId="26498" xr:uid="{00000000-0005-0000-0000-000083670000}"/>
    <cellStyle name="Note 2 2 8" xfId="26499" xr:uid="{00000000-0005-0000-0000-000084670000}"/>
    <cellStyle name="Note 2 2 8 2" xfId="26500" xr:uid="{00000000-0005-0000-0000-000085670000}"/>
    <cellStyle name="Note 2 2 8 2 2" xfId="26501" xr:uid="{00000000-0005-0000-0000-000086670000}"/>
    <cellStyle name="Note 2 2 8 2 3" xfId="26502" xr:uid="{00000000-0005-0000-0000-000087670000}"/>
    <cellStyle name="Note 2 2 8 3" xfId="26503" xr:uid="{00000000-0005-0000-0000-000088670000}"/>
    <cellStyle name="Note 2 2 8 4" xfId="26504" xr:uid="{00000000-0005-0000-0000-000089670000}"/>
    <cellStyle name="Note 2 2 9" xfId="26505" xr:uid="{00000000-0005-0000-0000-00008A670000}"/>
    <cellStyle name="Note 2 2 9 2" xfId="26506" xr:uid="{00000000-0005-0000-0000-00008B670000}"/>
    <cellStyle name="Note 2 2 9 2 2" xfId="26507" xr:uid="{00000000-0005-0000-0000-00008C670000}"/>
    <cellStyle name="Note 2 2 9 2 3" xfId="26508" xr:uid="{00000000-0005-0000-0000-00008D670000}"/>
    <cellStyle name="Note 2 2 9 3" xfId="26509" xr:uid="{00000000-0005-0000-0000-00008E670000}"/>
    <cellStyle name="Note 2 2 9 4" xfId="26510" xr:uid="{00000000-0005-0000-0000-00008F670000}"/>
    <cellStyle name="Note 2 3" xfId="26511" xr:uid="{00000000-0005-0000-0000-000090670000}"/>
    <cellStyle name="Note 2 3 10" xfId="26512" xr:uid="{00000000-0005-0000-0000-000091670000}"/>
    <cellStyle name="Note 2 3 10 2" xfId="26513" xr:uid="{00000000-0005-0000-0000-000092670000}"/>
    <cellStyle name="Note 2 3 10 3" xfId="26514" xr:uid="{00000000-0005-0000-0000-000093670000}"/>
    <cellStyle name="Note 2 3 11" xfId="26515" xr:uid="{00000000-0005-0000-0000-000094670000}"/>
    <cellStyle name="Note 2 3 12" xfId="26516" xr:uid="{00000000-0005-0000-0000-000095670000}"/>
    <cellStyle name="Note 2 3 2" xfId="26517" xr:uid="{00000000-0005-0000-0000-000096670000}"/>
    <cellStyle name="Note 2 3 2 10" xfId="26518" xr:uid="{00000000-0005-0000-0000-000097670000}"/>
    <cellStyle name="Note 2 3 2 2" xfId="26519" xr:uid="{00000000-0005-0000-0000-000098670000}"/>
    <cellStyle name="Note 2 3 2 2 2" xfId="26520" xr:uid="{00000000-0005-0000-0000-000099670000}"/>
    <cellStyle name="Note 2 3 2 2 2 2" xfId="26521" xr:uid="{00000000-0005-0000-0000-00009A670000}"/>
    <cellStyle name="Note 2 3 2 2 2 3" xfId="26522" xr:uid="{00000000-0005-0000-0000-00009B670000}"/>
    <cellStyle name="Note 2 3 2 2 3" xfId="26523" xr:uid="{00000000-0005-0000-0000-00009C670000}"/>
    <cellStyle name="Note 2 3 2 2 4" xfId="26524" xr:uid="{00000000-0005-0000-0000-00009D670000}"/>
    <cellStyle name="Note 2 3 2 3" xfId="26525" xr:uid="{00000000-0005-0000-0000-00009E670000}"/>
    <cellStyle name="Note 2 3 2 3 2" xfId="26526" xr:uid="{00000000-0005-0000-0000-00009F670000}"/>
    <cellStyle name="Note 2 3 2 3 2 2" xfId="26527" xr:uid="{00000000-0005-0000-0000-0000A0670000}"/>
    <cellStyle name="Note 2 3 2 3 2 3" xfId="26528" xr:uid="{00000000-0005-0000-0000-0000A1670000}"/>
    <cellStyle name="Note 2 3 2 3 3" xfId="26529" xr:uid="{00000000-0005-0000-0000-0000A2670000}"/>
    <cellStyle name="Note 2 3 2 3 4" xfId="26530" xr:uid="{00000000-0005-0000-0000-0000A3670000}"/>
    <cellStyle name="Note 2 3 2 4" xfId="26531" xr:uid="{00000000-0005-0000-0000-0000A4670000}"/>
    <cellStyle name="Note 2 3 2 4 2" xfId="26532" xr:uid="{00000000-0005-0000-0000-0000A5670000}"/>
    <cellStyle name="Note 2 3 2 4 2 2" xfId="26533" xr:uid="{00000000-0005-0000-0000-0000A6670000}"/>
    <cellStyle name="Note 2 3 2 4 2 3" xfId="26534" xr:uid="{00000000-0005-0000-0000-0000A7670000}"/>
    <cellStyle name="Note 2 3 2 4 3" xfId="26535" xr:uid="{00000000-0005-0000-0000-0000A8670000}"/>
    <cellStyle name="Note 2 3 2 4 4" xfId="26536" xr:uid="{00000000-0005-0000-0000-0000A9670000}"/>
    <cellStyle name="Note 2 3 2 5" xfId="26537" xr:uid="{00000000-0005-0000-0000-0000AA670000}"/>
    <cellStyle name="Note 2 3 2 5 2" xfId="26538" xr:uid="{00000000-0005-0000-0000-0000AB670000}"/>
    <cellStyle name="Note 2 3 2 5 2 2" xfId="26539" xr:uid="{00000000-0005-0000-0000-0000AC670000}"/>
    <cellStyle name="Note 2 3 2 5 2 3" xfId="26540" xr:uid="{00000000-0005-0000-0000-0000AD670000}"/>
    <cellStyle name="Note 2 3 2 5 3" xfId="26541" xr:uid="{00000000-0005-0000-0000-0000AE670000}"/>
    <cellStyle name="Note 2 3 2 5 4" xfId="26542" xr:uid="{00000000-0005-0000-0000-0000AF670000}"/>
    <cellStyle name="Note 2 3 2 6" xfId="26543" xr:uid="{00000000-0005-0000-0000-0000B0670000}"/>
    <cellStyle name="Note 2 3 2 6 2" xfId="26544" xr:uid="{00000000-0005-0000-0000-0000B1670000}"/>
    <cellStyle name="Note 2 3 2 6 2 2" xfId="26545" xr:uid="{00000000-0005-0000-0000-0000B2670000}"/>
    <cellStyle name="Note 2 3 2 6 2 3" xfId="26546" xr:uid="{00000000-0005-0000-0000-0000B3670000}"/>
    <cellStyle name="Note 2 3 2 6 3" xfId="26547" xr:uid="{00000000-0005-0000-0000-0000B4670000}"/>
    <cellStyle name="Note 2 3 2 6 4" xfId="26548" xr:uid="{00000000-0005-0000-0000-0000B5670000}"/>
    <cellStyle name="Note 2 3 2 7" xfId="26549" xr:uid="{00000000-0005-0000-0000-0000B6670000}"/>
    <cellStyle name="Note 2 3 2 7 2" xfId="26550" xr:uid="{00000000-0005-0000-0000-0000B7670000}"/>
    <cellStyle name="Note 2 3 2 7 2 2" xfId="26551" xr:uid="{00000000-0005-0000-0000-0000B8670000}"/>
    <cellStyle name="Note 2 3 2 7 2 3" xfId="26552" xr:uid="{00000000-0005-0000-0000-0000B9670000}"/>
    <cellStyle name="Note 2 3 2 7 3" xfId="26553" xr:uid="{00000000-0005-0000-0000-0000BA670000}"/>
    <cellStyle name="Note 2 3 2 7 4" xfId="26554" xr:uid="{00000000-0005-0000-0000-0000BB670000}"/>
    <cellStyle name="Note 2 3 2 8" xfId="26555" xr:uid="{00000000-0005-0000-0000-0000BC670000}"/>
    <cellStyle name="Note 2 3 2 8 2" xfId="26556" xr:uid="{00000000-0005-0000-0000-0000BD670000}"/>
    <cellStyle name="Note 2 3 2 8 3" xfId="26557" xr:uid="{00000000-0005-0000-0000-0000BE670000}"/>
    <cellStyle name="Note 2 3 2 9" xfId="26558" xr:uid="{00000000-0005-0000-0000-0000BF670000}"/>
    <cellStyle name="Note 2 3 3" xfId="26559" xr:uid="{00000000-0005-0000-0000-0000C0670000}"/>
    <cellStyle name="Note 2 3 3 10" xfId="26560" xr:uid="{00000000-0005-0000-0000-0000C1670000}"/>
    <cellStyle name="Note 2 3 3 2" xfId="26561" xr:uid="{00000000-0005-0000-0000-0000C2670000}"/>
    <cellStyle name="Note 2 3 3 2 2" xfId="26562" xr:uid="{00000000-0005-0000-0000-0000C3670000}"/>
    <cellStyle name="Note 2 3 3 2 2 2" xfId="26563" xr:uid="{00000000-0005-0000-0000-0000C4670000}"/>
    <cellStyle name="Note 2 3 3 2 2 3" xfId="26564" xr:uid="{00000000-0005-0000-0000-0000C5670000}"/>
    <cellStyle name="Note 2 3 3 2 3" xfId="26565" xr:uid="{00000000-0005-0000-0000-0000C6670000}"/>
    <cellStyle name="Note 2 3 3 2 4" xfId="26566" xr:uid="{00000000-0005-0000-0000-0000C7670000}"/>
    <cellStyle name="Note 2 3 3 3" xfId="26567" xr:uid="{00000000-0005-0000-0000-0000C8670000}"/>
    <cellStyle name="Note 2 3 3 3 2" xfId="26568" xr:uid="{00000000-0005-0000-0000-0000C9670000}"/>
    <cellStyle name="Note 2 3 3 3 2 2" xfId="26569" xr:uid="{00000000-0005-0000-0000-0000CA670000}"/>
    <cellStyle name="Note 2 3 3 3 2 3" xfId="26570" xr:uid="{00000000-0005-0000-0000-0000CB670000}"/>
    <cellStyle name="Note 2 3 3 3 3" xfId="26571" xr:uid="{00000000-0005-0000-0000-0000CC670000}"/>
    <cellStyle name="Note 2 3 3 3 4" xfId="26572" xr:uid="{00000000-0005-0000-0000-0000CD670000}"/>
    <cellStyle name="Note 2 3 3 4" xfId="26573" xr:uid="{00000000-0005-0000-0000-0000CE670000}"/>
    <cellStyle name="Note 2 3 3 4 2" xfId="26574" xr:uid="{00000000-0005-0000-0000-0000CF670000}"/>
    <cellStyle name="Note 2 3 3 4 2 2" xfId="26575" xr:uid="{00000000-0005-0000-0000-0000D0670000}"/>
    <cellStyle name="Note 2 3 3 4 2 3" xfId="26576" xr:uid="{00000000-0005-0000-0000-0000D1670000}"/>
    <cellStyle name="Note 2 3 3 4 3" xfId="26577" xr:uid="{00000000-0005-0000-0000-0000D2670000}"/>
    <cellStyle name="Note 2 3 3 4 4" xfId="26578" xr:uid="{00000000-0005-0000-0000-0000D3670000}"/>
    <cellStyle name="Note 2 3 3 5" xfId="26579" xr:uid="{00000000-0005-0000-0000-0000D4670000}"/>
    <cellStyle name="Note 2 3 3 5 2" xfId="26580" xr:uid="{00000000-0005-0000-0000-0000D5670000}"/>
    <cellStyle name="Note 2 3 3 5 2 2" xfId="26581" xr:uid="{00000000-0005-0000-0000-0000D6670000}"/>
    <cellStyle name="Note 2 3 3 5 2 3" xfId="26582" xr:uid="{00000000-0005-0000-0000-0000D7670000}"/>
    <cellStyle name="Note 2 3 3 5 3" xfId="26583" xr:uid="{00000000-0005-0000-0000-0000D8670000}"/>
    <cellStyle name="Note 2 3 3 5 4" xfId="26584" xr:uid="{00000000-0005-0000-0000-0000D9670000}"/>
    <cellStyle name="Note 2 3 3 6" xfId="26585" xr:uid="{00000000-0005-0000-0000-0000DA670000}"/>
    <cellStyle name="Note 2 3 3 6 2" xfId="26586" xr:uid="{00000000-0005-0000-0000-0000DB670000}"/>
    <cellStyle name="Note 2 3 3 6 2 2" xfId="26587" xr:uid="{00000000-0005-0000-0000-0000DC670000}"/>
    <cellStyle name="Note 2 3 3 6 2 3" xfId="26588" xr:uid="{00000000-0005-0000-0000-0000DD670000}"/>
    <cellStyle name="Note 2 3 3 6 3" xfId="26589" xr:uid="{00000000-0005-0000-0000-0000DE670000}"/>
    <cellStyle name="Note 2 3 3 6 4" xfId="26590" xr:uid="{00000000-0005-0000-0000-0000DF670000}"/>
    <cellStyle name="Note 2 3 3 7" xfId="26591" xr:uid="{00000000-0005-0000-0000-0000E0670000}"/>
    <cellStyle name="Note 2 3 3 7 2" xfId="26592" xr:uid="{00000000-0005-0000-0000-0000E1670000}"/>
    <cellStyle name="Note 2 3 3 7 2 2" xfId="26593" xr:uid="{00000000-0005-0000-0000-0000E2670000}"/>
    <cellStyle name="Note 2 3 3 7 2 3" xfId="26594" xr:uid="{00000000-0005-0000-0000-0000E3670000}"/>
    <cellStyle name="Note 2 3 3 7 3" xfId="26595" xr:uid="{00000000-0005-0000-0000-0000E4670000}"/>
    <cellStyle name="Note 2 3 3 7 4" xfId="26596" xr:uid="{00000000-0005-0000-0000-0000E5670000}"/>
    <cellStyle name="Note 2 3 3 8" xfId="26597" xr:uid="{00000000-0005-0000-0000-0000E6670000}"/>
    <cellStyle name="Note 2 3 3 8 2" xfId="26598" xr:uid="{00000000-0005-0000-0000-0000E7670000}"/>
    <cellStyle name="Note 2 3 3 8 3" xfId="26599" xr:uid="{00000000-0005-0000-0000-0000E8670000}"/>
    <cellStyle name="Note 2 3 3 9" xfId="26600" xr:uid="{00000000-0005-0000-0000-0000E9670000}"/>
    <cellStyle name="Note 2 3 4" xfId="26601" xr:uid="{00000000-0005-0000-0000-0000EA670000}"/>
    <cellStyle name="Note 2 3 4 2" xfId="26602" xr:uid="{00000000-0005-0000-0000-0000EB670000}"/>
    <cellStyle name="Note 2 3 4 2 2" xfId="26603" xr:uid="{00000000-0005-0000-0000-0000EC670000}"/>
    <cellStyle name="Note 2 3 4 2 3" xfId="26604" xr:uid="{00000000-0005-0000-0000-0000ED670000}"/>
    <cellStyle name="Note 2 3 4 3" xfId="26605" xr:uid="{00000000-0005-0000-0000-0000EE670000}"/>
    <cellStyle name="Note 2 3 4 4" xfId="26606" xr:uid="{00000000-0005-0000-0000-0000EF670000}"/>
    <cellStyle name="Note 2 3 5" xfId="26607" xr:uid="{00000000-0005-0000-0000-0000F0670000}"/>
    <cellStyle name="Note 2 3 5 2" xfId="26608" xr:uid="{00000000-0005-0000-0000-0000F1670000}"/>
    <cellStyle name="Note 2 3 5 2 2" xfId="26609" xr:uid="{00000000-0005-0000-0000-0000F2670000}"/>
    <cellStyle name="Note 2 3 5 2 3" xfId="26610" xr:uid="{00000000-0005-0000-0000-0000F3670000}"/>
    <cellStyle name="Note 2 3 5 3" xfId="26611" xr:uid="{00000000-0005-0000-0000-0000F4670000}"/>
    <cellStyle name="Note 2 3 5 4" xfId="26612" xr:uid="{00000000-0005-0000-0000-0000F5670000}"/>
    <cellStyle name="Note 2 3 6" xfId="26613" xr:uid="{00000000-0005-0000-0000-0000F6670000}"/>
    <cellStyle name="Note 2 3 6 2" xfId="26614" xr:uid="{00000000-0005-0000-0000-0000F7670000}"/>
    <cellStyle name="Note 2 3 6 2 2" xfId="26615" xr:uid="{00000000-0005-0000-0000-0000F8670000}"/>
    <cellStyle name="Note 2 3 6 2 3" xfId="26616" xr:uid="{00000000-0005-0000-0000-0000F9670000}"/>
    <cellStyle name="Note 2 3 6 3" xfId="26617" xr:uid="{00000000-0005-0000-0000-0000FA670000}"/>
    <cellStyle name="Note 2 3 6 4" xfId="26618" xr:uid="{00000000-0005-0000-0000-0000FB670000}"/>
    <cellStyle name="Note 2 3 7" xfId="26619" xr:uid="{00000000-0005-0000-0000-0000FC670000}"/>
    <cellStyle name="Note 2 3 7 2" xfId="26620" xr:uid="{00000000-0005-0000-0000-0000FD670000}"/>
    <cellStyle name="Note 2 3 7 2 2" xfId="26621" xr:uid="{00000000-0005-0000-0000-0000FE670000}"/>
    <cellStyle name="Note 2 3 7 2 3" xfId="26622" xr:uid="{00000000-0005-0000-0000-0000FF670000}"/>
    <cellStyle name="Note 2 3 7 3" xfId="26623" xr:uid="{00000000-0005-0000-0000-000000680000}"/>
    <cellStyle name="Note 2 3 7 4" xfId="26624" xr:uid="{00000000-0005-0000-0000-000001680000}"/>
    <cellStyle name="Note 2 3 8" xfId="26625" xr:uid="{00000000-0005-0000-0000-000002680000}"/>
    <cellStyle name="Note 2 3 8 2" xfId="26626" xr:uid="{00000000-0005-0000-0000-000003680000}"/>
    <cellStyle name="Note 2 3 8 2 2" xfId="26627" xr:uid="{00000000-0005-0000-0000-000004680000}"/>
    <cellStyle name="Note 2 3 8 2 3" xfId="26628" xr:uid="{00000000-0005-0000-0000-000005680000}"/>
    <cellStyle name="Note 2 3 8 3" xfId="26629" xr:uid="{00000000-0005-0000-0000-000006680000}"/>
    <cellStyle name="Note 2 3 8 4" xfId="26630" xr:uid="{00000000-0005-0000-0000-000007680000}"/>
    <cellStyle name="Note 2 3 9" xfId="26631" xr:uid="{00000000-0005-0000-0000-000008680000}"/>
    <cellStyle name="Note 2 3 9 2" xfId="26632" xr:uid="{00000000-0005-0000-0000-000009680000}"/>
    <cellStyle name="Note 2 3 9 2 2" xfId="26633" xr:uid="{00000000-0005-0000-0000-00000A680000}"/>
    <cellStyle name="Note 2 3 9 2 3" xfId="26634" xr:uid="{00000000-0005-0000-0000-00000B680000}"/>
    <cellStyle name="Note 2 3 9 3" xfId="26635" xr:uid="{00000000-0005-0000-0000-00000C680000}"/>
    <cellStyle name="Note 2 3 9 4" xfId="26636" xr:uid="{00000000-0005-0000-0000-00000D680000}"/>
    <cellStyle name="Note 2 4" xfId="26637" xr:uid="{00000000-0005-0000-0000-00000E680000}"/>
    <cellStyle name="Note 2 4 10" xfId="26638" xr:uid="{00000000-0005-0000-0000-00000F680000}"/>
    <cellStyle name="Note 2 4 10 2" xfId="26639" xr:uid="{00000000-0005-0000-0000-000010680000}"/>
    <cellStyle name="Note 2 4 10 3" xfId="26640" xr:uid="{00000000-0005-0000-0000-000011680000}"/>
    <cellStyle name="Note 2 4 11" xfId="26641" xr:uid="{00000000-0005-0000-0000-000012680000}"/>
    <cellStyle name="Note 2 4 12" xfId="26642" xr:uid="{00000000-0005-0000-0000-000013680000}"/>
    <cellStyle name="Note 2 4 2" xfId="26643" xr:uid="{00000000-0005-0000-0000-000014680000}"/>
    <cellStyle name="Note 2 4 2 10" xfId="26644" xr:uid="{00000000-0005-0000-0000-000015680000}"/>
    <cellStyle name="Note 2 4 2 2" xfId="26645" xr:uid="{00000000-0005-0000-0000-000016680000}"/>
    <cellStyle name="Note 2 4 2 2 2" xfId="26646" xr:uid="{00000000-0005-0000-0000-000017680000}"/>
    <cellStyle name="Note 2 4 2 2 2 2" xfId="26647" xr:uid="{00000000-0005-0000-0000-000018680000}"/>
    <cellStyle name="Note 2 4 2 2 2 3" xfId="26648" xr:uid="{00000000-0005-0000-0000-000019680000}"/>
    <cellStyle name="Note 2 4 2 2 3" xfId="26649" xr:uid="{00000000-0005-0000-0000-00001A680000}"/>
    <cellStyle name="Note 2 4 2 2 4" xfId="26650" xr:uid="{00000000-0005-0000-0000-00001B680000}"/>
    <cellStyle name="Note 2 4 2 3" xfId="26651" xr:uid="{00000000-0005-0000-0000-00001C680000}"/>
    <cellStyle name="Note 2 4 2 3 2" xfId="26652" xr:uid="{00000000-0005-0000-0000-00001D680000}"/>
    <cellStyle name="Note 2 4 2 3 2 2" xfId="26653" xr:uid="{00000000-0005-0000-0000-00001E680000}"/>
    <cellStyle name="Note 2 4 2 3 2 3" xfId="26654" xr:uid="{00000000-0005-0000-0000-00001F680000}"/>
    <cellStyle name="Note 2 4 2 3 3" xfId="26655" xr:uid="{00000000-0005-0000-0000-000020680000}"/>
    <cellStyle name="Note 2 4 2 3 4" xfId="26656" xr:uid="{00000000-0005-0000-0000-000021680000}"/>
    <cellStyle name="Note 2 4 2 4" xfId="26657" xr:uid="{00000000-0005-0000-0000-000022680000}"/>
    <cellStyle name="Note 2 4 2 4 2" xfId="26658" xr:uid="{00000000-0005-0000-0000-000023680000}"/>
    <cellStyle name="Note 2 4 2 4 2 2" xfId="26659" xr:uid="{00000000-0005-0000-0000-000024680000}"/>
    <cellStyle name="Note 2 4 2 4 2 3" xfId="26660" xr:uid="{00000000-0005-0000-0000-000025680000}"/>
    <cellStyle name="Note 2 4 2 4 3" xfId="26661" xr:uid="{00000000-0005-0000-0000-000026680000}"/>
    <cellStyle name="Note 2 4 2 4 4" xfId="26662" xr:uid="{00000000-0005-0000-0000-000027680000}"/>
    <cellStyle name="Note 2 4 2 5" xfId="26663" xr:uid="{00000000-0005-0000-0000-000028680000}"/>
    <cellStyle name="Note 2 4 2 5 2" xfId="26664" xr:uid="{00000000-0005-0000-0000-000029680000}"/>
    <cellStyle name="Note 2 4 2 5 2 2" xfId="26665" xr:uid="{00000000-0005-0000-0000-00002A680000}"/>
    <cellStyle name="Note 2 4 2 5 2 3" xfId="26666" xr:uid="{00000000-0005-0000-0000-00002B680000}"/>
    <cellStyle name="Note 2 4 2 5 3" xfId="26667" xr:uid="{00000000-0005-0000-0000-00002C680000}"/>
    <cellStyle name="Note 2 4 2 5 4" xfId="26668" xr:uid="{00000000-0005-0000-0000-00002D680000}"/>
    <cellStyle name="Note 2 4 2 6" xfId="26669" xr:uid="{00000000-0005-0000-0000-00002E680000}"/>
    <cellStyle name="Note 2 4 2 6 2" xfId="26670" xr:uid="{00000000-0005-0000-0000-00002F680000}"/>
    <cellStyle name="Note 2 4 2 6 2 2" xfId="26671" xr:uid="{00000000-0005-0000-0000-000030680000}"/>
    <cellStyle name="Note 2 4 2 6 2 3" xfId="26672" xr:uid="{00000000-0005-0000-0000-000031680000}"/>
    <cellStyle name="Note 2 4 2 6 3" xfId="26673" xr:uid="{00000000-0005-0000-0000-000032680000}"/>
    <cellStyle name="Note 2 4 2 6 4" xfId="26674" xr:uid="{00000000-0005-0000-0000-000033680000}"/>
    <cellStyle name="Note 2 4 2 7" xfId="26675" xr:uid="{00000000-0005-0000-0000-000034680000}"/>
    <cellStyle name="Note 2 4 2 7 2" xfId="26676" xr:uid="{00000000-0005-0000-0000-000035680000}"/>
    <cellStyle name="Note 2 4 2 7 2 2" xfId="26677" xr:uid="{00000000-0005-0000-0000-000036680000}"/>
    <cellStyle name="Note 2 4 2 7 2 3" xfId="26678" xr:uid="{00000000-0005-0000-0000-000037680000}"/>
    <cellStyle name="Note 2 4 2 7 3" xfId="26679" xr:uid="{00000000-0005-0000-0000-000038680000}"/>
    <cellStyle name="Note 2 4 2 7 4" xfId="26680" xr:uid="{00000000-0005-0000-0000-000039680000}"/>
    <cellStyle name="Note 2 4 2 8" xfId="26681" xr:uid="{00000000-0005-0000-0000-00003A680000}"/>
    <cellStyle name="Note 2 4 2 8 2" xfId="26682" xr:uid="{00000000-0005-0000-0000-00003B680000}"/>
    <cellStyle name="Note 2 4 2 8 3" xfId="26683" xr:uid="{00000000-0005-0000-0000-00003C680000}"/>
    <cellStyle name="Note 2 4 2 9" xfId="26684" xr:uid="{00000000-0005-0000-0000-00003D680000}"/>
    <cellStyle name="Note 2 4 3" xfId="26685" xr:uid="{00000000-0005-0000-0000-00003E680000}"/>
    <cellStyle name="Note 2 4 3 10" xfId="26686" xr:uid="{00000000-0005-0000-0000-00003F680000}"/>
    <cellStyle name="Note 2 4 3 2" xfId="26687" xr:uid="{00000000-0005-0000-0000-000040680000}"/>
    <cellStyle name="Note 2 4 3 2 2" xfId="26688" xr:uid="{00000000-0005-0000-0000-000041680000}"/>
    <cellStyle name="Note 2 4 3 2 2 2" xfId="26689" xr:uid="{00000000-0005-0000-0000-000042680000}"/>
    <cellStyle name="Note 2 4 3 2 2 3" xfId="26690" xr:uid="{00000000-0005-0000-0000-000043680000}"/>
    <cellStyle name="Note 2 4 3 2 3" xfId="26691" xr:uid="{00000000-0005-0000-0000-000044680000}"/>
    <cellStyle name="Note 2 4 3 2 4" xfId="26692" xr:uid="{00000000-0005-0000-0000-000045680000}"/>
    <cellStyle name="Note 2 4 3 3" xfId="26693" xr:uid="{00000000-0005-0000-0000-000046680000}"/>
    <cellStyle name="Note 2 4 3 3 2" xfId="26694" xr:uid="{00000000-0005-0000-0000-000047680000}"/>
    <cellStyle name="Note 2 4 3 3 2 2" xfId="26695" xr:uid="{00000000-0005-0000-0000-000048680000}"/>
    <cellStyle name="Note 2 4 3 3 2 3" xfId="26696" xr:uid="{00000000-0005-0000-0000-000049680000}"/>
    <cellStyle name="Note 2 4 3 3 3" xfId="26697" xr:uid="{00000000-0005-0000-0000-00004A680000}"/>
    <cellStyle name="Note 2 4 3 3 4" xfId="26698" xr:uid="{00000000-0005-0000-0000-00004B680000}"/>
    <cellStyle name="Note 2 4 3 4" xfId="26699" xr:uid="{00000000-0005-0000-0000-00004C680000}"/>
    <cellStyle name="Note 2 4 3 4 2" xfId="26700" xr:uid="{00000000-0005-0000-0000-00004D680000}"/>
    <cellStyle name="Note 2 4 3 4 2 2" xfId="26701" xr:uid="{00000000-0005-0000-0000-00004E680000}"/>
    <cellStyle name="Note 2 4 3 4 2 3" xfId="26702" xr:uid="{00000000-0005-0000-0000-00004F680000}"/>
    <cellStyle name="Note 2 4 3 4 3" xfId="26703" xr:uid="{00000000-0005-0000-0000-000050680000}"/>
    <cellStyle name="Note 2 4 3 4 4" xfId="26704" xr:uid="{00000000-0005-0000-0000-000051680000}"/>
    <cellStyle name="Note 2 4 3 5" xfId="26705" xr:uid="{00000000-0005-0000-0000-000052680000}"/>
    <cellStyle name="Note 2 4 3 5 2" xfId="26706" xr:uid="{00000000-0005-0000-0000-000053680000}"/>
    <cellStyle name="Note 2 4 3 5 2 2" xfId="26707" xr:uid="{00000000-0005-0000-0000-000054680000}"/>
    <cellStyle name="Note 2 4 3 5 2 3" xfId="26708" xr:uid="{00000000-0005-0000-0000-000055680000}"/>
    <cellStyle name="Note 2 4 3 5 3" xfId="26709" xr:uid="{00000000-0005-0000-0000-000056680000}"/>
    <cellStyle name="Note 2 4 3 5 4" xfId="26710" xr:uid="{00000000-0005-0000-0000-000057680000}"/>
    <cellStyle name="Note 2 4 3 6" xfId="26711" xr:uid="{00000000-0005-0000-0000-000058680000}"/>
    <cellStyle name="Note 2 4 3 6 2" xfId="26712" xr:uid="{00000000-0005-0000-0000-000059680000}"/>
    <cellStyle name="Note 2 4 3 6 2 2" xfId="26713" xr:uid="{00000000-0005-0000-0000-00005A680000}"/>
    <cellStyle name="Note 2 4 3 6 2 3" xfId="26714" xr:uid="{00000000-0005-0000-0000-00005B680000}"/>
    <cellStyle name="Note 2 4 3 6 3" xfId="26715" xr:uid="{00000000-0005-0000-0000-00005C680000}"/>
    <cellStyle name="Note 2 4 3 6 4" xfId="26716" xr:uid="{00000000-0005-0000-0000-00005D680000}"/>
    <cellStyle name="Note 2 4 3 7" xfId="26717" xr:uid="{00000000-0005-0000-0000-00005E680000}"/>
    <cellStyle name="Note 2 4 3 7 2" xfId="26718" xr:uid="{00000000-0005-0000-0000-00005F680000}"/>
    <cellStyle name="Note 2 4 3 7 2 2" xfId="26719" xr:uid="{00000000-0005-0000-0000-000060680000}"/>
    <cellStyle name="Note 2 4 3 7 2 3" xfId="26720" xr:uid="{00000000-0005-0000-0000-000061680000}"/>
    <cellStyle name="Note 2 4 3 7 3" xfId="26721" xr:uid="{00000000-0005-0000-0000-000062680000}"/>
    <cellStyle name="Note 2 4 3 7 4" xfId="26722" xr:uid="{00000000-0005-0000-0000-000063680000}"/>
    <cellStyle name="Note 2 4 3 8" xfId="26723" xr:uid="{00000000-0005-0000-0000-000064680000}"/>
    <cellStyle name="Note 2 4 3 8 2" xfId="26724" xr:uid="{00000000-0005-0000-0000-000065680000}"/>
    <cellStyle name="Note 2 4 3 8 3" xfId="26725" xr:uid="{00000000-0005-0000-0000-000066680000}"/>
    <cellStyle name="Note 2 4 3 9" xfId="26726" xr:uid="{00000000-0005-0000-0000-000067680000}"/>
    <cellStyle name="Note 2 4 4" xfId="26727" xr:uid="{00000000-0005-0000-0000-000068680000}"/>
    <cellStyle name="Note 2 4 4 2" xfId="26728" xr:uid="{00000000-0005-0000-0000-000069680000}"/>
    <cellStyle name="Note 2 4 4 2 2" xfId="26729" xr:uid="{00000000-0005-0000-0000-00006A680000}"/>
    <cellStyle name="Note 2 4 4 2 3" xfId="26730" xr:uid="{00000000-0005-0000-0000-00006B680000}"/>
    <cellStyle name="Note 2 4 4 3" xfId="26731" xr:uid="{00000000-0005-0000-0000-00006C680000}"/>
    <cellStyle name="Note 2 4 4 4" xfId="26732" xr:uid="{00000000-0005-0000-0000-00006D680000}"/>
    <cellStyle name="Note 2 4 5" xfId="26733" xr:uid="{00000000-0005-0000-0000-00006E680000}"/>
    <cellStyle name="Note 2 4 5 2" xfId="26734" xr:uid="{00000000-0005-0000-0000-00006F680000}"/>
    <cellStyle name="Note 2 4 5 2 2" xfId="26735" xr:uid="{00000000-0005-0000-0000-000070680000}"/>
    <cellStyle name="Note 2 4 5 2 3" xfId="26736" xr:uid="{00000000-0005-0000-0000-000071680000}"/>
    <cellStyle name="Note 2 4 5 3" xfId="26737" xr:uid="{00000000-0005-0000-0000-000072680000}"/>
    <cellStyle name="Note 2 4 5 4" xfId="26738" xr:uid="{00000000-0005-0000-0000-000073680000}"/>
    <cellStyle name="Note 2 4 6" xfId="26739" xr:uid="{00000000-0005-0000-0000-000074680000}"/>
    <cellStyle name="Note 2 4 6 2" xfId="26740" xr:uid="{00000000-0005-0000-0000-000075680000}"/>
    <cellStyle name="Note 2 4 6 2 2" xfId="26741" xr:uid="{00000000-0005-0000-0000-000076680000}"/>
    <cellStyle name="Note 2 4 6 2 3" xfId="26742" xr:uid="{00000000-0005-0000-0000-000077680000}"/>
    <cellStyle name="Note 2 4 6 3" xfId="26743" xr:uid="{00000000-0005-0000-0000-000078680000}"/>
    <cellStyle name="Note 2 4 6 4" xfId="26744" xr:uid="{00000000-0005-0000-0000-000079680000}"/>
    <cellStyle name="Note 2 4 7" xfId="26745" xr:uid="{00000000-0005-0000-0000-00007A680000}"/>
    <cellStyle name="Note 2 4 7 2" xfId="26746" xr:uid="{00000000-0005-0000-0000-00007B680000}"/>
    <cellStyle name="Note 2 4 7 2 2" xfId="26747" xr:uid="{00000000-0005-0000-0000-00007C680000}"/>
    <cellStyle name="Note 2 4 7 2 3" xfId="26748" xr:uid="{00000000-0005-0000-0000-00007D680000}"/>
    <cellStyle name="Note 2 4 7 3" xfId="26749" xr:uid="{00000000-0005-0000-0000-00007E680000}"/>
    <cellStyle name="Note 2 4 7 4" xfId="26750" xr:uid="{00000000-0005-0000-0000-00007F680000}"/>
    <cellStyle name="Note 2 4 8" xfId="26751" xr:uid="{00000000-0005-0000-0000-000080680000}"/>
    <cellStyle name="Note 2 4 8 2" xfId="26752" xr:uid="{00000000-0005-0000-0000-000081680000}"/>
    <cellStyle name="Note 2 4 8 2 2" xfId="26753" xr:uid="{00000000-0005-0000-0000-000082680000}"/>
    <cellStyle name="Note 2 4 8 2 3" xfId="26754" xr:uid="{00000000-0005-0000-0000-000083680000}"/>
    <cellStyle name="Note 2 4 8 3" xfId="26755" xr:uid="{00000000-0005-0000-0000-000084680000}"/>
    <cellStyle name="Note 2 4 8 4" xfId="26756" xr:uid="{00000000-0005-0000-0000-000085680000}"/>
    <cellStyle name="Note 2 4 9" xfId="26757" xr:uid="{00000000-0005-0000-0000-000086680000}"/>
    <cellStyle name="Note 2 4 9 2" xfId="26758" xr:uid="{00000000-0005-0000-0000-000087680000}"/>
    <cellStyle name="Note 2 4 9 2 2" xfId="26759" xr:uid="{00000000-0005-0000-0000-000088680000}"/>
    <cellStyle name="Note 2 4 9 2 3" xfId="26760" xr:uid="{00000000-0005-0000-0000-000089680000}"/>
    <cellStyle name="Note 2 4 9 3" xfId="26761" xr:uid="{00000000-0005-0000-0000-00008A680000}"/>
    <cellStyle name="Note 2 4 9 4" xfId="26762" xr:uid="{00000000-0005-0000-0000-00008B680000}"/>
    <cellStyle name="Note 2 5" xfId="26763" xr:uid="{00000000-0005-0000-0000-00008C680000}"/>
    <cellStyle name="Note 2 5 10" xfId="26764" xr:uid="{00000000-0005-0000-0000-00008D680000}"/>
    <cellStyle name="Note 2 5 2" xfId="26765" xr:uid="{00000000-0005-0000-0000-00008E680000}"/>
    <cellStyle name="Note 2 5 2 2" xfId="26766" xr:uid="{00000000-0005-0000-0000-00008F680000}"/>
    <cellStyle name="Note 2 5 2 2 2" xfId="26767" xr:uid="{00000000-0005-0000-0000-000090680000}"/>
    <cellStyle name="Note 2 5 2 2 3" xfId="26768" xr:uid="{00000000-0005-0000-0000-000091680000}"/>
    <cellStyle name="Note 2 5 2 3" xfId="26769" xr:uid="{00000000-0005-0000-0000-000092680000}"/>
    <cellStyle name="Note 2 5 2 4" xfId="26770" xr:uid="{00000000-0005-0000-0000-000093680000}"/>
    <cellStyle name="Note 2 5 3" xfId="26771" xr:uid="{00000000-0005-0000-0000-000094680000}"/>
    <cellStyle name="Note 2 5 3 2" xfId="26772" xr:uid="{00000000-0005-0000-0000-000095680000}"/>
    <cellStyle name="Note 2 5 3 2 2" xfId="26773" xr:uid="{00000000-0005-0000-0000-000096680000}"/>
    <cellStyle name="Note 2 5 3 2 3" xfId="26774" xr:uid="{00000000-0005-0000-0000-000097680000}"/>
    <cellStyle name="Note 2 5 3 3" xfId="26775" xr:uid="{00000000-0005-0000-0000-000098680000}"/>
    <cellStyle name="Note 2 5 3 4" xfId="26776" xr:uid="{00000000-0005-0000-0000-000099680000}"/>
    <cellStyle name="Note 2 5 4" xfId="26777" xr:uid="{00000000-0005-0000-0000-00009A680000}"/>
    <cellStyle name="Note 2 5 4 2" xfId="26778" xr:uid="{00000000-0005-0000-0000-00009B680000}"/>
    <cellStyle name="Note 2 5 4 2 2" xfId="26779" xr:uid="{00000000-0005-0000-0000-00009C680000}"/>
    <cellStyle name="Note 2 5 4 2 3" xfId="26780" xr:uid="{00000000-0005-0000-0000-00009D680000}"/>
    <cellStyle name="Note 2 5 4 3" xfId="26781" xr:uid="{00000000-0005-0000-0000-00009E680000}"/>
    <cellStyle name="Note 2 5 4 4" xfId="26782" xr:uid="{00000000-0005-0000-0000-00009F680000}"/>
    <cellStyle name="Note 2 5 5" xfId="26783" xr:uid="{00000000-0005-0000-0000-0000A0680000}"/>
    <cellStyle name="Note 2 5 5 2" xfId="26784" xr:uid="{00000000-0005-0000-0000-0000A1680000}"/>
    <cellStyle name="Note 2 5 5 2 2" xfId="26785" xr:uid="{00000000-0005-0000-0000-0000A2680000}"/>
    <cellStyle name="Note 2 5 5 2 3" xfId="26786" xr:uid="{00000000-0005-0000-0000-0000A3680000}"/>
    <cellStyle name="Note 2 5 5 3" xfId="26787" xr:uid="{00000000-0005-0000-0000-0000A4680000}"/>
    <cellStyle name="Note 2 5 5 4" xfId="26788" xr:uid="{00000000-0005-0000-0000-0000A5680000}"/>
    <cellStyle name="Note 2 5 6" xfId="26789" xr:uid="{00000000-0005-0000-0000-0000A6680000}"/>
    <cellStyle name="Note 2 5 6 2" xfId="26790" xr:uid="{00000000-0005-0000-0000-0000A7680000}"/>
    <cellStyle name="Note 2 5 6 2 2" xfId="26791" xr:uid="{00000000-0005-0000-0000-0000A8680000}"/>
    <cellStyle name="Note 2 5 6 2 3" xfId="26792" xr:uid="{00000000-0005-0000-0000-0000A9680000}"/>
    <cellStyle name="Note 2 5 6 3" xfId="26793" xr:uid="{00000000-0005-0000-0000-0000AA680000}"/>
    <cellStyle name="Note 2 5 6 4" xfId="26794" xr:uid="{00000000-0005-0000-0000-0000AB680000}"/>
    <cellStyle name="Note 2 5 7" xfId="26795" xr:uid="{00000000-0005-0000-0000-0000AC680000}"/>
    <cellStyle name="Note 2 5 7 2" xfId="26796" xr:uid="{00000000-0005-0000-0000-0000AD680000}"/>
    <cellStyle name="Note 2 5 7 2 2" xfId="26797" xr:uid="{00000000-0005-0000-0000-0000AE680000}"/>
    <cellStyle name="Note 2 5 7 2 3" xfId="26798" xr:uid="{00000000-0005-0000-0000-0000AF680000}"/>
    <cellStyle name="Note 2 5 7 3" xfId="26799" xr:uid="{00000000-0005-0000-0000-0000B0680000}"/>
    <cellStyle name="Note 2 5 7 4" xfId="26800" xr:uid="{00000000-0005-0000-0000-0000B1680000}"/>
    <cellStyle name="Note 2 5 8" xfId="26801" xr:uid="{00000000-0005-0000-0000-0000B2680000}"/>
    <cellStyle name="Note 2 5 8 2" xfId="26802" xr:uid="{00000000-0005-0000-0000-0000B3680000}"/>
    <cellStyle name="Note 2 5 8 3" xfId="26803" xr:uid="{00000000-0005-0000-0000-0000B4680000}"/>
    <cellStyle name="Note 2 5 9" xfId="26804" xr:uid="{00000000-0005-0000-0000-0000B5680000}"/>
    <cellStyle name="Note 2 6" xfId="26805" xr:uid="{00000000-0005-0000-0000-0000B6680000}"/>
    <cellStyle name="Note 2 6 10" xfId="26806" xr:uid="{00000000-0005-0000-0000-0000B7680000}"/>
    <cellStyle name="Note 2 6 2" xfId="26807" xr:uid="{00000000-0005-0000-0000-0000B8680000}"/>
    <cellStyle name="Note 2 6 2 2" xfId="26808" xr:uid="{00000000-0005-0000-0000-0000B9680000}"/>
    <cellStyle name="Note 2 6 2 2 2" xfId="26809" xr:uid="{00000000-0005-0000-0000-0000BA680000}"/>
    <cellStyle name="Note 2 6 2 2 3" xfId="26810" xr:uid="{00000000-0005-0000-0000-0000BB680000}"/>
    <cellStyle name="Note 2 6 2 3" xfId="26811" xr:uid="{00000000-0005-0000-0000-0000BC680000}"/>
    <cellStyle name="Note 2 6 2 4" xfId="26812" xr:uid="{00000000-0005-0000-0000-0000BD680000}"/>
    <cellStyle name="Note 2 6 3" xfId="26813" xr:uid="{00000000-0005-0000-0000-0000BE680000}"/>
    <cellStyle name="Note 2 6 3 2" xfId="26814" xr:uid="{00000000-0005-0000-0000-0000BF680000}"/>
    <cellStyle name="Note 2 6 3 2 2" xfId="26815" xr:uid="{00000000-0005-0000-0000-0000C0680000}"/>
    <cellStyle name="Note 2 6 3 2 3" xfId="26816" xr:uid="{00000000-0005-0000-0000-0000C1680000}"/>
    <cellStyle name="Note 2 6 3 3" xfId="26817" xr:uid="{00000000-0005-0000-0000-0000C2680000}"/>
    <cellStyle name="Note 2 6 3 4" xfId="26818" xr:uid="{00000000-0005-0000-0000-0000C3680000}"/>
    <cellStyle name="Note 2 6 4" xfId="26819" xr:uid="{00000000-0005-0000-0000-0000C4680000}"/>
    <cellStyle name="Note 2 6 4 2" xfId="26820" xr:uid="{00000000-0005-0000-0000-0000C5680000}"/>
    <cellStyle name="Note 2 6 4 2 2" xfId="26821" xr:uid="{00000000-0005-0000-0000-0000C6680000}"/>
    <cellStyle name="Note 2 6 4 2 3" xfId="26822" xr:uid="{00000000-0005-0000-0000-0000C7680000}"/>
    <cellStyle name="Note 2 6 4 3" xfId="26823" xr:uid="{00000000-0005-0000-0000-0000C8680000}"/>
    <cellStyle name="Note 2 6 4 4" xfId="26824" xr:uid="{00000000-0005-0000-0000-0000C9680000}"/>
    <cellStyle name="Note 2 6 5" xfId="26825" xr:uid="{00000000-0005-0000-0000-0000CA680000}"/>
    <cellStyle name="Note 2 6 5 2" xfId="26826" xr:uid="{00000000-0005-0000-0000-0000CB680000}"/>
    <cellStyle name="Note 2 6 5 2 2" xfId="26827" xr:uid="{00000000-0005-0000-0000-0000CC680000}"/>
    <cellStyle name="Note 2 6 5 2 3" xfId="26828" xr:uid="{00000000-0005-0000-0000-0000CD680000}"/>
    <cellStyle name="Note 2 6 5 3" xfId="26829" xr:uid="{00000000-0005-0000-0000-0000CE680000}"/>
    <cellStyle name="Note 2 6 5 4" xfId="26830" xr:uid="{00000000-0005-0000-0000-0000CF680000}"/>
    <cellStyle name="Note 2 6 6" xfId="26831" xr:uid="{00000000-0005-0000-0000-0000D0680000}"/>
    <cellStyle name="Note 2 6 6 2" xfId="26832" xr:uid="{00000000-0005-0000-0000-0000D1680000}"/>
    <cellStyle name="Note 2 6 6 2 2" xfId="26833" xr:uid="{00000000-0005-0000-0000-0000D2680000}"/>
    <cellStyle name="Note 2 6 6 2 3" xfId="26834" xr:uid="{00000000-0005-0000-0000-0000D3680000}"/>
    <cellStyle name="Note 2 6 6 3" xfId="26835" xr:uid="{00000000-0005-0000-0000-0000D4680000}"/>
    <cellStyle name="Note 2 6 6 4" xfId="26836" xr:uid="{00000000-0005-0000-0000-0000D5680000}"/>
    <cellStyle name="Note 2 6 7" xfId="26837" xr:uid="{00000000-0005-0000-0000-0000D6680000}"/>
    <cellStyle name="Note 2 6 7 2" xfId="26838" xr:uid="{00000000-0005-0000-0000-0000D7680000}"/>
    <cellStyle name="Note 2 6 7 2 2" xfId="26839" xr:uid="{00000000-0005-0000-0000-0000D8680000}"/>
    <cellStyle name="Note 2 6 7 2 3" xfId="26840" xr:uid="{00000000-0005-0000-0000-0000D9680000}"/>
    <cellStyle name="Note 2 6 7 3" xfId="26841" xr:uid="{00000000-0005-0000-0000-0000DA680000}"/>
    <cellStyle name="Note 2 6 7 4" xfId="26842" xr:uid="{00000000-0005-0000-0000-0000DB680000}"/>
    <cellStyle name="Note 2 6 8" xfId="26843" xr:uid="{00000000-0005-0000-0000-0000DC680000}"/>
    <cellStyle name="Note 2 6 8 2" xfId="26844" xr:uid="{00000000-0005-0000-0000-0000DD680000}"/>
    <cellStyle name="Note 2 6 8 3" xfId="26845" xr:uid="{00000000-0005-0000-0000-0000DE680000}"/>
    <cellStyle name="Note 2 6 9" xfId="26846" xr:uid="{00000000-0005-0000-0000-0000DF680000}"/>
    <cellStyle name="Note 2 7" xfId="26847" xr:uid="{00000000-0005-0000-0000-0000E0680000}"/>
    <cellStyle name="Note 2 7 2" xfId="26848" xr:uid="{00000000-0005-0000-0000-0000E1680000}"/>
    <cellStyle name="Note 2 7 2 2" xfId="26849" xr:uid="{00000000-0005-0000-0000-0000E2680000}"/>
    <cellStyle name="Note 2 7 2 3" xfId="26850" xr:uid="{00000000-0005-0000-0000-0000E3680000}"/>
    <cellStyle name="Note 2 7 3" xfId="26851" xr:uid="{00000000-0005-0000-0000-0000E4680000}"/>
    <cellStyle name="Note 2 7 4" xfId="26852" xr:uid="{00000000-0005-0000-0000-0000E5680000}"/>
    <cellStyle name="Note 2 8" xfId="26853" xr:uid="{00000000-0005-0000-0000-0000E6680000}"/>
    <cellStyle name="Note 2 8 2" xfId="26854" xr:uid="{00000000-0005-0000-0000-0000E7680000}"/>
    <cellStyle name="Note 2 8 2 2" xfId="26855" xr:uid="{00000000-0005-0000-0000-0000E8680000}"/>
    <cellStyle name="Note 2 8 2 3" xfId="26856" xr:uid="{00000000-0005-0000-0000-0000E9680000}"/>
    <cellStyle name="Note 2 8 3" xfId="26857" xr:uid="{00000000-0005-0000-0000-0000EA680000}"/>
    <cellStyle name="Note 2 8 4" xfId="26858" xr:uid="{00000000-0005-0000-0000-0000EB680000}"/>
    <cellStyle name="Note 2 9" xfId="26859" xr:uid="{00000000-0005-0000-0000-0000EC680000}"/>
    <cellStyle name="Note 2 9 2" xfId="26860" xr:uid="{00000000-0005-0000-0000-0000ED680000}"/>
    <cellStyle name="Note 2 9 2 2" xfId="26861" xr:uid="{00000000-0005-0000-0000-0000EE680000}"/>
    <cellStyle name="Note 2 9 2 3" xfId="26862" xr:uid="{00000000-0005-0000-0000-0000EF680000}"/>
    <cellStyle name="Note 2 9 3" xfId="26863" xr:uid="{00000000-0005-0000-0000-0000F0680000}"/>
    <cellStyle name="Note 2 9 4" xfId="26864" xr:uid="{00000000-0005-0000-0000-0000F1680000}"/>
    <cellStyle name="Note 20" xfId="26865" xr:uid="{00000000-0005-0000-0000-0000F2680000}"/>
    <cellStyle name="Note 3" xfId="26866" xr:uid="{00000000-0005-0000-0000-0000F3680000}"/>
    <cellStyle name="Note 4" xfId="26867" xr:uid="{00000000-0005-0000-0000-0000F4680000}"/>
    <cellStyle name="Note 4 10" xfId="26868" xr:uid="{00000000-0005-0000-0000-0000F5680000}"/>
    <cellStyle name="Note 4 10 2" xfId="26869" xr:uid="{00000000-0005-0000-0000-0000F6680000}"/>
    <cellStyle name="Note 4 10 2 2" xfId="26870" xr:uid="{00000000-0005-0000-0000-0000F7680000}"/>
    <cellStyle name="Note 4 10 2 3" xfId="26871" xr:uid="{00000000-0005-0000-0000-0000F8680000}"/>
    <cellStyle name="Note 4 10 3" xfId="26872" xr:uid="{00000000-0005-0000-0000-0000F9680000}"/>
    <cellStyle name="Note 4 10 4" xfId="26873" xr:uid="{00000000-0005-0000-0000-0000FA680000}"/>
    <cellStyle name="Note 4 11" xfId="26874" xr:uid="{00000000-0005-0000-0000-0000FB680000}"/>
    <cellStyle name="Note 4 11 2" xfId="26875" xr:uid="{00000000-0005-0000-0000-0000FC680000}"/>
    <cellStyle name="Note 4 11 3" xfId="26876" xr:uid="{00000000-0005-0000-0000-0000FD680000}"/>
    <cellStyle name="Note 4 12" xfId="26877" xr:uid="{00000000-0005-0000-0000-0000FE680000}"/>
    <cellStyle name="Note 4 13" xfId="26878" xr:uid="{00000000-0005-0000-0000-0000FF680000}"/>
    <cellStyle name="Note 4 2" xfId="26879" xr:uid="{00000000-0005-0000-0000-000000690000}"/>
    <cellStyle name="Note 4 2 10" xfId="26880" xr:uid="{00000000-0005-0000-0000-000001690000}"/>
    <cellStyle name="Note 4 2 10 2" xfId="26881" xr:uid="{00000000-0005-0000-0000-000002690000}"/>
    <cellStyle name="Note 4 2 10 3" xfId="26882" xr:uid="{00000000-0005-0000-0000-000003690000}"/>
    <cellStyle name="Note 4 2 11" xfId="26883" xr:uid="{00000000-0005-0000-0000-000004690000}"/>
    <cellStyle name="Note 4 2 12" xfId="26884" xr:uid="{00000000-0005-0000-0000-000005690000}"/>
    <cellStyle name="Note 4 2 2" xfId="26885" xr:uid="{00000000-0005-0000-0000-000006690000}"/>
    <cellStyle name="Note 4 2 2 10" xfId="26886" xr:uid="{00000000-0005-0000-0000-000007690000}"/>
    <cellStyle name="Note 4 2 2 2" xfId="26887" xr:uid="{00000000-0005-0000-0000-000008690000}"/>
    <cellStyle name="Note 4 2 2 2 2" xfId="26888" xr:uid="{00000000-0005-0000-0000-000009690000}"/>
    <cellStyle name="Note 4 2 2 2 2 2" xfId="26889" xr:uid="{00000000-0005-0000-0000-00000A690000}"/>
    <cellStyle name="Note 4 2 2 2 2 3" xfId="26890" xr:uid="{00000000-0005-0000-0000-00000B690000}"/>
    <cellStyle name="Note 4 2 2 2 3" xfId="26891" xr:uid="{00000000-0005-0000-0000-00000C690000}"/>
    <cellStyle name="Note 4 2 2 2 4" xfId="26892" xr:uid="{00000000-0005-0000-0000-00000D690000}"/>
    <cellStyle name="Note 4 2 2 3" xfId="26893" xr:uid="{00000000-0005-0000-0000-00000E690000}"/>
    <cellStyle name="Note 4 2 2 3 2" xfId="26894" xr:uid="{00000000-0005-0000-0000-00000F690000}"/>
    <cellStyle name="Note 4 2 2 3 2 2" xfId="26895" xr:uid="{00000000-0005-0000-0000-000010690000}"/>
    <cellStyle name="Note 4 2 2 3 2 3" xfId="26896" xr:uid="{00000000-0005-0000-0000-000011690000}"/>
    <cellStyle name="Note 4 2 2 3 3" xfId="26897" xr:uid="{00000000-0005-0000-0000-000012690000}"/>
    <cellStyle name="Note 4 2 2 3 4" xfId="26898" xr:uid="{00000000-0005-0000-0000-000013690000}"/>
    <cellStyle name="Note 4 2 2 4" xfId="26899" xr:uid="{00000000-0005-0000-0000-000014690000}"/>
    <cellStyle name="Note 4 2 2 4 2" xfId="26900" xr:uid="{00000000-0005-0000-0000-000015690000}"/>
    <cellStyle name="Note 4 2 2 4 2 2" xfId="26901" xr:uid="{00000000-0005-0000-0000-000016690000}"/>
    <cellStyle name="Note 4 2 2 4 2 3" xfId="26902" xr:uid="{00000000-0005-0000-0000-000017690000}"/>
    <cellStyle name="Note 4 2 2 4 3" xfId="26903" xr:uid="{00000000-0005-0000-0000-000018690000}"/>
    <cellStyle name="Note 4 2 2 4 4" xfId="26904" xr:uid="{00000000-0005-0000-0000-000019690000}"/>
    <cellStyle name="Note 4 2 2 5" xfId="26905" xr:uid="{00000000-0005-0000-0000-00001A690000}"/>
    <cellStyle name="Note 4 2 2 5 2" xfId="26906" xr:uid="{00000000-0005-0000-0000-00001B690000}"/>
    <cellStyle name="Note 4 2 2 5 2 2" xfId="26907" xr:uid="{00000000-0005-0000-0000-00001C690000}"/>
    <cellStyle name="Note 4 2 2 5 2 3" xfId="26908" xr:uid="{00000000-0005-0000-0000-00001D690000}"/>
    <cellStyle name="Note 4 2 2 5 3" xfId="26909" xr:uid="{00000000-0005-0000-0000-00001E690000}"/>
    <cellStyle name="Note 4 2 2 5 4" xfId="26910" xr:uid="{00000000-0005-0000-0000-00001F690000}"/>
    <cellStyle name="Note 4 2 2 6" xfId="26911" xr:uid="{00000000-0005-0000-0000-000020690000}"/>
    <cellStyle name="Note 4 2 2 6 2" xfId="26912" xr:uid="{00000000-0005-0000-0000-000021690000}"/>
    <cellStyle name="Note 4 2 2 6 2 2" xfId="26913" xr:uid="{00000000-0005-0000-0000-000022690000}"/>
    <cellStyle name="Note 4 2 2 6 2 3" xfId="26914" xr:uid="{00000000-0005-0000-0000-000023690000}"/>
    <cellStyle name="Note 4 2 2 6 3" xfId="26915" xr:uid="{00000000-0005-0000-0000-000024690000}"/>
    <cellStyle name="Note 4 2 2 6 4" xfId="26916" xr:uid="{00000000-0005-0000-0000-000025690000}"/>
    <cellStyle name="Note 4 2 2 7" xfId="26917" xr:uid="{00000000-0005-0000-0000-000026690000}"/>
    <cellStyle name="Note 4 2 2 7 2" xfId="26918" xr:uid="{00000000-0005-0000-0000-000027690000}"/>
    <cellStyle name="Note 4 2 2 7 2 2" xfId="26919" xr:uid="{00000000-0005-0000-0000-000028690000}"/>
    <cellStyle name="Note 4 2 2 7 2 3" xfId="26920" xr:uid="{00000000-0005-0000-0000-000029690000}"/>
    <cellStyle name="Note 4 2 2 7 3" xfId="26921" xr:uid="{00000000-0005-0000-0000-00002A690000}"/>
    <cellStyle name="Note 4 2 2 7 4" xfId="26922" xr:uid="{00000000-0005-0000-0000-00002B690000}"/>
    <cellStyle name="Note 4 2 2 8" xfId="26923" xr:uid="{00000000-0005-0000-0000-00002C690000}"/>
    <cellStyle name="Note 4 2 2 8 2" xfId="26924" xr:uid="{00000000-0005-0000-0000-00002D690000}"/>
    <cellStyle name="Note 4 2 2 8 3" xfId="26925" xr:uid="{00000000-0005-0000-0000-00002E690000}"/>
    <cellStyle name="Note 4 2 2 9" xfId="26926" xr:uid="{00000000-0005-0000-0000-00002F690000}"/>
    <cellStyle name="Note 4 2 3" xfId="26927" xr:uid="{00000000-0005-0000-0000-000030690000}"/>
    <cellStyle name="Note 4 2 3 10" xfId="26928" xr:uid="{00000000-0005-0000-0000-000031690000}"/>
    <cellStyle name="Note 4 2 3 2" xfId="26929" xr:uid="{00000000-0005-0000-0000-000032690000}"/>
    <cellStyle name="Note 4 2 3 2 2" xfId="26930" xr:uid="{00000000-0005-0000-0000-000033690000}"/>
    <cellStyle name="Note 4 2 3 2 2 2" xfId="26931" xr:uid="{00000000-0005-0000-0000-000034690000}"/>
    <cellStyle name="Note 4 2 3 2 2 3" xfId="26932" xr:uid="{00000000-0005-0000-0000-000035690000}"/>
    <cellStyle name="Note 4 2 3 2 3" xfId="26933" xr:uid="{00000000-0005-0000-0000-000036690000}"/>
    <cellStyle name="Note 4 2 3 2 4" xfId="26934" xr:uid="{00000000-0005-0000-0000-000037690000}"/>
    <cellStyle name="Note 4 2 3 3" xfId="26935" xr:uid="{00000000-0005-0000-0000-000038690000}"/>
    <cellStyle name="Note 4 2 3 3 2" xfId="26936" xr:uid="{00000000-0005-0000-0000-000039690000}"/>
    <cellStyle name="Note 4 2 3 3 2 2" xfId="26937" xr:uid="{00000000-0005-0000-0000-00003A690000}"/>
    <cellStyle name="Note 4 2 3 3 2 3" xfId="26938" xr:uid="{00000000-0005-0000-0000-00003B690000}"/>
    <cellStyle name="Note 4 2 3 3 3" xfId="26939" xr:uid="{00000000-0005-0000-0000-00003C690000}"/>
    <cellStyle name="Note 4 2 3 3 4" xfId="26940" xr:uid="{00000000-0005-0000-0000-00003D690000}"/>
    <cellStyle name="Note 4 2 3 4" xfId="26941" xr:uid="{00000000-0005-0000-0000-00003E690000}"/>
    <cellStyle name="Note 4 2 3 4 2" xfId="26942" xr:uid="{00000000-0005-0000-0000-00003F690000}"/>
    <cellStyle name="Note 4 2 3 4 2 2" xfId="26943" xr:uid="{00000000-0005-0000-0000-000040690000}"/>
    <cellStyle name="Note 4 2 3 4 2 3" xfId="26944" xr:uid="{00000000-0005-0000-0000-000041690000}"/>
    <cellStyle name="Note 4 2 3 4 3" xfId="26945" xr:uid="{00000000-0005-0000-0000-000042690000}"/>
    <cellStyle name="Note 4 2 3 4 4" xfId="26946" xr:uid="{00000000-0005-0000-0000-000043690000}"/>
    <cellStyle name="Note 4 2 3 5" xfId="26947" xr:uid="{00000000-0005-0000-0000-000044690000}"/>
    <cellStyle name="Note 4 2 3 5 2" xfId="26948" xr:uid="{00000000-0005-0000-0000-000045690000}"/>
    <cellStyle name="Note 4 2 3 5 2 2" xfId="26949" xr:uid="{00000000-0005-0000-0000-000046690000}"/>
    <cellStyle name="Note 4 2 3 5 2 3" xfId="26950" xr:uid="{00000000-0005-0000-0000-000047690000}"/>
    <cellStyle name="Note 4 2 3 5 3" xfId="26951" xr:uid="{00000000-0005-0000-0000-000048690000}"/>
    <cellStyle name="Note 4 2 3 5 4" xfId="26952" xr:uid="{00000000-0005-0000-0000-000049690000}"/>
    <cellStyle name="Note 4 2 3 6" xfId="26953" xr:uid="{00000000-0005-0000-0000-00004A690000}"/>
    <cellStyle name="Note 4 2 3 6 2" xfId="26954" xr:uid="{00000000-0005-0000-0000-00004B690000}"/>
    <cellStyle name="Note 4 2 3 6 2 2" xfId="26955" xr:uid="{00000000-0005-0000-0000-00004C690000}"/>
    <cellStyle name="Note 4 2 3 6 2 3" xfId="26956" xr:uid="{00000000-0005-0000-0000-00004D690000}"/>
    <cellStyle name="Note 4 2 3 6 3" xfId="26957" xr:uid="{00000000-0005-0000-0000-00004E690000}"/>
    <cellStyle name="Note 4 2 3 6 4" xfId="26958" xr:uid="{00000000-0005-0000-0000-00004F690000}"/>
    <cellStyle name="Note 4 2 3 7" xfId="26959" xr:uid="{00000000-0005-0000-0000-000050690000}"/>
    <cellStyle name="Note 4 2 3 7 2" xfId="26960" xr:uid="{00000000-0005-0000-0000-000051690000}"/>
    <cellStyle name="Note 4 2 3 7 2 2" xfId="26961" xr:uid="{00000000-0005-0000-0000-000052690000}"/>
    <cellStyle name="Note 4 2 3 7 2 3" xfId="26962" xr:uid="{00000000-0005-0000-0000-000053690000}"/>
    <cellStyle name="Note 4 2 3 7 3" xfId="26963" xr:uid="{00000000-0005-0000-0000-000054690000}"/>
    <cellStyle name="Note 4 2 3 7 4" xfId="26964" xr:uid="{00000000-0005-0000-0000-000055690000}"/>
    <cellStyle name="Note 4 2 3 8" xfId="26965" xr:uid="{00000000-0005-0000-0000-000056690000}"/>
    <cellStyle name="Note 4 2 3 8 2" xfId="26966" xr:uid="{00000000-0005-0000-0000-000057690000}"/>
    <cellStyle name="Note 4 2 3 8 3" xfId="26967" xr:uid="{00000000-0005-0000-0000-000058690000}"/>
    <cellStyle name="Note 4 2 3 9" xfId="26968" xr:uid="{00000000-0005-0000-0000-000059690000}"/>
    <cellStyle name="Note 4 2 4" xfId="26969" xr:uid="{00000000-0005-0000-0000-00005A690000}"/>
    <cellStyle name="Note 4 2 4 2" xfId="26970" xr:uid="{00000000-0005-0000-0000-00005B690000}"/>
    <cellStyle name="Note 4 2 4 2 2" xfId="26971" xr:uid="{00000000-0005-0000-0000-00005C690000}"/>
    <cellStyle name="Note 4 2 4 2 3" xfId="26972" xr:uid="{00000000-0005-0000-0000-00005D690000}"/>
    <cellStyle name="Note 4 2 4 3" xfId="26973" xr:uid="{00000000-0005-0000-0000-00005E690000}"/>
    <cellStyle name="Note 4 2 4 4" xfId="26974" xr:uid="{00000000-0005-0000-0000-00005F690000}"/>
    <cellStyle name="Note 4 2 5" xfId="26975" xr:uid="{00000000-0005-0000-0000-000060690000}"/>
    <cellStyle name="Note 4 2 5 2" xfId="26976" xr:uid="{00000000-0005-0000-0000-000061690000}"/>
    <cellStyle name="Note 4 2 5 2 2" xfId="26977" xr:uid="{00000000-0005-0000-0000-000062690000}"/>
    <cellStyle name="Note 4 2 5 2 3" xfId="26978" xr:uid="{00000000-0005-0000-0000-000063690000}"/>
    <cellStyle name="Note 4 2 5 3" xfId="26979" xr:uid="{00000000-0005-0000-0000-000064690000}"/>
    <cellStyle name="Note 4 2 5 4" xfId="26980" xr:uid="{00000000-0005-0000-0000-000065690000}"/>
    <cellStyle name="Note 4 2 6" xfId="26981" xr:uid="{00000000-0005-0000-0000-000066690000}"/>
    <cellStyle name="Note 4 2 6 2" xfId="26982" xr:uid="{00000000-0005-0000-0000-000067690000}"/>
    <cellStyle name="Note 4 2 6 2 2" xfId="26983" xr:uid="{00000000-0005-0000-0000-000068690000}"/>
    <cellStyle name="Note 4 2 6 2 3" xfId="26984" xr:uid="{00000000-0005-0000-0000-000069690000}"/>
    <cellStyle name="Note 4 2 6 3" xfId="26985" xr:uid="{00000000-0005-0000-0000-00006A690000}"/>
    <cellStyle name="Note 4 2 6 4" xfId="26986" xr:uid="{00000000-0005-0000-0000-00006B690000}"/>
    <cellStyle name="Note 4 2 7" xfId="26987" xr:uid="{00000000-0005-0000-0000-00006C690000}"/>
    <cellStyle name="Note 4 2 7 2" xfId="26988" xr:uid="{00000000-0005-0000-0000-00006D690000}"/>
    <cellStyle name="Note 4 2 7 2 2" xfId="26989" xr:uid="{00000000-0005-0000-0000-00006E690000}"/>
    <cellStyle name="Note 4 2 7 2 3" xfId="26990" xr:uid="{00000000-0005-0000-0000-00006F690000}"/>
    <cellStyle name="Note 4 2 7 3" xfId="26991" xr:uid="{00000000-0005-0000-0000-000070690000}"/>
    <cellStyle name="Note 4 2 7 4" xfId="26992" xr:uid="{00000000-0005-0000-0000-000071690000}"/>
    <cellStyle name="Note 4 2 8" xfId="26993" xr:uid="{00000000-0005-0000-0000-000072690000}"/>
    <cellStyle name="Note 4 2 8 2" xfId="26994" xr:uid="{00000000-0005-0000-0000-000073690000}"/>
    <cellStyle name="Note 4 2 8 2 2" xfId="26995" xr:uid="{00000000-0005-0000-0000-000074690000}"/>
    <cellStyle name="Note 4 2 8 2 3" xfId="26996" xr:uid="{00000000-0005-0000-0000-000075690000}"/>
    <cellStyle name="Note 4 2 8 3" xfId="26997" xr:uid="{00000000-0005-0000-0000-000076690000}"/>
    <cellStyle name="Note 4 2 8 4" xfId="26998" xr:uid="{00000000-0005-0000-0000-000077690000}"/>
    <cellStyle name="Note 4 2 9" xfId="26999" xr:uid="{00000000-0005-0000-0000-000078690000}"/>
    <cellStyle name="Note 4 2 9 2" xfId="27000" xr:uid="{00000000-0005-0000-0000-000079690000}"/>
    <cellStyle name="Note 4 2 9 2 2" xfId="27001" xr:uid="{00000000-0005-0000-0000-00007A690000}"/>
    <cellStyle name="Note 4 2 9 2 3" xfId="27002" xr:uid="{00000000-0005-0000-0000-00007B690000}"/>
    <cellStyle name="Note 4 2 9 3" xfId="27003" xr:uid="{00000000-0005-0000-0000-00007C690000}"/>
    <cellStyle name="Note 4 2 9 4" xfId="27004" xr:uid="{00000000-0005-0000-0000-00007D690000}"/>
    <cellStyle name="Note 4 3" xfId="27005" xr:uid="{00000000-0005-0000-0000-00007E690000}"/>
    <cellStyle name="Note 4 3 10" xfId="27006" xr:uid="{00000000-0005-0000-0000-00007F690000}"/>
    <cellStyle name="Note 4 3 2" xfId="27007" xr:uid="{00000000-0005-0000-0000-000080690000}"/>
    <cellStyle name="Note 4 3 2 2" xfId="27008" xr:uid="{00000000-0005-0000-0000-000081690000}"/>
    <cellStyle name="Note 4 3 2 2 2" xfId="27009" xr:uid="{00000000-0005-0000-0000-000082690000}"/>
    <cellStyle name="Note 4 3 2 2 3" xfId="27010" xr:uid="{00000000-0005-0000-0000-000083690000}"/>
    <cellStyle name="Note 4 3 2 3" xfId="27011" xr:uid="{00000000-0005-0000-0000-000084690000}"/>
    <cellStyle name="Note 4 3 2 4" xfId="27012" xr:uid="{00000000-0005-0000-0000-000085690000}"/>
    <cellStyle name="Note 4 3 3" xfId="27013" xr:uid="{00000000-0005-0000-0000-000086690000}"/>
    <cellStyle name="Note 4 3 3 2" xfId="27014" xr:uid="{00000000-0005-0000-0000-000087690000}"/>
    <cellStyle name="Note 4 3 3 2 2" xfId="27015" xr:uid="{00000000-0005-0000-0000-000088690000}"/>
    <cellStyle name="Note 4 3 3 2 3" xfId="27016" xr:uid="{00000000-0005-0000-0000-000089690000}"/>
    <cellStyle name="Note 4 3 3 3" xfId="27017" xr:uid="{00000000-0005-0000-0000-00008A690000}"/>
    <cellStyle name="Note 4 3 3 4" xfId="27018" xr:uid="{00000000-0005-0000-0000-00008B690000}"/>
    <cellStyle name="Note 4 3 4" xfId="27019" xr:uid="{00000000-0005-0000-0000-00008C690000}"/>
    <cellStyle name="Note 4 3 4 2" xfId="27020" xr:uid="{00000000-0005-0000-0000-00008D690000}"/>
    <cellStyle name="Note 4 3 4 2 2" xfId="27021" xr:uid="{00000000-0005-0000-0000-00008E690000}"/>
    <cellStyle name="Note 4 3 4 2 3" xfId="27022" xr:uid="{00000000-0005-0000-0000-00008F690000}"/>
    <cellStyle name="Note 4 3 4 3" xfId="27023" xr:uid="{00000000-0005-0000-0000-000090690000}"/>
    <cellStyle name="Note 4 3 4 4" xfId="27024" xr:uid="{00000000-0005-0000-0000-000091690000}"/>
    <cellStyle name="Note 4 3 5" xfId="27025" xr:uid="{00000000-0005-0000-0000-000092690000}"/>
    <cellStyle name="Note 4 3 5 2" xfId="27026" xr:uid="{00000000-0005-0000-0000-000093690000}"/>
    <cellStyle name="Note 4 3 5 2 2" xfId="27027" xr:uid="{00000000-0005-0000-0000-000094690000}"/>
    <cellStyle name="Note 4 3 5 2 3" xfId="27028" xr:uid="{00000000-0005-0000-0000-000095690000}"/>
    <cellStyle name="Note 4 3 5 3" xfId="27029" xr:uid="{00000000-0005-0000-0000-000096690000}"/>
    <cellStyle name="Note 4 3 5 4" xfId="27030" xr:uid="{00000000-0005-0000-0000-000097690000}"/>
    <cellStyle name="Note 4 3 6" xfId="27031" xr:uid="{00000000-0005-0000-0000-000098690000}"/>
    <cellStyle name="Note 4 3 6 2" xfId="27032" xr:uid="{00000000-0005-0000-0000-000099690000}"/>
    <cellStyle name="Note 4 3 6 2 2" xfId="27033" xr:uid="{00000000-0005-0000-0000-00009A690000}"/>
    <cellStyle name="Note 4 3 6 2 3" xfId="27034" xr:uid="{00000000-0005-0000-0000-00009B690000}"/>
    <cellStyle name="Note 4 3 6 3" xfId="27035" xr:uid="{00000000-0005-0000-0000-00009C690000}"/>
    <cellStyle name="Note 4 3 6 4" xfId="27036" xr:uid="{00000000-0005-0000-0000-00009D690000}"/>
    <cellStyle name="Note 4 3 7" xfId="27037" xr:uid="{00000000-0005-0000-0000-00009E690000}"/>
    <cellStyle name="Note 4 3 7 2" xfId="27038" xr:uid="{00000000-0005-0000-0000-00009F690000}"/>
    <cellStyle name="Note 4 3 7 2 2" xfId="27039" xr:uid="{00000000-0005-0000-0000-0000A0690000}"/>
    <cellStyle name="Note 4 3 7 2 3" xfId="27040" xr:uid="{00000000-0005-0000-0000-0000A1690000}"/>
    <cellStyle name="Note 4 3 7 3" xfId="27041" xr:uid="{00000000-0005-0000-0000-0000A2690000}"/>
    <cellStyle name="Note 4 3 7 4" xfId="27042" xr:uid="{00000000-0005-0000-0000-0000A3690000}"/>
    <cellStyle name="Note 4 3 8" xfId="27043" xr:uid="{00000000-0005-0000-0000-0000A4690000}"/>
    <cellStyle name="Note 4 3 8 2" xfId="27044" xr:uid="{00000000-0005-0000-0000-0000A5690000}"/>
    <cellStyle name="Note 4 3 8 3" xfId="27045" xr:uid="{00000000-0005-0000-0000-0000A6690000}"/>
    <cellStyle name="Note 4 3 9" xfId="27046" xr:uid="{00000000-0005-0000-0000-0000A7690000}"/>
    <cellStyle name="Note 4 4" xfId="27047" xr:uid="{00000000-0005-0000-0000-0000A8690000}"/>
    <cellStyle name="Note 4 4 10" xfId="27048" xr:uid="{00000000-0005-0000-0000-0000A9690000}"/>
    <cellStyle name="Note 4 4 2" xfId="27049" xr:uid="{00000000-0005-0000-0000-0000AA690000}"/>
    <cellStyle name="Note 4 4 2 2" xfId="27050" xr:uid="{00000000-0005-0000-0000-0000AB690000}"/>
    <cellStyle name="Note 4 4 2 2 2" xfId="27051" xr:uid="{00000000-0005-0000-0000-0000AC690000}"/>
    <cellStyle name="Note 4 4 2 2 3" xfId="27052" xr:uid="{00000000-0005-0000-0000-0000AD690000}"/>
    <cellStyle name="Note 4 4 2 3" xfId="27053" xr:uid="{00000000-0005-0000-0000-0000AE690000}"/>
    <cellStyle name="Note 4 4 2 4" xfId="27054" xr:uid="{00000000-0005-0000-0000-0000AF690000}"/>
    <cellStyle name="Note 4 4 3" xfId="27055" xr:uid="{00000000-0005-0000-0000-0000B0690000}"/>
    <cellStyle name="Note 4 4 3 2" xfId="27056" xr:uid="{00000000-0005-0000-0000-0000B1690000}"/>
    <cellStyle name="Note 4 4 3 2 2" xfId="27057" xr:uid="{00000000-0005-0000-0000-0000B2690000}"/>
    <cellStyle name="Note 4 4 3 2 3" xfId="27058" xr:uid="{00000000-0005-0000-0000-0000B3690000}"/>
    <cellStyle name="Note 4 4 3 3" xfId="27059" xr:uid="{00000000-0005-0000-0000-0000B4690000}"/>
    <cellStyle name="Note 4 4 3 4" xfId="27060" xr:uid="{00000000-0005-0000-0000-0000B5690000}"/>
    <cellStyle name="Note 4 4 4" xfId="27061" xr:uid="{00000000-0005-0000-0000-0000B6690000}"/>
    <cellStyle name="Note 4 4 4 2" xfId="27062" xr:uid="{00000000-0005-0000-0000-0000B7690000}"/>
    <cellStyle name="Note 4 4 4 2 2" xfId="27063" xr:uid="{00000000-0005-0000-0000-0000B8690000}"/>
    <cellStyle name="Note 4 4 4 2 3" xfId="27064" xr:uid="{00000000-0005-0000-0000-0000B9690000}"/>
    <cellStyle name="Note 4 4 4 3" xfId="27065" xr:uid="{00000000-0005-0000-0000-0000BA690000}"/>
    <cellStyle name="Note 4 4 4 4" xfId="27066" xr:uid="{00000000-0005-0000-0000-0000BB690000}"/>
    <cellStyle name="Note 4 4 5" xfId="27067" xr:uid="{00000000-0005-0000-0000-0000BC690000}"/>
    <cellStyle name="Note 4 4 5 2" xfId="27068" xr:uid="{00000000-0005-0000-0000-0000BD690000}"/>
    <cellStyle name="Note 4 4 5 2 2" xfId="27069" xr:uid="{00000000-0005-0000-0000-0000BE690000}"/>
    <cellStyle name="Note 4 4 5 2 3" xfId="27070" xr:uid="{00000000-0005-0000-0000-0000BF690000}"/>
    <cellStyle name="Note 4 4 5 3" xfId="27071" xr:uid="{00000000-0005-0000-0000-0000C0690000}"/>
    <cellStyle name="Note 4 4 5 4" xfId="27072" xr:uid="{00000000-0005-0000-0000-0000C1690000}"/>
    <cellStyle name="Note 4 4 6" xfId="27073" xr:uid="{00000000-0005-0000-0000-0000C2690000}"/>
    <cellStyle name="Note 4 4 6 2" xfId="27074" xr:uid="{00000000-0005-0000-0000-0000C3690000}"/>
    <cellStyle name="Note 4 4 6 2 2" xfId="27075" xr:uid="{00000000-0005-0000-0000-0000C4690000}"/>
    <cellStyle name="Note 4 4 6 2 3" xfId="27076" xr:uid="{00000000-0005-0000-0000-0000C5690000}"/>
    <cellStyle name="Note 4 4 6 3" xfId="27077" xr:uid="{00000000-0005-0000-0000-0000C6690000}"/>
    <cellStyle name="Note 4 4 6 4" xfId="27078" xr:uid="{00000000-0005-0000-0000-0000C7690000}"/>
    <cellStyle name="Note 4 4 7" xfId="27079" xr:uid="{00000000-0005-0000-0000-0000C8690000}"/>
    <cellStyle name="Note 4 4 7 2" xfId="27080" xr:uid="{00000000-0005-0000-0000-0000C9690000}"/>
    <cellStyle name="Note 4 4 7 2 2" xfId="27081" xr:uid="{00000000-0005-0000-0000-0000CA690000}"/>
    <cellStyle name="Note 4 4 7 2 3" xfId="27082" xr:uid="{00000000-0005-0000-0000-0000CB690000}"/>
    <cellStyle name="Note 4 4 7 3" xfId="27083" xr:uid="{00000000-0005-0000-0000-0000CC690000}"/>
    <cellStyle name="Note 4 4 7 4" xfId="27084" xr:uid="{00000000-0005-0000-0000-0000CD690000}"/>
    <cellStyle name="Note 4 4 8" xfId="27085" xr:uid="{00000000-0005-0000-0000-0000CE690000}"/>
    <cellStyle name="Note 4 4 8 2" xfId="27086" xr:uid="{00000000-0005-0000-0000-0000CF690000}"/>
    <cellStyle name="Note 4 4 8 3" xfId="27087" xr:uid="{00000000-0005-0000-0000-0000D0690000}"/>
    <cellStyle name="Note 4 4 9" xfId="27088" xr:uid="{00000000-0005-0000-0000-0000D1690000}"/>
    <cellStyle name="Note 4 5" xfId="27089" xr:uid="{00000000-0005-0000-0000-0000D2690000}"/>
    <cellStyle name="Note 4 5 2" xfId="27090" xr:uid="{00000000-0005-0000-0000-0000D3690000}"/>
    <cellStyle name="Note 4 5 2 2" xfId="27091" xr:uid="{00000000-0005-0000-0000-0000D4690000}"/>
    <cellStyle name="Note 4 5 2 3" xfId="27092" xr:uid="{00000000-0005-0000-0000-0000D5690000}"/>
    <cellStyle name="Note 4 5 3" xfId="27093" xr:uid="{00000000-0005-0000-0000-0000D6690000}"/>
    <cellStyle name="Note 4 5 4" xfId="27094" xr:uid="{00000000-0005-0000-0000-0000D7690000}"/>
    <cellStyle name="Note 4 6" xfId="27095" xr:uid="{00000000-0005-0000-0000-0000D8690000}"/>
    <cellStyle name="Note 4 6 2" xfId="27096" xr:uid="{00000000-0005-0000-0000-0000D9690000}"/>
    <cellStyle name="Note 4 6 2 2" xfId="27097" xr:uid="{00000000-0005-0000-0000-0000DA690000}"/>
    <cellStyle name="Note 4 6 2 3" xfId="27098" xr:uid="{00000000-0005-0000-0000-0000DB690000}"/>
    <cellStyle name="Note 4 6 3" xfId="27099" xr:uid="{00000000-0005-0000-0000-0000DC690000}"/>
    <cellStyle name="Note 4 6 4" xfId="27100" xr:uid="{00000000-0005-0000-0000-0000DD690000}"/>
    <cellStyle name="Note 4 7" xfId="27101" xr:uid="{00000000-0005-0000-0000-0000DE690000}"/>
    <cellStyle name="Note 4 7 2" xfId="27102" xr:uid="{00000000-0005-0000-0000-0000DF690000}"/>
    <cellStyle name="Note 4 7 2 2" xfId="27103" xr:uid="{00000000-0005-0000-0000-0000E0690000}"/>
    <cellStyle name="Note 4 7 2 3" xfId="27104" xr:uid="{00000000-0005-0000-0000-0000E1690000}"/>
    <cellStyle name="Note 4 7 3" xfId="27105" xr:uid="{00000000-0005-0000-0000-0000E2690000}"/>
    <cellStyle name="Note 4 7 4" xfId="27106" xr:uid="{00000000-0005-0000-0000-0000E3690000}"/>
    <cellStyle name="Note 4 8" xfId="27107" xr:uid="{00000000-0005-0000-0000-0000E4690000}"/>
    <cellStyle name="Note 4 8 2" xfId="27108" xr:uid="{00000000-0005-0000-0000-0000E5690000}"/>
    <cellStyle name="Note 4 8 2 2" xfId="27109" xr:uid="{00000000-0005-0000-0000-0000E6690000}"/>
    <cellStyle name="Note 4 8 2 3" xfId="27110" xr:uid="{00000000-0005-0000-0000-0000E7690000}"/>
    <cellStyle name="Note 4 8 3" xfId="27111" xr:uid="{00000000-0005-0000-0000-0000E8690000}"/>
    <cellStyle name="Note 4 8 4" xfId="27112" xr:uid="{00000000-0005-0000-0000-0000E9690000}"/>
    <cellStyle name="Note 4 9" xfId="27113" xr:uid="{00000000-0005-0000-0000-0000EA690000}"/>
    <cellStyle name="Note 4 9 2" xfId="27114" xr:uid="{00000000-0005-0000-0000-0000EB690000}"/>
    <cellStyle name="Note 4 9 2 2" xfId="27115" xr:uid="{00000000-0005-0000-0000-0000EC690000}"/>
    <cellStyle name="Note 4 9 2 3" xfId="27116" xr:uid="{00000000-0005-0000-0000-0000ED690000}"/>
    <cellStyle name="Note 4 9 3" xfId="27117" xr:uid="{00000000-0005-0000-0000-0000EE690000}"/>
    <cellStyle name="Note 4 9 4" xfId="27118" xr:uid="{00000000-0005-0000-0000-0000EF690000}"/>
    <cellStyle name="Note 5" xfId="27119" xr:uid="{00000000-0005-0000-0000-0000F0690000}"/>
    <cellStyle name="Note 5 10" xfId="27120" xr:uid="{00000000-0005-0000-0000-0000F1690000}"/>
    <cellStyle name="Note 5 10 2" xfId="27121" xr:uid="{00000000-0005-0000-0000-0000F2690000}"/>
    <cellStyle name="Note 5 10 3" xfId="27122" xr:uid="{00000000-0005-0000-0000-0000F3690000}"/>
    <cellStyle name="Note 5 11" xfId="27123" xr:uid="{00000000-0005-0000-0000-0000F4690000}"/>
    <cellStyle name="Note 5 12" xfId="27124" xr:uid="{00000000-0005-0000-0000-0000F5690000}"/>
    <cellStyle name="Note 5 2" xfId="27125" xr:uid="{00000000-0005-0000-0000-0000F6690000}"/>
    <cellStyle name="Note 5 2 10" xfId="27126" xr:uid="{00000000-0005-0000-0000-0000F7690000}"/>
    <cellStyle name="Note 5 2 2" xfId="27127" xr:uid="{00000000-0005-0000-0000-0000F8690000}"/>
    <cellStyle name="Note 5 2 2 2" xfId="27128" xr:uid="{00000000-0005-0000-0000-0000F9690000}"/>
    <cellStyle name="Note 5 2 2 2 2" xfId="27129" xr:uid="{00000000-0005-0000-0000-0000FA690000}"/>
    <cellStyle name="Note 5 2 2 2 3" xfId="27130" xr:uid="{00000000-0005-0000-0000-0000FB690000}"/>
    <cellStyle name="Note 5 2 2 3" xfId="27131" xr:uid="{00000000-0005-0000-0000-0000FC690000}"/>
    <cellStyle name="Note 5 2 2 4" xfId="27132" xr:uid="{00000000-0005-0000-0000-0000FD690000}"/>
    <cellStyle name="Note 5 2 3" xfId="27133" xr:uid="{00000000-0005-0000-0000-0000FE690000}"/>
    <cellStyle name="Note 5 2 3 2" xfId="27134" xr:uid="{00000000-0005-0000-0000-0000FF690000}"/>
    <cellStyle name="Note 5 2 3 2 2" xfId="27135" xr:uid="{00000000-0005-0000-0000-0000006A0000}"/>
    <cellStyle name="Note 5 2 3 2 3" xfId="27136" xr:uid="{00000000-0005-0000-0000-0000016A0000}"/>
    <cellStyle name="Note 5 2 3 3" xfId="27137" xr:uid="{00000000-0005-0000-0000-0000026A0000}"/>
    <cellStyle name="Note 5 2 3 4" xfId="27138" xr:uid="{00000000-0005-0000-0000-0000036A0000}"/>
    <cellStyle name="Note 5 2 4" xfId="27139" xr:uid="{00000000-0005-0000-0000-0000046A0000}"/>
    <cellStyle name="Note 5 2 4 2" xfId="27140" xr:uid="{00000000-0005-0000-0000-0000056A0000}"/>
    <cellStyle name="Note 5 2 4 2 2" xfId="27141" xr:uid="{00000000-0005-0000-0000-0000066A0000}"/>
    <cellStyle name="Note 5 2 4 2 3" xfId="27142" xr:uid="{00000000-0005-0000-0000-0000076A0000}"/>
    <cellStyle name="Note 5 2 4 3" xfId="27143" xr:uid="{00000000-0005-0000-0000-0000086A0000}"/>
    <cellStyle name="Note 5 2 4 4" xfId="27144" xr:uid="{00000000-0005-0000-0000-0000096A0000}"/>
    <cellStyle name="Note 5 2 5" xfId="27145" xr:uid="{00000000-0005-0000-0000-00000A6A0000}"/>
    <cellStyle name="Note 5 2 5 2" xfId="27146" xr:uid="{00000000-0005-0000-0000-00000B6A0000}"/>
    <cellStyle name="Note 5 2 5 2 2" xfId="27147" xr:uid="{00000000-0005-0000-0000-00000C6A0000}"/>
    <cellStyle name="Note 5 2 5 2 3" xfId="27148" xr:uid="{00000000-0005-0000-0000-00000D6A0000}"/>
    <cellStyle name="Note 5 2 5 3" xfId="27149" xr:uid="{00000000-0005-0000-0000-00000E6A0000}"/>
    <cellStyle name="Note 5 2 5 4" xfId="27150" xr:uid="{00000000-0005-0000-0000-00000F6A0000}"/>
    <cellStyle name="Note 5 2 6" xfId="27151" xr:uid="{00000000-0005-0000-0000-0000106A0000}"/>
    <cellStyle name="Note 5 2 6 2" xfId="27152" xr:uid="{00000000-0005-0000-0000-0000116A0000}"/>
    <cellStyle name="Note 5 2 6 2 2" xfId="27153" xr:uid="{00000000-0005-0000-0000-0000126A0000}"/>
    <cellStyle name="Note 5 2 6 2 3" xfId="27154" xr:uid="{00000000-0005-0000-0000-0000136A0000}"/>
    <cellStyle name="Note 5 2 6 3" xfId="27155" xr:uid="{00000000-0005-0000-0000-0000146A0000}"/>
    <cellStyle name="Note 5 2 6 4" xfId="27156" xr:uid="{00000000-0005-0000-0000-0000156A0000}"/>
    <cellStyle name="Note 5 2 7" xfId="27157" xr:uid="{00000000-0005-0000-0000-0000166A0000}"/>
    <cellStyle name="Note 5 2 7 2" xfId="27158" xr:uid="{00000000-0005-0000-0000-0000176A0000}"/>
    <cellStyle name="Note 5 2 7 2 2" xfId="27159" xr:uid="{00000000-0005-0000-0000-0000186A0000}"/>
    <cellStyle name="Note 5 2 7 2 3" xfId="27160" xr:uid="{00000000-0005-0000-0000-0000196A0000}"/>
    <cellStyle name="Note 5 2 7 3" xfId="27161" xr:uid="{00000000-0005-0000-0000-00001A6A0000}"/>
    <cellStyle name="Note 5 2 7 4" xfId="27162" xr:uid="{00000000-0005-0000-0000-00001B6A0000}"/>
    <cellStyle name="Note 5 2 8" xfId="27163" xr:uid="{00000000-0005-0000-0000-00001C6A0000}"/>
    <cellStyle name="Note 5 2 8 2" xfId="27164" xr:uid="{00000000-0005-0000-0000-00001D6A0000}"/>
    <cellStyle name="Note 5 2 8 3" xfId="27165" xr:uid="{00000000-0005-0000-0000-00001E6A0000}"/>
    <cellStyle name="Note 5 2 9" xfId="27166" xr:uid="{00000000-0005-0000-0000-00001F6A0000}"/>
    <cellStyle name="Note 5 3" xfId="27167" xr:uid="{00000000-0005-0000-0000-0000206A0000}"/>
    <cellStyle name="Note 5 3 10" xfId="27168" xr:uid="{00000000-0005-0000-0000-0000216A0000}"/>
    <cellStyle name="Note 5 3 2" xfId="27169" xr:uid="{00000000-0005-0000-0000-0000226A0000}"/>
    <cellStyle name="Note 5 3 2 2" xfId="27170" xr:uid="{00000000-0005-0000-0000-0000236A0000}"/>
    <cellStyle name="Note 5 3 2 2 2" xfId="27171" xr:uid="{00000000-0005-0000-0000-0000246A0000}"/>
    <cellStyle name="Note 5 3 2 2 3" xfId="27172" xr:uid="{00000000-0005-0000-0000-0000256A0000}"/>
    <cellStyle name="Note 5 3 2 3" xfId="27173" xr:uid="{00000000-0005-0000-0000-0000266A0000}"/>
    <cellStyle name="Note 5 3 2 4" xfId="27174" xr:uid="{00000000-0005-0000-0000-0000276A0000}"/>
    <cellStyle name="Note 5 3 3" xfId="27175" xr:uid="{00000000-0005-0000-0000-0000286A0000}"/>
    <cellStyle name="Note 5 3 3 2" xfId="27176" xr:uid="{00000000-0005-0000-0000-0000296A0000}"/>
    <cellStyle name="Note 5 3 3 2 2" xfId="27177" xr:uid="{00000000-0005-0000-0000-00002A6A0000}"/>
    <cellStyle name="Note 5 3 3 2 3" xfId="27178" xr:uid="{00000000-0005-0000-0000-00002B6A0000}"/>
    <cellStyle name="Note 5 3 3 3" xfId="27179" xr:uid="{00000000-0005-0000-0000-00002C6A0000}"/>
    <cellStyle name="Note 5 3 3 4" xfId="27180" xr:uid="{00000000-0005-0000-0000-00002D6A0000}"/>
    <cellStyle name="Note 5 3 4" xfId="27181" xr:uid="{00000000-0005-0000-0000-00002E6A0000}"/>
    <cellStyle name="Note 5 3 4 2" xfId="27182" xr:uid="{00000000-0005-0000-0000-00002F6A0000}"/>
    <cellStyle name="Note 5 3 4 2 2" xfId="27183" xr:uid="{00000000-0005-0000-0000-0000306A0000}"/>
    <cellStyle name="Note 5 3 4 2 3" xfId="27184" xr:uid="{00000000-0005-0000-0000-0000316A0000}"/>
    <cellStyle name="Note 5 3 4 3" xfId="27185" xr:uid="{00000000-0005-0000-0000-0000326A0000}"/>
    <cellStyle name="Note 5 3 4 4" xfId="27186" xr:uid="{00000000-0005-0000-0000-0000336A0000}"/>
    <cellStyle name="Note 5 3 5" xfId="27187" xr:uid="{00000000-0005-0000-0000-0000346A0000}"/>
    <cellStyle name="Note 5 3 5 2" xfId="27188" xr:uid="{00000000-0005-0000-0000-0000356A0000}"/>
    <cellStyle name="Note 5 3 5 2 2" xfId="27189" xr:uid="{00000000-0005-0000-0000-0000366A0000}"/>
    <cellStyle name="Note 5 3 5 2 3" xfId="27190" xr:uid="{00000000-0005-0000-0000-0000376A0000}"/>
    <cellStyle name="Note 5 3 5 3" xfId="27191" xr:uid="{00000000-0005-0000-0000-0000386A0000}"/>
    <cellStyle name="Note 5 3 5 4" xfId="27192" xr:uid="{00000000-0005-0000-0000-0000396A0000}"/>
    <cellStyle name="Note 5 3 6" xfId="27193" xr:uid="{00000000-0005-0000-0000-00003A6A0000}"/>
    <cellStyle name="Note 5 3 6 2" xfId="27194" xr:uid="{00000000-0005-0000-0000-00003B6A0000}"/>
    <cellStyle name="Note 5 3 6 2 2" xfId="27195" xr:uid="{00000000-0005-0000-0000-00003C6A0000}"/>
    <cellStyle name="Note 5 3 6 2 3" xfId="27196" xr:uid="{00000000-0005-0000-0000-00003D6A0000}"/>
    <cellStyle name="Note 5 3 6 3" xfId="27197" xr:uid="{00000000-0005-0000-0000-00003E6A0000}"/>
    <cellStyle name="Note 5 3 6 4" xfId="27198" xr:uid="{00000000-0005-0000-0000-00003F6A0000}"/>
    <cellStyle name="Note 5 3 7" xfId="27199" xr:uid="{00000000-0005-0000-0000-0000406A0000}"/>
    <cellStyle name="Note 5 3 7 2" xfId="27200" xr:uid="{00000000-0005-0000-0000-0000416A0000}"/>
    <cellStyle name="Note 5 3 7 2 2" xfId="27201" xr:uid="{00000000-0005-0000-0000-0000426A0000}"/>
    <cellStyle name="Note 5 3 7 2 3" xfId="27202" xr:uid="{00000000-0005-0000-0000-0000436A0000}"/>
    <cellStyle name="Note 5 3 7 3" xfId="27203" xr:uid="{00000000-0005-0000-0000-0000446A0000}"/>
    <cellStyle name="Note 5 3 7 4" xfId="27204" xr:uid="{00000000-0005-0000-0000-0000456A0000}"/>
    <cellStyle name="Note 5 3 8" xfId="27205" xr:uid="{00000000-0005-0000-0000-0000466A0000}"/>
    <cellStyle name="Note 5 3 8 2" xfId="27206" xr:uid="{00000000-0005-0000-0000-0000476A0000}"/>
    <cellStyle name="Note 5 3 8 3" xfId="27207" xr:uid="{00000000-0005-0000-0000-0000486A0000}"/>
    <cellStyle name="Note 5 3 9" xfId="27208" xr:uid="{00000000-0005-0000-0000-0000496A0000}"/>
    <cellStyle name="Note 5 4" xfId="27209" xr:uid="{00000000-0005-0000-0000-00004A6A0000}"/>
    <cellStyle name="Note 5 4 2" xfId="27210" xr:uid="{00000000-0005-0000-0000-00004B6A0000}"/>
    <cellStyle name="Note 5 4 2 2" xfId="27211" xr:uid="{00000000-0005-0000-0000-00004C6A0000}"/>
    <cellStyle name="Note 5 4 2 3" xfId="27212" xr:uid="{00000000-0005-0000-0000-00004D6A0000}"/>
    <cellStyle name="Note 5 4 3" xfId="27213" xr:uid="{00000000-0005-0000-0000-00004E6A0000}"/>
    <cellStyle name="Note 5 4 4" xfId="27214" xr:uid="{00000000-0005-0000-0000-00004F6A0000}"/>
    <cellStyle name="Note 5 5" xfId="27215" xr:uid="{00000000-0005-0000-0000-0000506A0000}"/>
    <cellStyle name="Note 5 5 2" xfId="27216" xr:uid="{00000000-0005-0000-0000-0000516A0000}"/>
    <cellStyle name="Note 5 5 2 2" xfId="27217" xr:uid="{00000000-0005-0000-0000-0000526A0000}"/>
    <cellStyle name="Note 5 5 2 3" xfId="27218" xr:uid="{00000000-0005-0000-0000-0000536A0000}"/>
    <cellStyle name="Note 5 5 3" xfId="27219" xr:uid="{00000000-0005-0000-0000-0000546A0000}"/>
    <cellStyle name="Note 5 5 4" xfId="27220" xr:uid="{00000000-0005-0000-0000-0000556A0000}"/>
    <cellStyle name="Note 5 6" xfId="27221" xr:uid="{00000000-0005-0000-0000-0000566A0000}"/>
    <cellStyle name="Note 5 6 2" xfId="27222" xr:uid="{00000000-0005-0000-0000-0000576A0000}"/>
    <cellStyle name="Note 5 6 2 2" xfId="27223" xr:uid="{00000000-0005-0000-0000-0000586A0000}"/>
    <cellStyle name="Note 5 6 2 3" xfId="27224" xr:uid="{00000000-0005-0000-0000-0000596A0000}"/>
    <cellStyle name="Note 5 6 3" xfId="27225" xr:uid="{00000000-0005-0000-0000-00005A6A0000}"/>
    <cellStyle name="Note 5 6 4" xfId="27226" xr:uid="{00000000-0005-0000-0000-00005B6A0000}"/>
    <cellStyle name="Note 5 7" xfId="27227" xr:uid="{00000000-0005-0000-0000-00005C6A0000}"/>
    <cellStyle name="Note 5 7 2" xfId="27228" xr:uid="{00000000-0005-0000-0000-00005D6A0000}"/>
    <cellStyle name="Note 5 7 2 2" xfId="27229" xr:uid="{00000000-0005-0000-0000-00005E6A0000}"/>
    <cellStyle name="Note 5 7 2 3" xfId="27230" xr:uid="{00000000-0005-0000-0000-00005F6A0000}"/>
    <cellStyle name="Note 5 7 3" xfId="27231" xr:uid="{00000000-0005-0000-0000-0000606A0000}"/>
    <cellStyle name="Note 5 7 4" xfId="27232" xr:uid="{00000000-0005-0000-0000-0000616A0000}"/>
    <cellStyle name="Note 5 8" xfId="27233" xr:uid="{00000000-0005-0000-0000-0000626A0000}"/>
    <cellStyle name="Note 5 8 2" xfId="27234" xr:uid="{00000000-0005-0000-0000-0000636A0000}"/>
    <cellStyle name="Note 5 8 2 2" xfId="27235" xr:uid="{00000000-0005-0000-0000-0000646A0000}"/>
    <cellStyle name="Note 5 8 2 3" xfId="27236" xr:uid="{00000000-0005-0000-0000-0000656A0000}"/>
    <cellStyle name="Note 5 8 3" xfId="27237" xr:uid="{00000000-0005-0000-0000-0000666A0000}"/>
    <cellStyle name="Note 5 8 4" xfId="27238" xr:uid="{00000000-0005-0000-0000-0000676A0000}"/>
    <cellStyle name="Note 5 9" xfId="27239" xr:uid="{00000000-0005-0000-0000-0000686A0000}"/>
    <cellStyle name="Note 5 9 2" xfId="27240" xr:uid="{00000000-0005-0000-0000-0000696A0000}"/>
    <cellStyle name="Note 5 9 2 2" xfId="27241" xr:uid="{00000000-0005-0000-0000-00006A6A0000}"/>
    <cellStyle name="Note 5 9 2 3" xfId="27242" xr:uid="{00000000-0005-0000-0000-00006B6A0000}"/>
    <cellStyle name="Note 5 9 3" xfId="27243" xr:uid="{00000000-0005-0000-0000-00006C6A0000}"/>
    <cellStyle name="Note 5 9 4" xfId="27244" xr:uid="{00000000-0005-0000-0000-00006D6A0000}"/>
    <cellStyle name="Note 6" xfId="27245" xr:uid="{00000000-0005-0000-0000-00006E6A0000}"/>
    <cellStyle name="Note 6 10" xfId="27246" xr:uid="{00000000-0005-0000-0000-00006F6A0000}"/>
    <cellStyle name="Note 6 10 2" xfId="27247" xr:uid="{00000000-0005-0000-0000-0000706A0000}"/>
    <cellStyle name="Note 6 10 3" xfId="27248" xr:uid="{00000000-0005-0000-0000-0000716A0000}"/>
    <cellStyle name="Note 6 11" xfId="27249" xr:uid="{00000000-0005-0000-0000-0000726A0000}"/>
    <cellStyle name="Note 6 12" xfId="27250" xr:uid="{00000000-0005-0000-0000-0000736A0000}"/>
    <cellStyle name="Note 6 2" xfId="27251" xr:uid="{00000000-0005-0000-0000-0000746A0000}"/>
    <cellStyle name="Note 6 2 10" xfId="27252" xr:uid="{00000000-0005-0000-0000-0000756A0000}"/>
    <cellStyle name="Note 6 2 2" xfId="27253" xr:uid="{00000000-0005-0000-0000-0000766A0000}"/>
    <cellStyle name="Note 6 2 2 2" xfId="27254" xr:uid="{00000000-0005-0000-0000-0000776A0000}"/>
    <cellStyle name="Note 6 2 2 2 2" xfId="27255" xr:uid="{00000000-0005-0000-0000-0000786A0000}"/>
    <cellStyle name="Note 6 2 2 2 3" xfId="27256" xr:uid="{00000000-0005-0000-0000-0000796A0000}"/>
    <cellStyle name="Note 6 2 2 3" xfId="27257" xr:uid="{00000000-0005-0000-0000-00007A6A0000}"/>
    <cellStyle name="Note 6 2 2 4" xfId="27258" xr:uid="{00000000-0005-0000-0000-00007B6A0000}"/>
    <cellStyle name="Note 6 2 3" xfId="27259" xr:uid="{00000000-0005-0000-0000-00007C6A0000}"/>
    <cellStyle name="Note 6 2 3 2" xfId="27260" xr:uid="{00000000-0005-0000-0000-00007D6A0000}"/>
    <cellStyle name="Note 6 2 3 2 2" xfId="27261" xr:uid="{00000000-0005-0000-0000-00007E6A0000}"/>
    <cellStyle name="Note 6 2 3 2 3" xfId="27262" xr:uid="{00000000-0005-0000-0000-00007F6A0000}"/>
    <cellStyle name="Note 6 2 3 3" xfId="27263" xr:uid="{00000000-0005-0000-0000-0000806A0000}"/>
    <cellStyle name="Note 6 2 3 4" xfId="27264" xr:uid="{00000000-0005-0000-0000-0000816A0000}"/>
    <cellStyle name="Note 6 2 4" xfId="27265" xr:uid="{00000000-0005-0000-0000-0000826A0000}"/>
    <cellStyle name="Note 6 2 4 2" xfId="27266" xr:uid="{00000000-0005-0000-0000-0000836A0000}"/>
    <cellStyle name="Note 6 2 4 2 2" xfId="27267" xr:uid="{00000000-0005-0000-0000-0000846A0000}"/>
    <cellStyle name="Note 6 2 4 2 3" xfId="27268" xr:uid="{00000000-0005-0000-0000-0000856A0000}"/>
    <cellStyle name="Note 6 2 4 3" xfId="27269" xr:uid="{00000000-0005-0000-0000-0000866A0000}"/>
    <cellStyle name="Note 6 2 4 4" xfId="27270" xr:uid="{00000000-0005-0000-0000-0000876A0000}"/>
    <cellStyle name="Note 6 2 5" xfId="27271" xr:uid="{00000000-0005-0000-0000-0000886A0000}"/>
    <cellStyle name="Note 6 2 5 2" xfId="27272" xr:uid="{00000000-0005-0000-0000-0000896A0000}"/>
    <cellStyle name="Note 6 2 5 2 2" xfId="27273" xr:uid="{00000000-0005-0000-0000-00008A6A0000}"/>
    <cellStyle name="Note 6 2 5 2 3" xfId="27274" xr:uid="{00000000-0005-0000-0000-00008B6A0000}"/>
    <cellStyle name="Note 6 2 5 3" xfId="27275" xr:uid="{00000000-0005-0000-0000-00008C6A0000}"/>
    <cellStyle name="Note 6 2 5 4" xfId="27276" xr:uid="{00000000-0005-0000-0000-00008D6A0000}"/>
    <cellStyle name="Note 6 2 6" xfId="27277" xr:uid="{00000000-0005-0000-0000-00008E6A0000}"/>
    <cellStyle name="Note 6 2 6 2" xfId="27278" xr:uid="{00000000-0005-0000-0000-00008F6A0000}"/>
    <cellStyle name="Note 6 2 6 2 2" xfId="27279" xr:uid="{00000000-0005-0000-0000-0000906A0000}"/>
    <cellStyle name="Note 6 2 6 2 3" xfId="27280" xr:uid="{00000000-0005-0000-0000-0000916A0000}"/>
    <cellStyle name="Note 6 2 6 3" xfId="27281" xr:uid="{00000000-0005-0000-0000-0000926A0000}"/>
    <cellStyle name="Note 6 2 6 4" xfId="27282" xr:uid="{00000000-0005-0000-0000-0000936A0000}"/>
    <cellStyle name="Note 6 2 7" xfId="27283" xr:uid="{00000000-0005-0000-0000-0000946A0000}"/>
    <cellStyle name="Note 6 2 7 2" xfId="27284" xr:uid="{00000000-0005-0000-0000-0000956A0000}"/>
    <cellStyle name="Note 6 2 7 2 2" xfId="27285" xr:uid="{00000000-0005-0000-0000-0000966A0000}"/>
    <cellStyle name="Note 6 2 7 2 3" xfId="27286" xr:uid="{00000000-0005-0000-0000-0000976A0000}"/>
    <cellStyle name="Note 6 2 7 3" xfId="27287" xr:uid="{00000000-0005-0000-0000-0000986A0000}"/>
    <cellStyle name="Note 6 2 7 4" xfId="27288" xr:uid="{00000000-0005-0000-0000-0000996A0000}"/>
    <cellStyle name="Note 6 2 8" xfId="27289" xr:uid="{00000000-0005-0000-0000-00009A6A0000}"/>
    <cellStyle name="Note 6 2 8 2" xfId="27290" xr:uid="{00000000-0005-0000-0000-00009B6A0000}"/>
    <cellStyle name="Note 6 2 8 3" xfId="27291" xr:uid="{00000000-0005-0000-0000-00009C6A0000}"/>
    <cellStyle name="Note 6 2 9" xfId="27292" xr:uid="{00000000-0005-0000-0000-00009D6A0000}"/>
    <cellStyle name="Note 6 3" xfId="27293" xr:uid="{00000000-0005-0000-0000-00009E6A0000}"/>
    <cellStyle name="Note 6 3 10" xfId="27294" xr:uid="{00000000-0005-0000-0000-00009F6A0000}"/>
    <cellStyle name="Note 6 3 2" xfId="27295" xr:uid="{00000000-0005-0000-0000-0000A06A0000}"/>
    <cellStyle name="Note 6 3 2 2" xfId="27296" xr:uid="{00000000-0005-0000-0000-0000A16A0000}"/>
    <cellStyle name="Note 6 3 2 2 2" xfId="27297" xr:uid="{00000000-0005-0000-0000-0000A26A0000}"/>
    <cellStyle name="Note 6 3 2 2 3" xfId="27298" xr:uid="{00000000-0005-0000-0000-0000A36A0000}"/>
    <cellStyle name="Note 6 3 2 3" xfId="27299" xr:uid="{00000000-0005-0000-0000-0000A46A0000}"/>
    <cellStyle name="Note 6 3 2 4" xfId="27300" xr:uid="{00000000-0005-0000-0000-0000A56A0000}"/>
    <cellStyle name="Note 6 3 3" xfId="27301" xr:uid="{00000000-0005-0000-0000-0000A66A0000}"/>
    <cellStyle name="Note 6 3 3 2" xfId="27302" xr:uid="{00000000-0005-0000-0000-0000A76A0000}"/>
    <cellStyle name="Note 6 3 3 2 2" xfId="27303" xr:uid="{00000000-0005-0000-0000-0000A86A0000}"/>
    <cellStyle name="Note 6 3 3 2 3" xfId="27304" xr:uid="{00000000-0005-0000-0000-0000A96A0000}"/>
    <cellStyle name="Note 6 3 3 3" xfId="27305" xr:uid="{00000000-0005-0000-0000-0000AA6A0000}"/>
    <cellStyle name="Note 6 3 3 4" xfId="27306" xr:uid="{00000000-0005-0000-0000-0000AB6A0000}"/>
    <cellStyle name="Note 6 3 4" xfId="27307" xr:uid="{00000000-0005-0000-0000-0000AC6A0000}"/>
    <cellStyle name="Note 6 3 4 2" xfId="27308" xr:uid="{00000000-0005-0000-0000-0000AD6A0000}"/>
    <cellStyle name="Note 6 3 4 2 2" xfId="27309" xr:uid="{00000000-0005-0000-0000-0000AE6A0000}"/>
    <cellStyle name="Note 6 3 4 2 3" xfId="27310" xr:uid="{00000000-0005-0000-0000-0000AF6A0000}"/>
    <cellStyle name="Note 6 3 4 3" xfId="27311" xr:uid="{00000000-0005-0000-0000-0000B06A0000}"/>
    <cellStyle name="Note 6 3 4 4" xfId="27312" xr:uid="{00000000-0005-0000-0000-0000B16A0000}"/>
    <cellStyle name="Note 6 3 5" xfId="27313" xr:uid="{00000000-0005-0000-0000-0000B26A0000}"/>
    <cellStyle name="Note 6 3 5 2" xfId="27314" xr:uid="{00000000-0005-0000-0000-0000B36A0000}"/>
    <cellStyle name="Note 6 3 5 2 2" xfId="27315" xr:uid="{00000000-0005-0000-0000-0000B46A0000}"/>
    <cellStyle name="Note 6 3 5 2 3" xfId="27316" xr:uid="{00000000-0005-0000-0000-0000B56A0000}"/>
    <cellStyle name="Note 6 3 5 3" xfId="27317" xr:uid="{00000000-0005-0000-0000-0000B66A0000}"/>
    <cellStyle name="Note 6 3 5 4" xfId="27318" xr:uid="{00000000-0005-0000-0000-0000B76A0000}"/>
    <cellStyle name="Note 6 3 6" xfId="27319" xr:uid="{00000000-0005-0000-0000-0000B86A0000}"/>
    <cellStyle name="Note 6 3 6 2" xfId="27320" xr:uid="{00000000-0005-0000-0000-0000B96A0000}"/>
    <cellStyle name="Note 6 3 6 2 2" xfId="27321" xr:uid="{00000000-0005-0000-0000-0000BA6A0000}"/>
    <cellStyle name="Note 6 3 6 2 3" xfId="27322" xr:uid="{00000000-0005-0000-0000-0000BB6A0000}"/>
    <cellStyle name="Note 6 3 6 3" xfId="27323" xr:uid="{00000000-0005-0000-0000-0000BC6A0000}"/>
    <cellStyle name="Note 6 3 6 4" xfId="27324" xr:uid="{00000000-0005-0000-0000-0000BD6A0000}"/>
    <cellStyle name="Note 6 3 7" xfId="27325" xr:uid="{00000000-0005-0000-0000-0000BE6A0000}"/>
    <cellStyle name="Note 6 3 7 2" xfId="27326" xr:uid="{00000000-0005-0000-0000-0000BF6A0000}"/>
    <cellStyle name="Note 6 3 7 2 2" xfId="27327" xr:uid="{00000000-0005-0000-0000-0000C06A0000}"/>
    <cellStyle name="Note 6 3 7 2 3" xfId="27328" xr:uid="{00000000-0005-0000-0000-0000C16A0000}"/>
    <cellStyle name="Note 6 3 7 3" xfId="27329" xr:uid="{00000000-0005-0000-0000-0000C26A0000}"/>
    <cellStyle name="Note 6 3 7 4" xfId="27330" xr:uid="{00000000-0005-0000-0000-0000C36A0000}"/>
    <cellStyle name="Note 6 3 8" xfId="27331" xr:uid="{00000000-0005-0000-0000-0000C46A0000}"/>
    <cellStyle name="Note 6 3 8 2" xfId="27332" xr:uid="{00000000-0005-0000-0000-0000C56A0000}"/>
    <cellStyle name="Note 6 3 8 3" xfId="27333" xr:uid="{00000000-0005-0000-0000-0000C66A0000}"/>
    <cellStyle name="Note 6 3 9" xfId="27334" xr:uid="{00000000-0005-0000-0000-0000C76A0000}"/>
    <cellStyle name="Note 6 4" xfId="27335" xr:uid="{00000000-0005-0000-0000-0000C86A0000}"/>
    <cellStyle name="Note 6 4 2" xfId="27336" xr:uid="{00000000-0005-0000-0000-0000C96A0000}"/>
    <cellStyle name="Note 6 4 2 2" xfId="27337" xr:uid="{00000000-0005-0000-0000-0000CA6A0000}"/>
    <cellStyle name="Note 6 4 2 3" xfId="27338" xr:uid="{00000000-0005-0000-0000-0000CB6A0000}"/>
    <cellStyle name="Note 6 4 3" xfId="27339" xr:uid="{00000000-0005-0000-0000-0000CC6A0000}"/>
    <cellStyle name="Note 6 4 4" xfId="27340" xr:uid="{00000000-0005-0000-0000-0000CD6A0000}"/>
    <cellStyle name="Note 6 5" xfId="27341" xr:uid="{00000000-0005-0000-0000-0000CE6A0000}"/>
    <cellStyle name="Note 6 5 2" xfId="27342" xr:uid="{00000000-0005-0000-0000-0000CF6A0000}"/>
    <cellStyle name="Note 6 5 2 2" xfId="27343" xr:uid="{00000000-0005-0000-0000-0000D06A0000}"/>
    <cellStyle name="Note 6 5 2 3" xfId="27344" xr:uid="{00000000-0005-0000-0000-0000D16A0000}"/>
    <cellStyle name="Note 6 5 3" xfId="27345" xr:uid="{00000000-0005-0000-0000-0000D26A0000}"/>
    <cellStyle name="Note 6 5 4" xfId="27346" xr:uid="{00000000-0005-0000-0000-0000D36A0000}"/>
    <cellStyle name="Note 6 6" xfId="27347" xr:uid="{00000000-0005-0000-0000-0000D46A0000}"/>
    <cellStyle name="Note 6 6 2" xfId="27348" xr:uid="{00000000-0005-0000-0000-0000D56A0000}"/>
    <cellStyle name="Note 6 6 2 2" xfId="27349" xr:uid="{00000000-0005-0000-0000-0000D66A0000}"/>
    <cellStyle name="Note 6 6 2 3" xfId="27350" xr:uid="{00000000-0005-0000-0000-0000D76A0000}"/>
    <cellStyle name="Note 6 6 3" xfId="27351" xr:uid="{00000000-0005-0000-0000-0000D86A0000}"/>
    <cellStyle name="Note 6 6 4" xfId="27352" xr:uid="{00000000-0005-0000-0000-0000D96A0000}"/>
    <cellStyle name="Note 6 7" xfId="27353" xr:uid="{00000000-0005-0000-0000-0000DA6A0000}"/>
    <cellStyle name="Note 6 7 2" xfId="27354" xr:uid="{00000000-0005-0000-0000-0000DB6A0000}"/>
    <cellStyle name="Note 6 7 2 2" xfId="27355" xr:uid="{00000000-0005-0000-0000-0000DC6A0000}"/>
    <cellStyle name="Note 6 7 2 3" xfId="27356" xr:uid="{00000000-0005-0000-0000-0000DD6A0000}"/>
    <cellStyle name="Note 6 7 3" xfId="27357" xr:uid="{00000000-0005-0000-0000-0000DE6A0000}"/>
    <cellStyle name="Note 6 7 4" xfId="27358" xr:uid="{00000000-0005-0000-0000-0000DF6A0000}"/>
    <cellStyle name="Note 6 8" xfId="27359" xr:uid="{00000000-0005-0000-0000-0000E06A0000}"/>
    <cellStyle name="Note 6 8 2" xfId="27360" xr:uid="{00000000-0005-0000-0000-0000E16A0000}"/>
    <cellStyle name="Note 6 8 2 2" xfId="27361" xr:uid="{00000000-0005-0000-0000-0000E26A0000}"/>
    <cellStyle name="Note 6 8 2 3" xfId="27362" xr:uid="{00000000-0005-0000-0000-0000E36A0000}"/>
    <cellStyle name="Note 6 8 3" xfId="27363" xr:uid="{00000000-0005-0000-0000-0000E46A0000}"/>
    <cellStyle name="Note 6 8 4" xfId="27364" xr:uid="{00000000-0005-0000-0000-0000E56A0000}"/>
    <cellStyle name="Note 6 9" xfId="27365" xr:uid="{00000000-0005-0000-0000-0000E66A0000}"/>
    <cellStyle name="Note 6 9 2" xfId="27366" xr:uid="{00000000-0005-0000-0000-0000E76A0000}"/>
    <cellStyle name="Note 6 9 2 2" xfId="27367" xr:uid="{00000000-0005-0000-0000-0000E86A0000}"/>
    <cellStyle name="Note 6 9 2 3" xfId="27368" xr:uid="{00000000-0005-0000-0000-0000E96A0000}"/>
    <cellStyle name="Note 6 9 3" xfId="27369" xr:uid="{00000000-0005-0000-0000-0000EA6A0000}"/>
    <cellStyle name="Note 6 9 4" xfId="27370" xr:uid="{00000000-0005-0000-0000-0000EB6A0000}"/>
    <cellStyle name="Note 7" xfId="27371" xr:uid="{00000000-0005-0000-0000-0000EC6A0000}"/>
    <cellStyle name="Note 7 10" xfId="27372" xr:uid="{00000000-0005-0000-0000-0000ED6A0000}"/>
    <cellStyle name="Note 7 10 2" xfId="27373" xr:uid="{00000000-0005-0000-0000-0000EE6A0000}"/>
    <cellStyle name="Note 7 10 3" xfId="27374" xr:uid="{00000000-0005-0000-0000-0000EF6A0000}"/>
    <cellStyle name="Note 7 11" xfId="27375" xr:uid="{00000000-0005-0000-0000-0000F06A0000}"/>
    <cellStyle name="Note 7 12" xfId="27376" xr:uid="{00000000-0005-0000-0000-0000F16A0000}"/>
    <cellStyle name="Note 7 2" xfId="27377" xr:uid="{00000000-0005-0000-0000-0000F26A0000}"/>
    <cellStyle name="Note 7 2 10" xfId="27378" xr:uid="{00000000-0005-0000-0000-0000F36A0000}"/>
    <cellStyle name="Note 7 2 2" xfId="27379" xr:uid="{00000000-0005-0000-0000-0000F46A0000}"/>
    <cellStyle name="Note 7 2 2 2" xfId="27380" xr:uid="{00000000-0005-0000-0000-0000F56A0000}"/>
    <cellStyle name="Note 7 2 2 2 2" xfId="27381" xr:uid="{00000000-0005-0000-0000-0000F66A0000}"/>
    <cellStyle name="Note 7 2 2 2 3" xfId="27382" xr:uid="{00000000-0005-0000-0000-0000F76A0000}"/>
    <cellStyle name="Note 7 2 2 3" xfId="27383" xr:uid="{00000000-0005-0000-0000-0000F86A0000}"/>
    <cellStyle name="Note 7 2 2 4" xfId="27384" xr:uid="{00000000-0005-0000-0000-0000F96A0000}"/>
    <cellStyle name="Note 7 2 3" xfId="27385" xr:uid="{00000000-0005-0000-0000-0000FA6A0000}"/>
    <cellStyle name="Note 7 2 3 2" xfId="27386" xr:uid="{00000000-0005-0000-0000-0000FB6A0000}"/>
    <cellStyle name="Note 7 2 3 2 2" xfId="27387" xr:uid="{00000000-0005-0000-0000-0000FC6A0000}"/>
    <cellStyle name="Note 7 2 3 2 3" xfId="27388" xr:uid="{00000000-0005-0000-0000-0000FD6A0000}"/>
    <cellStyle name="Note 7 2 3 3" xfId="27389" xr:uid="{00000000-0005-0000-0000-0000FE6A0000}"/>
    <cellStyle name="Note 7 2 3 4" xfId="27390" xr:uid="{00000000-0005-0000-0000-0000FF6A0000}"/>
    <cellStyle name="Note 7 2 4" xfId="27391" xr:uid="{00000000-0005-0000-0000-0000006B0000}"/>
    <cellStyle name="Note 7 2 4 2" xfId="27392" xr:uid="{00000000-0005-0000-0000-0000016B0000}"/>
    <cellStyle name="Note 7 2 4 2 2" xfId="27393" xr:uid="{00000000-0005-0000-0000-0000026B0000}"/>
    <cellStyle name="Note 7 2 4 2 3" xfId="27394" xr:uid="{00000000-0005-0000-0000-0000036B0000}"/>
    <cellStyle name="Note 7 2 4 3" xfId="27395" xr:uid="{00000000-0005-0000-0000-0000046B0000}"/>
    <cellStyle name="Note 7 2 4 4" xfId="27396" xr:uid="{00000000-0005-0000-0000-0000056B0000}"/>
    <cellStyle name="Note 7 2 5" xfId="27397" xr:uid="{00000000-0005-0000-0000-0000066B0000}"/>
    <cellStyle name="Note 7 2 5 2" xfId="27398" xr:uid="{00000000-0005-0000-0000-0000076B0000}"/>
    <cellStyle name="Note 7 2 5 2 2" xfId="27399" xr:uid="{00000000-0005-0000-0000-0000086B0000}"/>
    <cellStyle name="Note 7 2 5 2 3" xfId="27400" xr:uid="{00000000-0005-0000-0000-0000096B0000}"/>
    <cellStyle name="Note 7 2 5 3" xfId="27401" xr:uid="{00000000-0005-0000-0000-00000A6B0000}"/>
    <cellStyle name="Note 7 2 5 4" xfId="27402" xr:uid="{00000000-0005-0000-0000-00000B6B0000}"/>
    <cellStyle name="Note 7 2 6" xfId="27403" xr:uid="{00000000-0005-0000-0000-00000C6B0000}"/>
    <cellStyle name="Note 7 2 6 2" xfId="27404" xr:uid="{00000000-0005-0000-0000-00000D6B0000}"/>
    <cellStyle name="Note 7 2 6 2 2" xfId="27405" xr:uid="{00000000-0005-0000-0000-00000E6B0000}"/>
    <cellStyle name="Note 7 2 6 2 3" xfId="27406" xr:uid="{00000000-0005-0000-0000-00000F6B0000}"/>
    <cellStyle name="Note 7 2 6 3" xfId="27407" xr:uid="{00000000-0005-0000-0000-0000106B0000}"/>
    <cellStyle name="Note 7 2 6 4" xfId="27408" xr:uid="{00000000-0005-0000-0000-0000116B0000}"/>
    <cellStyle name="Note 7 2 7" xfId="27409" xr:uid="{00000000-0005-0000-0000-0000126B0000}"/>
    <cellStyle name="Note 7 2 7 2" xfId="27410" xr:uid="{00000000-0005-0000-0000-0000136B0000}"/>
    <cellStyle name="Note 7 2 7 2 2" xfId="27411" xr:uid="{00000000-0005-0000-0000-0000146B0000}"/>
    <cellStyle name="Note 7 2 7 2 3" xfId="27412" xr:uid="{00000000-0005-0000-0000-0000156B0000}"/>
    <cellStyle name="Note 7 2 7 3" xfId="27413" xr:uid="{00000000-0005-0000-0000-0000166B0000}"/>
    <cellStyle name="Note 7 2 7 4" xfId="27414" xr:uid="{00000000-0005-0000-0000-0000176B0000}"/>
    <cellStyle name="Note 7 2 8" xfId="27415" xr:uid="{00000000-0005-0000-0000-0000186B0000}"/>
    <cellStyle name="Note 7 2 8 2" xfId="27416" xr:uid="{00000000-0005-0000-0000-0000196B0000}"/>
    <cellStyle name="Note 7 2 8 3" xfId="27417" xr:uid="{00000000-0005-0000-0000-00001A6B0000}"/>
    <cellStyle name="Note 7 2 9" xfId="27418" xr:uid="{00000000-0005-0000-0000-00001B6B0000}"/>
    <cellStyle name="Note 7 3" xfId="27419" xr:uid="{00000000-0005-0000-0000-00001C6B0000}"/>
    <cellStyle name="Note 7 3 10" xfId="27420" xr:uid="{00000000-0005-0000-0000-00001D6B0000}"/>
    <cellStyle name="Note 7 3 2" xfId="27421" xr:uid="{00000000-0005-0000-0000-00001E6B0000}"/>
    <cellStyle name="Note 7 3 2 2" xfId="27422" xr:uid="{00000000-0005-0000-0000-00001F6B0000}"/>
    <cellStyle name="Note 7 3 2 2 2" xfId="27423" xr:uid="{00000000-0005-0000-0000-0000206B0000}"/>
    <cellStyle name="Note 7 3 2 2 3" xfId="27424" xr:uid="{00000000-0005-0000-0000-0000216B0000}"/>
    <cellStyle name="Note 7 3 2 3" xfId="27425" xr:uid="{00000000-0005-0000-0000-0000226B0000}"/>
    <cellStyle name="Note 7 3 2 4" xfId="27426" xr:uid="{00000000-0005-0000-0000-0000236B0000}"/>
    <cellStyle name="Note 7 3 3" xfId="27427" xr:uid="{00000000-0005-0000-0000-0000246B0000}"/>
    <cellStyle name="Note 7 3 3 2" xfId="27428" xr:uid="{00000000-0005-0000-0000-0000256B0000}"/>
    <cellStyle name="Note 7 3 3 2 2" xfId="27429" xr:uid="{00000000-0005-0000-0000-0000266B0000}"/>
    <cellStyle name="Note 7 3 3 2 3" xfId="27430" xr:uid="{00000000-0005-0000-0000-0000276B0000}"/>
    <cellStyle name="Note 7 3 3 3" xfId="27431" xr:uid="{00000000-0005-0000-0000-0000286B0000}"/>
    <cellStyle name="Note 7 3 3 4" xfId="27432" xr:uid="{00000000-0005-0000-0000-0000296B0000}"/>
    <cellStyle name="Note 7 3 4" xfId="27433" xr:uid="{00000000-0005-0000-0000-00002A6B0000}"/>
    <cellStyle name="Note 7 3 4 2" xfId="27434" xr:uid="{00000000-0005-0000-0000-00002B6B0000}"/>
    <cellStyle name="Note 7 3 4 2 2" xfId="27435" xr:uid="{00000000-0005-0000-0000-00002C6B0000}"/>
    <cellStyle name="Note 7 3 4 2 3" xfId="27436" xr:uid="{00000000-0005-0000-0000-00002D6B0000}"/>
    <cellStyle name="Note 7 3 4 3" xfId="27437" xr:uid="{00000000-0005-0000-0000-00002E6B0000}"/>
    <cellStyle name="Note 7 3 4 4" xfId="27438" xr:uid="{00000000-0005-0000-0000-00002F6B0000}"/>
    <cellStyle name="Note 7 3 5" xfId="27439" xr:uid="{00000000-0005-0000-0000-0000306B0000}"/>
    <cellStyle name="Note 7 3 5 2" xfId="27440" xr:uid="{00000000-0005-0000-0000-0000316B0000}"/>
    <cellStyle name="Note 7 3 5 2 2" xfId="27441" xr:uid="{00000000-0005-0000-0000-0000326B0000}"/>
    <cellStyle name="Note 7 3 5 2 3" xfId="27442" xr:uid="{00000000-0005-0000-0000-0000336B0000}"/>
    <cellStyle name="Note 7 3 5 3" xfId="27443" xr:uid="{00000000-0005-0000-0000-0000346B0000}"/>
    <cellStyle name="Note 7 3 5 4" xfId="27444" xr:uid="{00000000-0005-0000-0000-0000356B0000}"/>
    <cellStyle name="Note 7 3 6" xfId="27445" xr:uid="{00000000-0005-0000-0000-0000366B0000}"/>
    <cellStyle name="Note 7 3 6 2" xfId="27446" xr:uid="{00000000-0005-0000-0000-0000376B0000}"/>
    <cellStyle name="Note 7 3 6 2 2" xfId="27447" xr:uid="{00000000-0005-0000-0000-0000386B0000}"/>
    <cellStyle name="Note 7 3 6 2 3" xfId="27448" xr:uid="{00000000-0005-0000-0000-0000396B0000}"/>
    <cellStyle name="Note 7 3 6 3" xfId="27449" xr:uid="{00000000-0005-0000-0000-00003A6B0000}"/>
    <cellStyle name="Note 7 3 6 4" xfId="27450" xr:uid="{00000000-0005-0000-0000-00003B6B0000}"/>
    <cellStyle name="Note 7 3 7" xfId="27451" xr:uid="{00000000-0005-0000-0000-00003C6B0000}"/>
    <cellStyle name="Note 7 3 7 2" xfId="27452" xr:uid="{00000000-0005-0000-0000-00003D6B0000}"/>
    <cellStyle name="Note 7 3 7 2 2" xfId="27453" xr:uid="{00000000-0005-0000-0000-00003E6B0000}"/>
    <cellStyle name="Note 7 3 7 2 3" xfId="27454" xr:uid="{00000000-0005-0000-0000-00003F6B0000}"/>
    <cellStyle name="Note 7 3 7 3" xfId="27455" xr:uid="{00000000-0005-0000-0000-0000406B0000}"/>
    <cellStyle name="Note 7 3 7 4" xfId="27456" xr:uid="{00000000-0005-0000-0000-0000416B0000}"/>
    <cellStyle name="Note 7 3 8" xfId="27457" xr:uid="{00000000-0005-0000-0000-0000426B0000}"/>
    <cellStyle name="Note 7 3 8 2" xfId="27458" xr:uid="{00000000-0005-0000-0000-0000436B0000}"/>
    <cellStyle name="Note 7 3 8 3" xfId="27459" xr:uid="{00000000-0005-0000-0000-0000446B0000}"/>
    <cellStyle name="Note 7 3 9" xfId="27460" xr:uid="{00000000-0005-0000-0000-0000456B0000}"/>
    <cellStyle name="Note 7 4" xfId="27461" xr:uid="{00000000-0005-0000-0000-0000466B0000}"/>
    <cellStyle name="Note 7 4 2" xfId="27462" xr:uid="{00000000-0005-0000-0000-0000476B0000}"/>
    <cellStyle name="Note 7 4 2 2" xfId="27463" xr:uid="{00000000-0005-0000-0000-0000486B0000}"/>
    <cellStyle name="Note 7 4 2 3" xfId="27464" xr:uid="{00000000-0005-0000-0000-0000496B0000}"/>
    <cellStyle name="Note 7 4 3" xfId="27465" xr:uid="{00000000-0005-0000-0000-00004A6B0000}"/>
    <cellStyle name="Note 7 4 4" xfId="27466" xr:uid="{00000000-0005-0000-0000-00004B6B0000}"/>
    <cellStyle name="Note 7 5" xfId="27467" xr:uid="{00000000-0005-0000-0000-00004C6B0000}"/>
    <cellStyle name="Note 7 5 2" xfId="27468" xr:uid="{00000000-0005-0000-0000-00004D6B0000}"/>
    <cellStyle name="Note 7 5 2 2" xfId="27469" xr:uid="{00000000-0005-0000-0000-00004E6B0000}"/>
    <cellStyle name="Note 7 5 2 3" xfId="27470" xr:uid="{00000000-0005-0000-0000-00004F6B0000}"/>
    <cellStyle name="Note 7 5 3" xfId="27471" xr:uid="{00000000-0005-0000-0000-0000506B0000}"/>
    <cellStyle name="Note 7 5 4" xfId="27472" xr:uid="{00000000-0005-0000-0000-0000516B0000}"/>
    <cellStyle name="Note 7 6" xfId="27473" xr:uid="{00000000-0005-0000-0000-0000526B0000}"/>
    <cellStyle name="Note 7 6 2" xfId="27474" xr:uid="{00000000-0005-0000-0000-0000536B0000}"/>
    <cellStyle name="Note 7 6 2 2" xfId="27475" xr:uid="{00000000-0005-0000-0000-0000546B0000}"/>
    <cellStyle name="Note 7 6 2 3" xfId="27476" xr:uid="{00000000-0005-0000-0000-0000556B0000}"/>
    <cellStyle name="Note 7 6 3" xfId="27477" xr:uid="{00000000-0005-0000-0000-0000566B0000}"/>
    <cellStyle name="Note 7 6 4" xfId="27478" xr:uid="{00000000-0005-0000-0000-0000576B0000}"/>
    <cellStyle name="Note 7 7" xfId="27479" xr:uid="{00000000-0005-0000-0000-0000586B0000}"/>
    <cellStyle name="Note 7 7 2" xfId="27480" xr:uid="{00000000-0005-0000-0000-0000596B0000}"/>
    <cellStyle name="Note 7 7 2 2" xfId="27481" xr:uid="{00000000-0005-0000-0000-00005A6B0000}"/>
    <cellStyle name="Note 7 7 2 3" xfId="27482" xr:uid="{00000000-0005-0000-0000-00005B6B0000}"/>
    <cellStyle name="Note 7 7 3" xfId="27483" xr:uid="{00000000-0005-0000-0000-00005C6B0000}"/>
    <cellStyle name="Note 7 7 4" xfId="27484" xr:uid="{00000000-0005-0000-0000-00005D6B0000}"/>
    <cellStyle name="Note 7 8" xfId="27485" xr:uid="{00000000-0005-0000-0000-00005E6B0000}"/>
    <cellStyle name="Note 7 8 2" xfId="27486" xr:uid="{00000000-0005-0000-0000-00005F6B0000}"/>
    <cellStyle name="Note 7 8 2 2" xfId="27487" xr:uid="{00000000-0005-0000-0000-0000606B0000}"/>
    <cellStyle name="Note 7 8 2 3" xfId="27488" xr:uid="{00000000-0005-0000-0000-0000616B0000}"/>
    <cellStyle name="Note 7 8 3" xfId="27489" xr:uid="{00000000-0005-0000-0000-0000626B0000}"/>
    <cellStyle name="Note 7 8 4" xfId="27490" xr:uid="{00000000-0005-0000-0000-0000636B0000}"/>
    <cellStyle name="Note 7 9" xfId="27491" xr:uid="{00000000-0005-0000-0000-0000646B0000}"/>
    <cellStyle name="Note 7 9 2" xfId="27492" xr:uid="{00000000-0005-0000-0000-0000656B0000}"/>
    <cellStyle name="Note 7 9 2 2" xfId="27493" xr:uid="{00000000-0005-0000-0000-0000666B0000}"/>
    <cellStyle name="Note 7 9 2 3" xfId="27494" xr:uid="{00000000-0005-0000-0000-0000676B0000}"/>
    <cellStyle name="Note 7 9 3" xfId="27495" xr:uid="{00000000-0005-0000-0000-0000686B0000}"/>
    <cellStyle name="Note 7 9 4" xfId="27496" xr:uid="{00000000-0005-0000-0000-0000696B0000}"/>
    <cellStyle name="Note 8" xfId="27497" xr:uid="{00000000-0005-0000-0000-00006A6B0000}"/>
    <cellStyle name="Note 8 10" xfId="27498" xr:uid="{00000000-0005-0000-0000-00006B6B0000}"/>
    <cellStyle name="Note 8 2" xfId="27499" xr:uid="{00000000-0005-0000-0000-00006C6B0000}"/>
    <cellStyle name="Note 8 2 2" xfId="27500" xr:uid="{00000000-0005-0000-0000-00006D6B0000}"/>
    <cellStyle name="Note 8 2 2 2" xfId="27501" xr:uid="{00000000-0005-0000-0000-00006E6B0000}"/>
    <cellStyle name="Note 8 2 2 3" xfId="27502" xr:uid="{00000000-0005-0000-0000-00006F6B0000}"/>
    <cellStyle name="Note 8 2 3" xfId="27503" xr:uid="{00000000-0005-0000-0000-0000706B0000}"/>
    <cellStyle name="Note 8 2 4" xfId="27504" xr:uid="{00000000-0005-0000-0000-0000716B0000}"/>
    <cellStyle name="Note 8 3" xfId="27505" xr:uid="{00000000-0005-0000-0000-0000726B0000}"/>
    <cellStyle name="Note 8 3 2" xfId="27506" xr:uid="{00000000-0005-0000-0000-0000736B0000}"/>
    <cellStyle name="Note 8 3 2 2" xfId="27507" xr:uid="{00000000-0005-0000-0000-0000746B0000}"/>
    <cellStyle name="Note 8 3 2 3" xfId="27508" xr:uid="{00000000-0005-0000-0000-0000756B0000}"/>
    <cellStyle name="Note 8 3 3" xfId="27509" xr:uid="{00000000-0005-0000-0000-0000766B0000}"/>
    <cellStyle name="Note 8 3 4" xfId="27510" xr:uid="{00000000-0005-0000-0000-0000776B0000}"/>
    <cellStyle name="Note 8 4" xfId="27511" xr:uid="{00000000-0005-0000-0000-0000786B0000}"/>
    <cellStyle name="Note 8 4 2" xfId="27512" xr:uid="{00000000-0005-0000-0000-0000796B0000}"/>
    <cellStyle name="Note 8 4 2 2" xfId="27513" xr:uid="{00000000-0005-0000-0000-00007A6B0000}"/>
    <cellStyle name="Note 8 4 2 3" xfId="27514" xr:uid="{00000000-0005-0000-0000-00007B6B0000}"/>
    <cellStyle name="Note 8 4 3" xfId="27515" xr:uid="{00000000-0005-0000-0000-00007C6B0000}"/>
    <cellStyle name="Note 8 4 4" xfId="27516" xr:uid="{00000000-0005-0000-0000-00007D6B0000}"/>
    <cellStyle name="Note 8 5" xfId="27517" xr:uid="{00000000-0005-0000-0000-00007E6B0000}"/>
    <cellStyle name="Note 8 5 2" xfId="27518" xr:uid="{00000000-0005-0000-0000-00007F6B0000}"/>
    <cellStyle name="Note 8 5 2 2" xfId="27519" xr:uid="{00000000-0005-0000-0000-0000806B0000}"/>
    <cellStyle name="Note 8 5 2 3" xfId="27520" xr:uid="{00000000-0005-0000-0000-0000816B0000}"/>
    <cellStyle name="Note 8 5 3" xfId="27521" xr:uid="{00000000-0005-0000-0000-0000826B0000}"/>
    <cellStyle name="Note 8 5 4" xfId="27522" xr:uid="{00000000-0005-0000-0000-0000836B0000}"/>
    <cellStyle name="Note 8 6" xfId="27523" xr:uid="{00000000-0005-0000-0000-0000846B0000}"/>
    <cellStyle name="Note 8 6 2" xfId="27524" xr:uid="{00000000-0005-0000-0000-0000856B0000}"/>
    <cellStyle name="Note 8 6 2 2" xfId="27525" xr:uid="{00000000-0005-0000-0000-0000866B0000}"/>
    <cellStyle name="Note 8 6 2 3" xfId="27526" xr:uid="{00000000-0005-0000-0000-0000876B0000}"/>
    <cellStyle name="Note 8 6 3" xfId="27527" xr:uid="{00000000-0005-0000-0000-0000886B0000}"/>
    <cellStyle name="Note 8 6 4" xfId="27528" xr:uid="{00000000-0005-0000-0000-0000896B0000}"/>
    <cellStyle name="Note 8 7" xfId="27529" xr:uid="{00000000-0005-0000-0000-00008A6B0000}"/>
    <cellStyle name="Note 8 7 2" xfId="27530" xr:uid="{00000000-0005-0000-0000-00008B6B0000}"/>
    <cellStyle name="Note 8 7 2 2" xfId="27531" xr:uid="{00000000-0005-0000-0000-00008C6B0000}"/>
    <cellStyle name="Note 8 7 2 3" xfId="27532" xr:uid="{00000000-0005-0000-0000-00008D6B0000}"/>
    <cellStyle name="Note 8 7 3" xfId="27533" xr:uid="{00000000-0005-0000-0000-00008E6B0000}"/>
    <cellStyle name="Note 8 7 4" xfId="27534" xr:uid="{00000000-0005-0000-0000-00008F6B0000}"/>
    <cellStyle name="Note 8 8" xfId="27535" xr:uid="{00000000-0005-0000-0000-0000906B0000}"/>
    <cellStyle name="Note 8 8 2" xfId="27536" xr:uid="{00000000-0005-0000-0000-0000916B0000}"/>
    <cellStyle name="Note 8 8 3" xfId="27537" xr:uid="{00000000-0005-0000-0000-0000926B0000}"/>
    <cellStyle name="Note 8 9" xfId="27538" xr:uid="{00000000-0005-0000-0000-0000936B0000}"/>
    <cellStyle name="Note 9" xfId="27539" xr:uid="{00000000-0005-0000-0000-0000946B0000}"/>
    <cellStyle name="Note 9 10" xfId="27540" xr:uid="{00000000-0005-0000-0000-0000956B0000}"/>
    <cellStyle name="Note 9 2" xfId="27541" xr:uid="{00000000-0005-0000-0000-0000966B0000}"/>
    <cellStyle name="Note 9 2 2" xfId="27542" xr:uid="{00000000-0005-0000-0000-0000976B0000}"/>
    <cellStyle name="Note 9 2 2 2" xfId="27543" xr:uid="{00000000-0005-0000-0000-0000986B0000}"/>
    <cellStyle name="Note 9 2 2 3" xfId="27544" xr:uid="{00000000-0005-0000-0000-0000996B0000}"/>
    <cellStyle name="Note 9 2 3" xfId="27545" xr:uid="{00000000-0005-0000-0000-00009A6B0000}"/>
    <cellStyle name="Note 9 2 4" xfId="27546" xr:uid="{00000000-0005-0000-0000-00009B6B0000}"/>
    <cellStyle name="Note 9 3" xfId="27547" xr:uid="{00000000-0005-0000-0000-00009C6B0000}"/>
    <cellStyle name="Note 9 3 2" xfId="27548" xr:uid="{00000000-0005-0000-0000-00009D6B0000}"/>
    <cellStyle name="Note 9 3 2 2" xfId="27549" xr:uid="{00000000-0005-0000-0000-00009E6B0000}"/>
    <cellStyle name="Note 9 3 2 3" xfId="27550" xr:uid="{00000000-0005-0000-0000-00009F6B0000}"/>
    <cellStyle name="Note 9 3 3" xfId="27551" xr:uid="{00000000-0005-0000-0000-0000A06B0000}"/>
    <cellStyle name="Note 9 3 4" xfId="27552" xr:uid="{00000000-0005-0000-0000-0000A16B0000}"/>
    <cellStyle name="Note 9 4" xfId="27553" xr:uid="{00000000-0005-0000-0000-0000A26B0000}"/>
    <cellStyle name="Note 9 4 2" xfId="27554" xr:uid="{00000000-0005-0000-0000-0000A36B0000}"/>
    <cellStyle name="Note 9 4 2 2" xfId="27555" xr:uid="{00000000-0005-0000-0000-0000A46B0000}"/>
    <cellStyle name="Note 9 4 2 3" xfId="27556" xr:uid="{00000000-0005-0000-0000-0000A56B0000}"/>
    <cellStyle name="Note 9 4 3" xfId="27557" xr:uid="{00000000-0005-0000-0000-0000A66B0000}"/>
    <cellStyle name="Note 9 4 4" xfId="27558" xr:uid="{00000000-0005-0000-0000-0000A76B0000}"/>
    <cellStyle name="Note 9 5" xfId="27559" xr:uid="{00000000-0005-0000-0000-0000A86B0000}"/>
    <cellStyle name="Note 9 5 2" xfId="27560" xr:uid="{00000000-0005-0000-0000-0000A96B0000}"/>
    <cellStyle name="Note 9 5 2 2" xfId="27561" xr:uid="{00000000-0005-0000-0000-0000AA6B0000}"/>
    <cellStyle name="Note 9 5 2 3" xfId="27562" xr:uid="{00000000-0005-0000-0000-0000AB6B0000}"/>
    <cellStyle name="Note 9 5 3" xfId="27563" xr:uid="{00000000-0005-0000-0000-0000AC6B0000}"/>
    <cellStyle name="Note 9 5 4" xfId="27564" xr:uid="{00000000-0005-0000-0000-0000AD6B0000}"/>
    <cellStyle name="Note 9 6" xfId="27565" xr:uid="{00000000-0005-0000-0000-0000AE6B0000}"/>
    <cellStyle name="Note 9 6 2" xfId="27566" xr:uid="{00000000-0005-0000-0000-0000AF6B0000}"/>
    <cellStyle name="Note 9 6 2 2" xfId="27567" xr:uid="{00000000-0005-0000-0000-0000B06B0000}"/>
    <cellStyle name="Note 9 6 2 3" xfId="27568" xr:uid="{00000000-0005-0000-0000-0000B16B0000}"/>
    <cellStyle name="Note 9 6 3" xfId="27569" xr:uid="{00000000-0005-0000-0000-0000B26B0000}"/>
    <cellStyle name="Note 9 6 4" xfId="27570" xr:uid="{00000000-0005-0000-0000-0000B36B0000}"/>
    <cellStyle name="Note 9 7" xfId="27571" xr:uid="{00000000-0005-0000-0000-0000B46B0000}"/>
    <cellStyle name="Note 9 7 2" xfId="27572" xr:uid="{00000000-0005-0000-0000-0000B56B0000}"/>
    <cellStyle name="Note 9 7 2 2" xfId="27573" xr:uid="{00000000-0005-0000-0000-0000B66B0000}"/>
    <cellStyle name="Note 9 7 2 3" xfId="27574" xr:uid="{00000000-0005-0000-0000-0000B76B0000}"/>
    <cellStyle name="Note 9 7 3" xfId="27575" xr:uid="{00000000-0005-0000-0000-0000B86B0000}"/>
    <cellStyle name="Note 9 7 4" xfId="27576" xr:uid="{00000000-0005-0000-0000-0000B96B0000}"/>
    <cellStyle name="Note 9 8" xfId="27577" xr:uid="{00000000-0005-0000-0000-0000BA6B0000}"/>
    <cellStyle name="Note 9 8 2" xfId="27578" xr:uid="{00000000-0005-0000-0000-0000BB6B0000}"/>
    <cellStyle name="Note 9 8 3" xfId="27579" xr:uid="{00000000-0005-0000-0000-0000BC6B0000}"/>
    <cellStyle name="Note 9 9" xfId="27580" xr:uid="{00000000-0005-0000-0000-0000BD6B0000}"/>
    <cellStyle name="Output 2" xfId="27581" xr:uid="{00000000-0005-0000-0000-0000BE6B0000}"/>
    <cellStyle name="Output 3" xfId="27582" xr:uid="{00000000-0005-0000-0000-0000BF6B0000}"/>
    <cellStyle name="Output 4" xfId="27583" xr:uid="{00000000-0005-0000-0000-0000C06B0000}"/>
    <cellStyle name="Percent 2" xfId="27584" xr:uid="{00000000-0005-0000-0000-0000C16B0000}"/>
    <cellStyle name="Percent 2 2" xfId="27585" xr:uid="{00000000-0005-0000-0000-0000C26B0000}"/>
    <cellStyle name="Percent 2 2 2" xfId="27586" xr:uid="{00000000-0005-0000-0000-0000C36B0000}"/>
    <cellStyle name="Percent 2 2 2 2" xfId="27587" xr:uid="{00000000-0005-0000-0000-0000C46B0000}"/>
    <cellStyle name="Percent 2 3" xfId="27588" xr:uid="{00000000-0005-0000-0000-0000C56B0000}"/>
    <cellStyle name="Percent 2 3 2" xfId="27589" xr:uid="{00000000-0005-0000-0000-0000C66B0000}"/>
    <cellStyle name="Percent 2 4" xfId="27590" xr:uid="{00000000-0005-0000-0000-0000C76B0000}"/>
    <cellStyle name="Percent 2 4 10" xfId="27591" xr:uid="{00000000-0005-0000-0000-0000C86B0000}"/>
    <cellStyle name="Percent 2 4 10 2" xfId="27592" xr:uid="{00000000-0005-0000-0000-0000C96B0000}"/>
    <cellStyle name="Percent 2 4 10 2 2" xfId="27593" xr:uid="{00000000-0005-0000-0000-0000CA6B0000}"/>
    <cellStyle name="Percent 2 4 10 2 3" xfId="27594" xr:uid="{00000000-0005-0000-0000-0000CB6B0000}"/>
    <cellStyle name="Percent 2 4 10 3" xfId="27595" xr:uid="{00000000-0005-0000-0000-0000CC6B0000}"/>
    <cellStyle name="Percent 2 4 10 4" xfId="27596" xr:uid="{00000000-0005-0000-0000-0000CD6B0000}"/>
    <cellStyle name="Percent 2 4 11" xfId="27597" xr:uid="{00000000-0005-0000-0000-0000CE6B0000}"/>
    <cellStyle name="Percent 2 4 11 2" xfId="27598" xr:uid="{00000000-0005-0000-0000-0000CF6B0000}"/>
    <cellStyle name="Percent 2 4 11 3" xfId="27599" xr:uid="{00000000-0005-0000-0000-0000D06B0000}"/>
    <cellStyle name="Percent 2 4 12" xfId="27600" xr:uid="{00000000-0005-0000-0000-0000D16B0000}"/>
    <cellStyle name="Percent 2 4 13" xfId="27601" xr:uid="{00000000-0005-0000-0000-0000D26B0000}"/>
    <cellStyle name="Percent 2 4 2" xfId="27602" xr:uid="{00000000-0005-0000-0000-0000D36B0000}"/>
    <cellStyle name="Percent 2 4 2 10" xfId="27603" xr:uid="{00000000-0005-0000-0000-0000D46B0000}"/>
    <cellStyle name="Percent 2 4 2 10 2" xfId="27604" xr:uid="{00000000-0005-0000-0000-0000D56B0000}"/>
    <cellStyle name="Percent 2 4 2 10 3" xfId="27605" xr:uid="{00000000-0005-0000-0000-0000D66B0000}"/>
    <cellStyle name="Percent 2 4 2 11" xfId="27606" xr:uid="{00000000-0005-0000-0000-0000D76B0000}"/>
    <cellStyle name="Percent 2 4 2 12" xfId="27607" xr:uid="{00000000-0005-0000-0000-0000D86B0000}"/>
    <cellStyle name="Percent 2 4 2 2" xfId="27608" xr:uid="{00000000-0005-0000-0000-0000D96B0000}"/>
    <cellStyle name="Percent 2 4 2 2 10" xfId="27609" xr:uid="{00000000-0005-0000-0000-0000DA6B0000}"/>
    <cellStyle name="Percent 2 4 2 2 2" xfId="27610" xr:uid="{00000000-0005-0000-0000-0000DB6B0000}"/>
    <cellStyle name="Percent 2 4 2 2 2 2" xfId="27611" xr:uid="{00000000-0005-0000-0000-0000DC6B0000}"/>
    <cellStyle name="Percent 2 4 2 2 2 2 2" xfId="27612" xr:uid="{00000000-0005-0000-0000-0000DD6B0000}"/>
    <cellStyle name="Percent 2 4 2 2 2 2 3" xfId="27613" xr:uid="{00000000-0005-0000-0000-0000DE6B0000}"/>
    <cellStyle name="Percent 2 4 2 2 2 3" xfId="27614" xr:uid="{00000000-0005-0000-0000-0000DF6B0000}"/>
    <cellStyle name="Percent 2 4 2 2 2 4" xfId="27615" xr:uid="{00000000-0005-0000-0000-0000E06B0000}"/>
    <cellStyle name="Percent 2 4 2 2 3" xfId="27616" xr:uid="{00000000-0005-0000-0000-0000E16B0000}"/>
    <cellStyle name="Percent 2 4 2 2 3 2" xfId="27617" xr:uid="{00000000-0005-0000-0000-0000E26B0000}"/>
    <cellStyle name="Percent 2 4 2 2 3 2 2" xfId="27618" xr:uid="{00000000-0005-0000-0000-0000E36B0000}"/>
    <cellStyle name="Percent 2 4 2 2 3 2 3" xfId="27619" xr:uid="{00000000-0005-0000-0000-0000E46B0000}"/>
    <cellStyle name="Percent 2 4 2 2 3 3" xfId="27620" xr:uid="{00000000-0005-0000-0000-0000E56B0000}"/>
    <cellStyle name="Percent 2 4 2 2 3 4" xfId="27621" xr:uid="{00000000-0005-0000-0000-0000E66B0000}"/>
    <cellStyle name="Percent 2 4 2 2 4" xfId="27622" xr:uid="{00000000-0005-0000-0000-0000E76B0000}"/>
    <cellStyle name="Percent 2 4 2 2 4 2" xfId="27623" xr:uid="{00000000-0005-0000-0000-0000E86B0000}"/>
    <cellStyle name="Percent 2 4 2 2 4 2 2" xfId="27624" xr:uid="{00000000-0005-0000-0000-0000E96B0000}"/>
    <cellStyle name="Percent 2 4 2 2 4 2 3" xfId="27625" xr:uid="{00000000-0005-0000-0000-0000EA6B0000}"/>
    <cellStyle name="Percent 2 4 2 2 4 3" xfId="27626" xr:uid="{00000000-0005-0000-0000-0000EB6B0000}"/>
    <cellStyle name="Percent 2 4 2 2 4 4" xfId="27627" xr:uid="{00000000-0005-0000-0000-0000EC6B0000}"/>
    <cellStyle name="Percent 2 4 2 2 5" xfId="27628" xr:uid="{00000000-0005-0000-0000-0000ED6B0000}"/>
    <cellStyle name="Percent 2 4 2 2 5 2" xfId="27629" xr:uid="{00000000-0005-0000-0000-0000EE6B0000}"/>
    <cellStyle name="Percent 2 4 2 2 5 2 2" xfId="27630" xr:uid="{00000000-0005-0000-0000-0000EF6B0000}"/>
    <cellStyle name="Percent 2 4 2 2 5 2 3" xfId="27631" xr:uid="{00000000-0005-0000-0000-0000F06B0000}"/>
    <cellStyle name="Percent 2 4 2 2 5 3" xfId="27632" xr:uid="{00000000-0005-0000-0000-0000F16B0000}"/>
    <cellStyle name="Percent 2 4 2 2 5 4" xfId="27633" xr:uid="{00000000-0005-0000-0000-0000F26B0000}"/>
    <cellStyle name="Percent 2 4 2 2 6" xfId="27634" xr:uid="{00000000-0005-0000-0000-0000F36B0000}"/>
    <cellStyle name="Percent 2 4 2 2 6 2" xfId="27635" xr:uid="{00000000-0005-0000-0000-0000F46B0000}"/>
    <cellStyle name="Percent 2 4 2 2 6 2 2" xfId="27636" xr:uid="{00000000-0005-0000-0000-0000F56B0000}"/>
    <cellStyle name="Percent 2 4 2 2 6 2 3" xfId="27637" xr:uid="{00000000-0005-0000-0000-0000F66B0000}"/>
    <cellStyle name="Percent 2 4 2 2 6 3" xfId="27638" xr:uid="{00000000-0005-0000-0000-0000F76B0000}"/>
    <cellStyle name="Percent 2 4 2 2 6 4" xfId="27639" xr:uid="{00000000-0005-0000-0000-0000F86B0000}"/>
    <cellStyle name="Percent 2 4 2 2 7" xfId="27640" xr:uid="{00000000-0005-0000-0000-0000F96B0000}"/>
    <cellStyle name="Percent 2 4 2 2 7 2" xfId="27641" xr:uid="{00000000-0005-0000-0000-0000FA6B0000}"/>
    <cellStyle name="Percent 2 4 2 2 7 2 2" xfId="27642" xr:uid="{00000000-0005-0000-0000-0000FB6B0000}"/>
    <cellStyle name="Percent 2 4 2 2 7 2 3" xfId="27643" xr:uid="{00000000-0005-0000-0000-0000FC6B0000}"/>
    <cellStyle name="Percent 2 4 2 2 7 3" xfId="27644" xr:uid="{00000000-0005-0000-0000-0000FD6B0000}"/>
    <cellStyle name="Percent 2 4 2 2 7 4" xfId="27645" xr:uid="{00000000-0005-0000-0000-0000FE6B0000}"/>
    <cellStyle name="Percent 2 4 2 2 8" xfId="27646" xr:uid="{00000000-0005-0000-0000-0000FF6B0000}"/>
    <cellStyle name="Percent 2 4 2 2 8 2" xfId="27647" xr:uid="{00000000-0005-0000-0000-0000006C0000}"/>
    <cellStyle name="Percent 2 4 2 2 8 3" xfId="27648" xr:uid="{00000000-0005-0000-0000-0000016C0000}"/>
    <cellStyle name="Percent 2 4 2 2 9" xfId="27649" xr:uid="{00000000-0005-0000-0000-0000026C0000}"/>
    <cellStyle name="Percent 2 4 2 3" xfId="27650" xr:uid="{00000000-0005-0000-0000-0000036C0000}"/>
    <cellStyle name="Percent 2 4 2 3 10" xfId="27651" xr:uid="{00000000-0005-0000-0000-0000046C0000}"/>
    <cellStyle name="Percent 2 4 2 3 2" xfId="27652" xr:uid="{00000000-0005-0000-0000-0000056C0000}"/>
    <cellStyle name="Percent 2 4 2 3 2 2" xfId="27653" xr:uid="{00000000-0005-0000-0000-0000066C0000}"/>
    <cellStyle name="Percent 2 4 2 3 2 2 2" xfId="27654" xr:uid="{00000000-0005-0000-0000-0000076C0000}"/>
    <cellStyle name="Percent 2 4 2 3 2 2 3" xfId="27655" xr:uid="{00000000-0005-0000-0000-0000086C0000}"/>
    <cellStyle name="Percent 2 4 2 3 2 3" xfId="27656" xr:uid="{00000000-0005-0000-0000-0000096C0000}"/>
    <cellStyle name="Percent 2 4 2 3 2 4" xfId="27657" xr:uid="{00000000-0005-0000-0000-00000A6C0000}"/>
    <cellStyle name="Percent 2 4 2 3 3" xfId="27658" xr:uid="{00000000-0005-0000-0000-00000B6C0000}"/>
    <cellStyle name="Percent 2 4 2 3 3 2" xfId="27659" xr:uid="{00000000-0005-0000-0000-00000C6C0000}"/>
    <cellStyle name="Percent 2 4 2 3 3 2 2" xfId="27660" xr:uid="{00000000-0005-0000-0000-00000D6C0000}"/>
    <cellStyle name="Percent 2 4 2 3 3 2 3" xfId="27661" xr:uid="{00000000-0005-0000-0000-00000E6C0000}"/>
    <cellStyle name="Percent 2 4 2 3 3 3" xfId="27662" xr:uid="{00000000-0005-0000-0000-00000F6C0000}"/>
    <cellStyle name="Percent 2 4 2 3 3 4" xfId="27663" xr:uid="{00000000-0005-0000-0000-0000106C0000}"/>
    <cellStyle name="Percent 2 4 2 3 4" xfId="27664" xr:uid="{00000000-0005-0000-0000-0000116C0000}"/>
    <cellStyle name="Percent 2 4 2 3 4 2" xfId="27665" xr:uid="{00000000-0005-0000-0000-0000126C0000}"/>
    <cellStyle name="Percent 2 4 2 3 4 2 2" xfId="27666" xr:uid="{00000000-0005-0000-0000-0000136C0000}"/>
    <cellStyle name="Percent 2 4 2 3 4 2 3" xfId="27667" xr:uid="{00000000-0005-0000-0000-0000146C0000}"/>
    <cellStyle name="Percent 2 4 2 3 4 3" xfId="27668" xr:uid="{00000000-0005-0000-0000-0000156C0000}"/>
    <cellStyle name="Percent 2 4 2 3 4 4" xfId="27669" xr:uid="{00000000-0005-0000-0000-0000166C0000}"/>
    <cellStyle name="Percent 2 4 2 3 5" xfId="27670" xr:uid="{00000000-0005-0000-0000-0000176C0000}"/>
    <cellStyle name="Percent 2 4 2 3 5 2" xfId="27671" xr:uid="{00000000-0005-0000-0000-0000186C0000}"/>
    <cellStyle name="Percent 2 4 2 3 5 2 2" xfId="27672" xr:uid="{00000000-0005-0000-0000-0000196C0000}"/>
    <cellStyle name="Percent 2 4 2 3 5 2 3" xfId="27673" xr:uid="{00000000-0005-0000-0000-00001A6C0000}"/>
    <cellStyle name="Percent 2 4 2 3 5 3" xfId="27674" xr:uid="{00000000-0005-0000-0000-00001B6C0000}"/>
    <cellStyle name="Percent 2 4 2 3 5 4" xfId="27675" xr:uid="{00000000-0005-0000-0000-00001C6C0000}"/>
    <cellStyle name="Percent 2 4 2 3 6" xfId="27676" xr:uid="{00000000-0005-0000-0000-00001D6C0000}"/>
    <cellStyle name="Percent 2 4 2 3 6 2" xfId="27677" xr:uid="{00000000-0005-0000-0000-00001E6C0000}"/>
    <cellStyle name="Percent 2 4 2 3 6 2 2" xfId="27678" xr:uid="{00000000-0005-0000-0000-00001F6C0000}"/>
    <cellStyle name="Percent 2 4 2 3 6 2 3" xfId="27679" xr:uid="{00000000-0005-0000-0000-0000206C0000}"/>
    <cellStyle name="Percent 2 4 2 3 6 3" xfId="27680" xr:uid="{00000000-0005-0000-0000-0000216C0000}"/>
    <cellStyle name="Percent 2 4 2 3 6 4" xfId="27681" xr:uid="{00000000-0005-0000-0000-0000226C0000}"/>
    <cellStyle name="Percent 2 4 2 3 7" xfId="27682" xr:uid="{00000000-0005-0000-0000-0000236C0000}"/>
    <cellStyle name="Percent 2 4 2 3 7 2" xfId="27683" xr:uid="{00000000-0005-0000-0000-0000246C0000}"/>
    <cellStyle name="Percent 2 4 2 3 7 2 2" xfId="27684" xr:uid="{00000000-0005-0000-0000-0000256C0000}"/>
    <cellStyle name="Percent 2 4 2 3 7 2 3" xfId="27685" xr:uid="{00000000-0005-0000-0000-0000266C0000}"/>
    <cellStyle name="Percent 2 4 2 3 7 3" xfId="27686" xr:uid="{00000000-0005-0000-0000-0000276C0000}"/>
    <cellStyle name="Percent 2 4 2 3 7 4" xfId="27687" xr:uid="{00000000-0005-0000-0000-0000286C0000}"/>
    <cellStyle name="Percent 2 4 2 3 8" xfId="27688" xr:uid="{00000000-0005-0000-0000-0000296C0000}"/>
    <cellStyle name="Percent 2 4 2 3 8 2" xfId="27689" xr:uid="{00000000-0005-0000-0000-00002A6C0000}"/>
    <cellStyle name="Percent 2 4 2 3 8 3" xfId="27690" xr:uid="{00000000-0005-0000-0000-00002B6C0000}"/>
    <cellStyle name="Percent 2 4 2 3 9" xfId="27691" xr:uid="{00000000-0005-0000-0000-00002C6C0000}"/>
    <cellStyle name="Percent 2 4 2 4" xfId="27692" xr:uid="{00000000-0005-0000-0000-00002D6C0000}"/>
    <cellStyle name="Percent 2 4 2 4 2" xfId="27693" xr:uid="{00000000-0005-0000-0000-00002E6C0000}"/>
    <cellStyle name="Percent 2 4 2 4 2 2" xfId="27694" xr:uid="{00000000-0005-0000-0000-00002F6C0000}"/>
    <cellStyle name="Percent 2 4 2 4 2 3" xfId="27695" xr:uid="{00000000-0005-0000-0000-0000306C0000}"/>
    <cellStyle name="Percent 2 4 2 4 3" xfId="27696" xr:uid="{00000000-0005-0000-0000-0000316C0000}"/>
    <cellStyle name="Percent 2 4 2 4 4" xfId="27697" xr:uid="{00000000-0005-0000-0000-0000326C0000}"/>
    <cellStyle name="Percent 2 4 2 5" xfId="27698" xr:uid="{00000000-0005-0000-0000-0000336C0000}"/>
    <cellStyle name="Percent 2 4 2 5 2" xfId="27699" xr:uid="{00000000-0005-0000-0000-0000346C0000}"/>
    <cellStyle name="Percent 2 4 2 5 2 2" xfId="27700" xr:uid="{00000000-0005-0000-0000-0000356C0000}"/>
    <cellStyle name="Percent 2 4 2 5 2 3" xfId="27701" xr:uid="{00000000-0005-0000-0000-0000366C0000}"/>
    <cellStyle name="Percent 2 4 2 5 3" xfId="27702" xr:uid="{00000000-0005-0000-0000-0000376C0000}"/>
    <cellStyle name="Percent 2 4 2 5 4" xfId="27703" xr:uid="{00000000-0005-0000-0000-0000386C0000}"/>
    <cellStyle name="Percent 2 4 2 6" xfId="27704" xr:uid="{00000000-0005-0000-0000-0000396C0000}"/>
    <cellStyle name="Percent 2 4 2 6 2" xfId="27705" xr:uid="{00000000-0005-0000-0000-00003A6C0000}"/>
    <cellStyle name="Percent 2 4 2 6 2 2" xfId="27706" xr:uid="{00000000-0005-0000-0000-00003B6C0000}"/>
    <cellStyle name="Percent 2 4 2 6 2 3" xfId="27707" xr:uid="{00000000-0005-0000-0000-00003C6C0000}"/>
    <cellStyle name="Percent 2 4 2 6 3" xfId="27708" xr:uid="{00000000-0005-0000-0000-00003D6C0000}"/>
    <cellStyle name="Percent 2 4 2 6 4" xfId="27709" xr:uid="{00000000-0005-0000-0000-00003E6C0000}"/>
    <cellStyle name="Percent 2 4 2 7" xfId="27710" xr:uid="{00000000-0005-0000-0000-00003F6C0000}"/>
    <cellStyle name="Percent 2 4 2 7 2" xfId="27711" xr:uid="{00000000-0005-0000-0000-0000406C0000}"/>
    <cellStyle name="Percent 2 4 2 7 2 2" xfId="27712" xr:uid="{00000000-0005-0000-0000-0000416C0000}"/>
    <cellStyle name="Percent 2 4 2 7 2 3" xfId="27713" xr:uid="{00000000-0005-0000-0000-0000426C0000}"/>
    <cellStyle name="Percent 2 4 2 7 3" xfId="27714" xr:uid="{00000000-0005-0000-0000-0000436C0000}"/>
    <cellStyle name="Percent 2 4 2 7 4" xfId="27715" xr:uid="{00000000-0005-0000-0000-0000446C0000}"/>
    <cellStyle name="Percent 2 4 2 8" xfId="27716" xr:uid="{00000000-0005-0000-0000-0000456C0000}"/>
    <cellStyle name="Percent 2 4 2 8 2" xfId="27717" xr:uid="{00000000-0005-0000-0000-0000466C0000}"/>
    <cellStyle name="Percent 2 4 2 8 2 2" xfId="27718" xr:uid="{00000000-0005-0000-0000-0000476C0000}"/>
    <cellStyle name="Percent 2 4 2 8 2 3" xfId="27719" xr:uid="{00000000-0005-0000-0000-0000486C0000}"/>
    <cellStyle name="Percent 2 4 2 8 3" xfId="27720" xr:uid="{00000000-0005-0000-0000-0000496C0000}"/>
    <cellStyle name="Percent 2 4 2 8 4" xfId="27721" xr:uid="{00000000-0005-0000-0000-00004A6C0000}"/>
    <cellStyle name="Percent 2 4 2 9" xfId="27722" xr:uid="{00000000-0005-0000-0000-00004B6C0000}"/>
    <cellStyle name="Percent 2 4 2 9 2" xfId="27723" xr:uid="{00000000-0005-0000-0000-00004C6C0000}"/>
    <cellStyle name="Percent 2 4 2 9 2 2" xfId="27724" xr:uid="{00000000-0005-0000-0000-00004D6C0000}"/>
    <cellStyle name="Percent 2 4 2 9 2 3" xfId="27725" xr:uid="{00000000-0005-0000-0000-00004E6C0000}"/>
    <cellStyle name="Percent 2 4 2 9 3" xfId="27726" xr:uid="{00000000-0005-0000-0000-00004F6C0000}"/>
    <cellStyle name="Percent 2 4 2 9 4" xfId="27727" xr:uid="{00000000-0005-0000-0000-0000506C0000}"/>
    <cellStyle name="Percent 2 4 3" xfId="27728" xr:uid="{00000000-0005-0000-0000-0000516C0000}"/>
    <cellStyle name="Percent 2 4 3 10" xfId="27729" xr:uid="{00000000-0005-0000-0000-0000526C0000}"/>
    <cellStyle name="Percent 2 4 3 2" xfId="27730" xr:uid="{00000000-0005-0000-0000-0000536C0000}"/>
    <cellStyle name="Percent 2 4 3 2 2" xfId="27731" xr:uid="{00000000-0005-0000-0000-0000546C0000}"/>
    <cellStyle name="Percent 2 4 3 2 2 2" xfId="27732" xr:uid="{00000000-0005-0000-0000-0000556C0000}"/>
    <cellStyle name="Percent 2 4 3 2 2 3" xfId="27733" xr:uid="{00000000-0005-0000-0000-0000566C0000}"/>
    <cellStyle name="Percent 2 4 3 2 3" xfId="27734" xr:uid="{00000000-0005-0000-0000-0000576C0000}"/>
    <cellStyle name="Percent 2 4 3 2 4" xfId="27735" xr:uid="{00000000-0005-0000-0000-0000586C0000}"/>
    <cellStyle name="Percent 2 4 3 3" xfId="27736" xr:uid="{00000000-0005-0000-0000-0000596C0000}"/>
    <cellStyle name="Percent 2 4 3 3 2" xfId="27737" xr:uid="{00000000-0005-0000-0000-00005A6C0000}"/>
    <cellStyle name="Percent 2 4 3 3 2 2" xfId="27738" xr:uid="{00000000-0005-0000-0000-00005B6C0000}"/>
    <cellStyle name="Percent 2 4 3 3 2 3" xfId="27739" xr:uid="{00000000-0005-0000-0000-00005C6C0000}"/>
    <cellStyle name="Percent 2 4 3 3 3" xfId="27740" xr:uid="{00000000-0005-0000-0000-00005D6C0000}"/>
    <cellStyle name="Percent 2 4 3 3 4" xfId="27741" xr:uid="{00000000-0005-0000-0000-00005E6C0000}"/>
    <cellStyle name="Percent 2 4 3 4" xfId="27742" xr:uid="{00000000-0005-0000-0000-00005F6C0000}"/>
    <cellStyle name="Percent 2 4 3 4 2" xfId="27743" xr:uid="{00000000-0005-0000-0000-0000606C0000}"/>
    <cellStyle name="Percent 2 4 3 4 2 2" xfId="27744" xr:uid="{00000000-0005-0000-0000-0000616C0000}"/>
    <cellStyle name="Percent 2 4 3 4 2 3" xfId="27745" xr:uid="{00000000-0005-0000-0000-0000626C0000}"/>
    <cellStyle name="Percent 2 4 3 4 3" xfId="27746" xr:uid="{00000000-0005-0000-0000-0000636C0000}"/>
    <cellStyle name="Percent 2 4 3 4 4" xfId="27747" xr:uid="{00000000-0005-0000-0000-0000646C0000}"/>
    <cellStyle name="Percent 2 4 3 5" xfId="27748" xr:uid="{00000000-0005-0000-0000-0000656C0000}"/>
    <cellStyle name="Percent 2 4 3 5 2" xfId="27749" xr:uid="{00000000-0005-0000-0000-0000666C0000}"/>
    <cellStyle name="Percent 2 4 3 5 2 2" xfId="27750" xr:uid="{00000000-0005-0000-0000-0000676C0000}"/>
    <cellStyle name="Percent 2 4 3 5 2 3" xfId="27751" xr:uid="{00000000-0005-0000-0000-0000686C0000}"/>
    <cellStyle name="Percent 2 4 3 5 3" xfId="27752" xr:uid="{00000000-0005-0000-0000-0000696C0000}"/>
    <cellStyle name="Percent 2 4 3 5 4" xfId="27753" xr:uid="{00000000-0005-0000-0000-00006A6C0000}"/>
    <cellStyle name="Percent 2 4 3 6" xfId="27754" xr:uid="{00000000-0005-0000-0000-00006B6C0000}"/>
    <cellStyle name="Percent 2 4 3 6 2" xfId="27755" xr:uid="{00000000-0005-0000-0000-00006C6C0000}"/>
    <cellStyle name="Percent 2 4 3 6 2 2" xfId="27756" xr:uid="{00000000-0005-0000-0000-00006D6C0000}"/>
    <cellStyle name="Percent 2 4 3 6 2 3" xfId="27757" xr:uid="{00000000-0005-0000-0000-00006E6C0000}"/>
    <cellStyle name="Percent 2 4 3 6 3" xfId="27758" xr:uid="{00000000-0005-0000-0000-00006F6C0000}"/>
    <cellStyle name="Percent 2 4 3 6 4" xfId="27759" xr:uid="{00000000-0005-0000-0000-0000706C0000}"/>
    <cellStyle name="Percent 2 4 3 7" xfId="27760" xr:uid="{00000000-0005-0000-0000-0000716C0000}"/>
    <cellStyle name="Percent 2 4 3 7 2" xfId="27761" xr:uid="{00000000-0005-0000-0000-0000726C0000}"/>
    <cellStyle name="Percent 2 4 3 7 2 2" xfId="27762" xr:uid="{00000000-0005-0000-0000-0000736C0000}"/>
    <cellStyle name="Percent 2 4 3 7 2 3" xfId="27763" xr:uid="{00000000-0005-0000-0000-0000746C0000}"/>
    <cellStyle name="Percent 2 4 3 7 3" xfId="27764" xr:uid="{00000000-0005-0000-0000-0000756C0000}"/>
    <cellStyle name="Percent 2 4 3 7 4" xfId="27765" xr:uid="{00000000-0005-0000-0000-0000766C0000}"/>
    <cellStyle name="Percent 2 4 3 8" xfId="27766" xr:uid="{00000000-0005-0000-0000-0000776C0000}"/>
    <cellStyle name="Percent 2 4 3 8 2" xfId="27767" xr:uid="{00000000-0005-0000-0000-0000786C0000}"/>
    <cellStyle name="Percent 2 4 3 8 3" xfId="27768" xr:uid="{00000000-0005-0000-0000-0000796C0000}"/>
    <cellStyle name="Percent 2 4 3 9" xfId="27769" xr:uid="{00000000-0005-0000-0000-00007A6C0000}"/>
    <cellStyle name="Percent 2 4 4" xfId="27770" xr:uid="{00000000-0005-0000-0000-00007B6C0000}"/>
    <cellStyle name="Percent 2 4 4 10" xfId="27771" xr:uid="{00000000-0005-0000-0000-00007C6C0000}"/>
    <cellStyle name="Percent 2 4 4 2" xfId="27772" xr:uid="{00000000-0005-0000-0000-00007D6C0000}"/>
    <cellStyle name="Percent 2 4 4 2 2" xfId="27773" xr:uid="{00000000-0005-0000-0000-00007E6C0000}"/>
    <cellStyle name="Percent 2 4 4 2 2 2" xfId="27774" xr:uid="{00000000-0005-0000-0000-00007F6C0000}"/>
    <cellStyle name="Percent 2 4 4 2 2 3" xfId="27775" xr:uid="{00000000-0005-0000-0000-0000806C0000}"/>
    <cellStyle name="Percent 2 4 4 2 3" xfId="27776" xr:uid="{00000000-0005-0000-0000-0000816C0000}"/>
    <cellStyle name="Percent 2 4 4 2 4" xfId="27777" xr:uid="{00000000-0005-0000-0000-0000826C0000}"/>
    <cellStyle name="Percent 2 4 4 3" xfId="27778" xr:uid="{00000000-0005-0000-0000-0000836C0000}"/>
    <cellStyle name="Percent 2 4 4 3 2" xfId="27779" xr:uid="{00000000-0005-0000-0000-0000846C0000}"/>
    <cellStyle name="Percent 2 4 4 3 2 2" xfId="27780" xr:uid="{00000000-0005-0000-0000-0000856C0000}"/>
    <cellStyle name="Percent 2 4 4 3 2 3" xfId="27781" xr:uid="{00000000-0005-0000-0000-0000866C0000}"/>
    <cellStyle name="Percent 2 4 4 3 3" xfId="27782" xr:uid="{00000000-0005-0000-0000-0000876C0000}"/>
    <cellStyle name="Percent 2 4 4 3 4" xfId="27783" xr:uid="{00000000-0005-0000-0000-0000886C0000}"/>
    <cellStyle name="Percent 2 4 4 4" xfId="27784" xr:uid="{00000000-0005-0000-0000-0000896C0000}"/>
    <cellStyle name="Percent 2 4 4 4 2" xfId="27785" xr:uid="{00000000-0005-0000-0000-00008A6C0000}"/>
    <cellStyle name="Percent 2 4 4 4 2 2" xfId="27786" xr:uid="{00000000-0005-0000-0000-00008B6C0000}"/>
    <cellStyle name="Percent 2 4 4 4 2 3" xfId="27787" xr:uid="{00000000-0005-0000-0000-00008C6C0000}"/>
    <cellStyle name="Percent 2 4 4 4 3" xfId="27788" xr:uid="{00000000-0005-0000-0000-00008D6C0000}"/>
    <cellStyle name="Percent 2 4 4 4 4" xfId="27789" xr:uid="{00000000-0005-0000-0000-00008E6C0000}"/>
    <cellStyle name="Percent 2 4 4 5" xfId="27790" xr:uid="{00000000-0005-0000-0000-00008F6C0000}"/>
    <cellStyle name="Percent 2 4 4 5 2" xfId="27791" xr:uid="{00000000-0005-0000-0000-0000906C0000}"/>
    <cellStyle name="Percent 2 4 4 5 2 2" xfId="27792" xr:uid="{00000000-0005-0000-0000-0000916C0000}"/>
    <cellStyle name="Percent 2 4 4 5 2 3" xfId="27793" xr:uid="{00000000-0005-0000-0000-0000926C0000}"/>
    <cellStyle name="Percent 2 4 4 5 3" xfId="27794" xr:uid="{00000000-0005-0000-0000-0000936C0000}"/>
    <cellStyle name="Percent 2 4 4 5 4" xfId="27795" xr:uid="{00000000-0005-0000-0000-0000946C0000}"/>
    <cellStyle name="Percent 2 4 4 6" xfId="27796" xr:uid="{00000000-0005-0000-0000-0000956C0000}"/>
    <cellStyle name="Percent 2 4 4 6 2" xfId="27797" xr:uid="{00000000-0005-0000-0000-0000966C0000}"/>
    <cellStyle name="Percent 2 4 4 6 2 2" xfId="27798" xr:uid="{00000000-0005-0000-0000-0000976C0000}"/>
    <cellStyle name="Percent 2 4 4 6 2 3" xfId="27799" xr:uid="{00000000-0005-0000-0000-0000986C0000}"/>
    <cellStyle name="Percent 2 4 4 6 3" xfId="27800" xr:uid="{00000000-0005-0000-0000-0000996C0000}"/>
    <cellStyle name="Percent 2 4 4 6 4" xfId="27801" xr:uid="{00000000-0005-0000-0000-00009A6C0000}"/>
    <cellStyle name="Percent 2 4 4 7" xfId="27802" xr:uid="{00000000-0005-0000-0000-00009B6C0000}"/>
    <cellStyle name="Percent 2 4 4 7 2" xfId="27803" xr:uid="{00000000-0005-0000-0000-00009C6C0000}"/>
    <cellStyle name="Percent 2 4 4 7 2 2" xfId="27804" xr:uid="{00000000-0005-0000-0000-00009D6C0000}"/>
    <cellStyle name="Percent 2 4 4 7 2 3" xfId="27805" xr:uid="{00000000-0005-0000-0000-00009E6C0000}"/>
    <cellStyle name="Percent 2 4 4 7 3" xfId="27806" xr:uid="{00000000-0005-0000-0000-00009F6C0000}"/>
    <cellStyle name="Percent 2 4 4 7 4" xfId="27807" xr:uid="{00000000-0005-0000-0000-0000A06C0000}"/>
    <cellStyle name="Percent 2 4 4 8" xfId="27808" xr:uid="{00000000-0005-0000-0000-0000A16C0000}"/>
    <cellStyle name="Percent 2 4 4 8 2" xfId="27809" xr:uid="{00000000-0005-0000-0000-0000A26C0000}"/>
    <cellStyle name="Percent 2 4 4 8 3" xfId="27810" xr:uid="{00000000-0005-0000-0000-0000A36C0000}"/>
    <cellStyle name="Percent 2 4 4 9" xfId="27811" xr:uid="{00000000-0005-0000-0000-0000A46C0000}"/>
    <cellStyle name="Percent 2 4 5" xfId="27812" xr:uid="{00000000-0005-0000-0000-0000A56C0000}"/>
    <cellStyle name="Percent 2 4 5 2" xfId="27813" xr:uid="{00000000-0005-0000-0000-0000A66C0000}"/>
    <cellStyle name="Percent 2 4 5 2 2" xfId="27814" xr:uid="{00000000-0005-0000-0000-0000A76C0000}"/>
    <cellStyle name="Percent 2 4 5 2 3" xfId="27815" xr:uid="{00000000-0005-0000-0000-0000A86C0000}"/>
    <cellStyle name="Percent 2 4 5 3" xfId="27816" xr:uid="{00000000-0005-0000-0000-0000A96C0000}"/>
    <cellStyle name="Percent 2 4 5 4" xfId="27817" xr:uid="{00000000-0005-0000-0000-0000AA6C0000}"/>
    <cellStyle name="Percent 2 4 6" xfId="27818" xr:uid="{00000000-0005-0000-0000-0000AB6C0000}"/>
    <cellStyle name="Percent 2 4 6 2" xfId="27819" xr:uid="{00000000-0005-0000-0000-0000AC6C0000}"/>
    <cellStyle name="Percent 2 4 6 2 2" xfId="27820" xr:uid="{00000000-0005-0000-0000-0000AD6C0000}"/>
    <cellStyle name="Percent 2 4 6 2 3" xfId="27821" xr:uid="{00000000-0005-0000-0000-0000AE6C0000}"/>
    <cellStyle name="Percent 2 4 6 3" xfId="27822" xr:uid="{00000000-0005-0000-0000-0000AF6C0000}"/>
    <cellStyle name="Percent 2 4 6 4" xfId="27823" xr:uid="{00000000-0005-0000-0000-0000B06C0000}"/>
    <cellStyle name="Percent 2 4 7" xfId="27824" xr:uid="{00000000-0005-0000-0000-0000B16C0000}"/>
    <cellStyle name="Percent 2 4 7 2" xfId="27825" xr:uid="{00000000-0005-0000-0000-0000B26C0000}"/>
    <cellStyle name="Percent 2 4 7 2 2" xfId="27826" xr:uid="{00000000-0005-0000-0000-0000B36C0000}"/>
    <cellStyle name="Percent 2 4 7 2 3" xfId="27827" xr:uid="{00000000-0005-0000-0000-0000B46C0000}"/>
    <cellStyle name="Percent 2 4 7 3" xfId="27828" xr:uid="{00000000-0005-0000-0000-0000B56C0000}"/>
    <cellStyle name="Percent 2 4 7 4" xfId="27829" xr:uid="{00000000-0005-0000-0000-0000B66C0000}"/>
    <cellStyle name="Percent 2 4 8" xfId="27830" xr:uid="{00000000-0005-0000-0000-0000B76C0000}"/>
    <cellStyle name="Percent 2 4 8 2" xfId="27831" xr:uid="{00000000-0005-0000-0000-0000B86C0000}"/>
    <cellStyle name="Percent 2 4 8 2 2" xfId="27832" xr:uid="{00000000-0005-0000-0000-0000B96C0000}"/>
    <cellStyle name="Percent 2 4 8 2 3" xfId="27833" xr:uid="{00000000-0005-0000-0000-0000BA6C0000}"/>
    <cellStyle name="Percent 2 4 8 3" xfId="27834" xr:uid="{00000000-0005-0000-0000-0000BB6C0000}"/>
    <cellStyle name="Percent 2 4 8 4" xfId="27835" xr:uid="{00000000-0005-0000-0000-0000BC6C0000}"/>
    <cellStyle name="Percent 2 4 9" xfId="27836" xr:uid="{00000000-0005-0000-0000-0000BD6C0000}"/>
    <cellStyle name="Percent 2 4 9 2" xfId="27837" xr:uid="{00000000-0005-0000-0000-0000BE6C0000}"/>
    <cellStyle name="Percent 2 4 9 2 2" xfId="27838" xr:uid="{00000000-0005-0000-0000-0000BF6C0000}"/>
    <cellStyle name="Percent 2 4 9 2 3" xfId="27839" xr:uid="{00000000-0005-0000-0000-0000C06C0000}"/>
    <cellStyle name="Percent 2 4 9 3" xfId="27840" xr:uid="{00000000-0005-0000-0000-0000C16C0000}"/>
    <cellStyle name="Percent 2 4 9 4" xfId="27841" xr:uid="{00000000-0005-0000-0000-0000C26C0000}"/>
    <cellStyle name="Percent 2 5" xfId="27842" xr:uid="{00000000-0005-0000-0000-0000C36C0000}"/>
    <cellStyle name="Percent 2 5 2" xfId="27843" xr:uid="{00000000-0005-0000-0000-0000C46C0000}"/>
    <cellStyle name="Percent 2 6" xfId="27844" xr:uid="{00000000-0005-0000-0000-0000C56C0000}"/>
    <cellStyle name="Percent 3" xfId="27845" xr:uid="{00000000-0005-0000-0000-0000C66C0000}"/>
    <cellStyle name="Percent 3 2" xfId="27846" xr:uid="{00000000-0005-0000-0000-0000C76C0000}"/>
    <cellStyle name="Percent 4" xfId="27847" xr:uid="{00000000-0005-0000-0000-0000C86C0000}"/>
    <cellStyle name="Percent 4 2" xfId="27848" xr:uid="{00000000-0005-0000-0000-0000C96C0000}"/>
    <cellStyle name="Percent 5" xfId="27849" xr:uid="{00000000-0005-0000-0000-0000CA6C0000}"/>
    <cellStyle name="Percent 5 2" xfId="27850" xr:uid="{00000000-0005-0000-0000-0000CB6C0000}"/>
    <cellStyle name="Percent 5 2 2" xfId="27851" xr:uid="{00000000-0005-0000-0000-0000CC6C0000}"/>
    <cellStyle name="Percent 5 2 3" xfId="27852" xr:uid="{00000000-0005-0000-0000-0000CD6C0000}"/>
    <cellStyle name="Percent 5 3" xfId="27853" xr:uid="{00000000-0005-0000-0000-0000CE6C0000}"/>
    <cellStyle name="Percent 5 4" xfId="27854" xr:uid="{00000000-0005-0000-0000-0000CF6C0000}"/>
    <cellStyle name="Percent 5 5" xfId="27855" xr:uid="{00000000-0005-0000-0000-0000D06C0000}"/>
    <cellStyle name="Percent 6" xfId="27868" xr:uid="{00000000-0005-0000-0000-0000D16C0000}"/>
    <cellStyle name="Result" xfId="27856" xr:uid="{00000000-0005-0000-0000-0000D26C0000}"/>
    <cellStyle name="Result2" xfId="27857" xr:uid="{00000000-0005-0000-0000-0000D36C0000}"/>
    <cellStyle name="rowfield" xfId="27858" xr:uid="{00000000-0005-0000-0000-0000D46C0000}"/>
    <cellStyle name="rowfield 2" xfId="27859" xr:uid="{00000000-0005-0000-0000-0000D56C0000}"/>
    <cellStyle name="Test" xfId="27860" xr:uid="{00000000-0005-0000-0000-0000D66C0000}"/>
    <cellStyle name="Total 2" xfId="27861" xr:uid="{00000000-0005-0000-0000-0000D76C0000}"/>
    <cellStyle name="Total 3" xfId="27862" xr:uid="{00000000-0005-0000-0000-0000D86C0000}"/>
    <cellStyle name="Total 4" xfId="27863" xr:uid="{00000000-0005-0000-0000-0000D96C0000}"/>
    <cellStyle name="Warning Text 2" xfId="27864" xr:uid="{00000000-0005-0000-0000-0000DA6C0000}"/>
    <cellStyle name="Warning Text 3" xfId="27865" xr:uid="{00000000-0005-0000-0000-0000DB6C0000}"/>
    <cellStyle name="Warning Text 4" xfId="27866" xr:uid="{00000000-0005-0000-0000-0000DC6C0000}"/>
  </cellStyles>
  <dxfs count="0"/>
  <tableStyles count="0" defaultTableStyle="TableStyleMedium2" defaultPivotStyle="PivotStyleLight16"/>
  <colors>
    <mruColors>
      <color rgb="FFF5EFE5"/>
      <color rgb="FFEEDDCC"/>
      <color rgb="FFE8D2BA"/>
      <color rgb="FFDEC3A3"/>
      <color rgb="FF6C1D44"/>
      <color rgb="FF4A4F55"/>
      <color rgb="FFBE955B"/>
      <color rgb="FF009CA6"/>
      <color rgb="FFAC0033"/>
      <color rgb="FF003C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639797724981017E-2"/>
          <c:y val="0.27267242136324882"/>
          <c:w val="0.88458520709718946"/>
          <c:h val="0.58433695203956393"/>
        </c:manualLayout>
      </c:layout>
      <c:lineChart>
        <c:grouping val="standard"/>
        <c:varyColors val="0"/>
        <c:ser>
          <c:idx val="0"/>
          <c:order val="0"/>
          <c:tx>
            <c:strRef>
              <c:f>Snapshot!$C$5</c:f>
              <c:strCache>
                <c:ptCount val="1"/>
                <c:pt idx="0">
                  <c:v>Low</c:v>
                </c:pt>
              </c:strCache>
            </c:strRef>
          </c:tx>
          <c:spPr>
            <a:ln>
              <a:solidFill>
                <a:srgbClr val="4A4F55"/>
              </a:solidFill>
              <a:prstDash val="sysDash"/>
            </a:ln>
          </c:spPr>
          <c:marker>
            <c:symbol val="none"/>
          </c:marker>
          <c:dLbls>
            <c:dLbl>
              <c:idx val="0"/>
              <c:layout>
                <c:manualLayout>
                  <c:x val="-0.12358788706739526"/>
                  <c:y val="-4.20351307189541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4C-42A0-B2AD-0A9E3FE834AB}"/>
                </c:ext>
              </c:extLst>
            </c:dLbl>
            <c:dLbl>
              <c:idx val="1"/>
              <c:delete val="1"/>
              <c:extLst>
                <c:ext xmlns:c15="http://schemas.microsoft.com/office/drawing/2012/chart" uri="{CE6537A1-D6FC-4f65-9D91-7224C49458BB}"/>
                <c:ext xmlns:c16="http://schemas.microsoft.com/office/drawing/2014/chart" uri="{C3380CC4-5D6E-409C-BE32-E72D297353CC}">
                  <c16:uniqueId val="{00000001-964C-42A0-B2AD-0A9E3FE834AB}"/>
                </c:ext>
              </c:extLst>
            </c:dLbl>
            <c:dLbl>
              <c:idx val="2"/>
              <c:delete val="1"/>
              <c:extLst>
                <c:ext xmlns:c15="http://schemas.microsoft.com/office/drawing/2012/chart" uri="{CE6537A1-D6FC-4f65-9D91-7224C49458BB}"/>
                <c:ext xmlns:c16="http://schemas.microsoft.com/office/drawing/2014/chart" uri="{C3380CC4-5D6E-409C-BE32-E72D297353CC}">
                  <c16:uniqueId val="{00000002-964C-42A0-B2AD-0A9E3FE834AB}"/>
                </c:ext>
              </c:extLst>
            </c:dLbl>
            <c:dLbl>
              <c:idx val="3"/>
              <c:delete val="1"/>
              <c:extLst>
                <c:ext xmlns:c15="http://schemas.microsoft.com/office/drawing/2012/chart" uri="{CE6537A1-D6FC-4f65-9D91-7224C49458BB}"/>
                <c:ext xmlns:c16="http://schemas.microsoft.com/office/drawing/2014/chart" uri="{C3380CC4-5D6E-409C-BE32-E72D297353CC}">
                  <c16:uniqueId val="{00000003-964C-42A0-B2AD-0A9E3FE834AB}"/>
                </c:ext>
              </c:extLst>
            </c:dLbl>
            <c:dLbl>
              <c:idx val="4"/>
              <c:delete val="1"/>
              <c:extLst>
                <c:ext xmlns:c15="http://schemas.microsoft.com/office/drawing/2012/chart" uri="{CE6537A1-D6FC-4f65-9D91-7224C49458BB}"/>
                <c:ext xmlns:c16="http://schemas.microsoft.com/office/drawing/2014/chart" uri="{C3380CC4-5D6E-409C-BE32-E72D297353CC}">
                  <c16:uniqueId val="{00000004-964C-42A0-B2AD-0A9E3FE834AB}"/>
                </c:ext>
              </c:extLst>
            </c:dLbl>
            <c:dLbl>
              <c:idx val="5"/>
              <c:layout>
                <c:manualLayout>
                  <c:x val="-1.1481329690346084E-2"/>
                  <c:y val="5.65351307189542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64C-42A0-B2AD-0A9E3FE834AB}"/>
                </c:ext>
              </c:extLst>
            </c:dLbl>
            <c:spPr>
              <a:noFill/>
              <a:ln>
                <a:noFill/>
              </a:ln>
              <a:effectLst/>
            </c:spPr>
            <c:txPr>
              <a:bodyPr/>
              <a:lstStyle/>
              <a:p>
                <a:pPr>
                  <a:defRPr>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Snapshot!$B$7:$B$12</c:f>
              <c:strCache>
                <c:ptCount val="6"/>
                <c:pt idx="0">
                  <c:v>2021 (a)</c:v>
                </c:pt>
                <c:pt idx="1">
                  <c:v>2026</c:v>
                </c:pt>
                <c:pt idx="2">
                  <c:v>2031</c:v>
                </c:pt>
                <c:pt idx="3">
                  <c:v>2036</c:v>
                </c:pt>
                <c:pt idx="4">
                  <c:v>2041</c:v>
                </c:pt>
                <c:pt idx="5">
                  <c:v>2046</c:v>
                </c:pt>
              </c:strCache>
            </c:strRef>
          </c:cat>
          <c:val>
            <c:numRef>
              <c:f>Snapshot!$C$7:$C$12</c:f>
              <c:numCache>
                <c:formatCode>#,##0</c:formatCode>
                <c:ptCount val="6"/>
                <c:pt idx="0">
                  <c:v>1131</c:v>
                </c:pt>
                <c:pt idx="1">
                  <c:v>1181</c:v>
                </c:pt>
                <c:pt idx="2">
                  <c:v>1167</c:v>
                </c:pt>
                <c:pt idx="3">
                  <c:v>1148</c:v>
                </c:pt>
                <c:pt idx="4">
                  <c:v>1126</c:v>
                </c:pt>
                <c:pt idx="5">
                  <c:v>1099</c:v>
                </c:pt>
              </c:numCache>
            </c:numRef>
          </c:val>
          <c:smooth val="0"/>
          <c:extLst>
            <c:ext xmlns:c16="http://schemas.microsoft.com/office/drawing/2014/chart" uri="{C3380CC4-5D6E-409C-BE32-E72D297353CC}">
              <c16:uniqueId val="{00000006-964C-42A0-B2AD-0A9E3FE834AB}"/>
            </c:ext>
          </c:extLst>
        </c:ser>
        <c:ser>
          <c:idx val="1"/>
          <c:order val="1"/>
          <c:tx>
            <c:strRef>
              <c:f>Snapshot!$E$5</c:f>
              <c:strCache>
                <c:ptCount val="1"/>
                <c:pt idx="0">
                  <c:v>Medium</c:v>
                </c:pt>
              </c:strCache>
            </c:strRef>
          </c:tx>
          <c:spPr>
            <a:ln w="38100">
              <a:solidFill>
                <a:srgbClr val="6C1D44"/>
              </a:solidFill>
            </a:ln>
          </c:spPr>
          <c:marker>
            <c:symbol val="none"/>
          </c:marker>
          <c:dLbls>
            <c:delete val="1"/>
          </c:dLbls>
          <c:cat>
            <c:strRef>
              <c:f>Snapshot!$B$7:$B$12</c:f>
              <c:strCache>
                <c:ptCount val="6"/>
                <c:pt idx="0">
                  <c:v>2021 (a)</c:v>
                </c:pt>
                <c:pt idx="1">
                  <c:v>2026</c:v>
                </c:pt>
                <c:pt idx="2">
                  <c:v>2031</c:v>
                </c:pt>
                <c:pt idx="3">
                  <c:v>2036</c:v>
                </c:pt>
                <c:pt idx="4">
                  <c:v>2041</c:v>
                </c:pt>
                <c:pt idx="5">
                  <c:v>2046</c:v>
                </c:pt>
              </c:strCache>
            </c:strRef>
          </c:cat>
          <c:val>
            <c:numRef>
              <c:f>Snapshot!$E$7:$E$12</c:f>
              <c:numCache>
                <c:formatCode>#,##0</c:formatCode>
                <c:ptCount val="6"/>
                <c:pt idx="0">
                  <c:v>1131</c:v>
                </c:pt>
                <c:pt idx="1">
                  <c:v>1184</c:v>
                </c:pt>
                <c:pt idx="2">
                  <c:v>1183</c:v>
                </c:pt>
                <c:pt idx="3">
                  <c:v>1184</c:v>
                </c:pt>
                <c:pt idx="4">
                  <c:v>1183</c:v>
                </c:pt>
                <c:pt idx="5">
                  <c:v>1180</c:v>
                </c:pt>
              </c:numCache>
            </c:numRef>
          </c:val>
          <c:smooth val="0"/>
          <c:extLst>
            <c:ext xmlns:c16="http://schemas.microsoft.com/office/drawing/2014/chart" uri="{C3380CC4-5D6E-409C-BE32-E72D297353CC}">
              <c16:uniqueId val="{00000007-964C-42A0-B2AD-0A9E3FE834AB}"/>
            </c:ext>
          </c:extLst>
        </c:ser>
        <c:ser>
          <c:idx val="2"/>
          <c:order val="2"/>
          <c:tx>
            <c:strRef>
              <c:f>Snapshot!$G$5</c:f>
              <c:strCache>
                <c:ptCount val="1"/>
                <c:pt idx="0">
                  <c:v>High</c:v>
                </c:pt>
              </c:strCache>
            </c:strRef>
          </c:tx>
          <c:spPr>
            <a:ln w="38100">
              <a:solidFill>
                <a:srgbClr val="009CA6"/>
              </a:solidFill>
              <a:prstDash val="dash"/>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8-964C-42A0-B2AD-0A9E3FE834AB}"/>
                </c:ext>
              </c:extLst>
            </c:dLbl>
            <c:dLbl>
              <c:idx val="1"/>
              <c:delete val="1"/>
              <c:extLst>
                <c:ext xmlns:c15="http://schemas.microsoft.com/office/drawing/2012/chart" uri="{CE6537A1-D6FC-4f65-9D91-7224C49458BB}"/>
                <c:ext xmlns:c16="http://schemas.microsoft.com/office/drawing/2014/chart" uri="{C3380CC4-5D6E-409C-BE32-E72D297353CC}">
                  <c16:uniqueId val="{00000009-964C-42A0-B2AD-0A9E3FE834AB}"/>
                </c:ext>
              </c:extLst>
            </c:dLbl>
            <c:dLbl>
              <c:idx val="2"/>
              <c:delete val="1"/>
              <c:extLst>
                <c:ext xmlns:c15="http://schemas.microsoft.com/office/drawing/2012/chart" uri="{CE6537A1-D6FC-4f65-9D91-7224C49458BB}"/>
                <c:ext xmlns:c16="http://schemas.microsoft.com/office/drawing/2014/chart" uri="{C3380CC4-5D6E-409C-BE32-E72D297353CC}">
                  <c16:uniqueId val="{0000000A-964C-42A0-B2AD-0A9E3FE834AB}"/>
                </c:ext>
              </c:extLst>
            </c:dLbl>
            <c:dLbl>
              <c:idx val="3"/>
              <c:delete val="1"/>
              <c:extLst>
                <c:ext xmlns:c15="http://schemas.microsoft.com/office/drawing/2012/chart" uri="{CE6537A1-D6FC-4f65-9D91-7224C49458BB}"/>
                <c:ext xmlns:c16="http://schemas.microsoft.com/office/drawing/2014/chart" uri="{C3380CC4-5D6E-409C-BE32-E72D297353CC}">
                  <c16:uniqueId val="{0000000B-964C-42A0-B2AD-0A9E3FE834AB}"/>
                </c:ext>
              </c:extLst>
            </c:dLbl>
            <c:dLbl>
              <c:idx val="4"/>
              <c:delete val="1"/>
              <c:extLst>
                <c:ext xmlns:c15="http://schemas.microsoft.com/office/drawing/2012/chart" uri="{CE6537A1-D6FC-4f65-9D91-7224C49458BB}"/>
                <c:ext xmlns:c16="http://schemas.microsoft.com/office/drawing/2014/chart" uri="{C3380CC4-5D6E-409C-BE32-E72D297353CC}">
                  <c16:uniqueId val="{0000000C-964C-42A0-B2AD-0A9E3FE834AB}"/>
                </c:ext>
              </c:extLst>
            </c:dLbl>
            <c:dLbl>
              <c:idx val="5"/>
              <c:layout>
                <c:manualLayout>
                  <c:x val="-5.698087431693883E-3"/>
                  <c:y val="-3.68472222222222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64C-42A0-B2AD-0A9E3FE834AB}"/>
                </c:ext>
              </c:extLst>
            </c:dLbl>
            <c:spPr>
              <a:noFill/>
              <a:ln>
                <a:noFill/>
              </a:ln>
              <a:effectLst/>
            </c:spPr>
            <c:txPr>
              <a:bodyPr/>
              <a:lstStyle/>
              <a:p>
                <a:pPr>
                  <a:defRPr>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Snapshot!$B$7:$B$12</c:f>
              <c:strCache>
                <c:ptCount val="6"/>
                <c:pt idx="0">
                  <c:v>2021 (a)</c:v>
                </c:pt>
                <c:pt idx="1">
                  <c:v>2026</c:v>
                </c:pt>
                <c:pt idx="2">
                  <c:v>2031</c:v>
                </c:pt>
                <c:pt idx="3">
                  <c:v>2036</c:v>
                </c:pt>
                <c:pt idx="4">
                  <c:v>2041</c:v>
                </c:pt>
                <c:pt idx="5">
                  <c:v>2046</c:v>
                </c:pt>
              </c:strCache>
            </c:strRef>
          </c:cat>
          <c:val>
            <c:numRef>
              <c:f>Snapshot!$G$7:$G$12</c:f>
              <c:numCache>
                <c:formatCode>#,##0</c:formatCode>
                <c:ptCount val="6"/>
                <c:pt idx="0">
                  <c:v>1131</c:v>
                </c:pt>
                <c:pt idx="1">
                  <c:v>1186</c:v>
                </c:pt>
                <c:pt idx="2">
                  <c:v>1200</c:v>
                </c:pt>
                <c:pt idx="3">
                  <c:v>1220</c:v>
                </c:pt>
                <c:pt idx="4">
                  <c:v>1242</c:v>
                </c:pt>
                <c:pt idx="5">
                  <c:v>1263</c:v>
                </c:pt>
              </c:numCache>
            </c:numRef>
          </c:val>
          <c:smooth val="0"/>
          <c:extLst>
            <c:ext xmlns:c16="http://schemas.microsoft.com/office/drawing/2014/chart" uri="{C3380CC4-5D6E-409C-BE32-E72D297353CC}">
              <c16:uniqueId val="{0000000E-964C-42A0-B2AD-0A9E3FE834AB}"/>
            </c:ext>
          </c:extLst>
        </c:ser>
        <c:dLbls>
          <c:dLblPos val="t"/>
          <c:showLegendKey val="0"/>
          <c:showVal val="1"/>
          <c:showCatName val="0"/>
          <c:showSerName val="0"/>
          <c:showPercent val="0"/>
          <c:showBubbleSize val="0"/>
        </c:dLbls>
        <c:smooth val="0"/>
        <c:axId val="207391360"/>
        <c:axId val="207418112"/>
      </c:lineChart>
      <c:catAx>
        <c:axId val="207391360"/>
        <c:scaling>
          <c:orientation val="minMax"/>
        </c:scaling>
        <c:delete val="0"/>
        <c:axPos val="b"/>
        <c:title>
          <c:tx>
            <c:rich>
              <a:bodyPr/>
              <a:lstStyle/>
              <a:p>
                <a:pPr>
                  <a:defRPr sz="800" b="0">
                    <a:latin typeface="Arial" panose="020B0604020202020204" pitchFamily="34" charset="0"/>
                    <a:cs typeface="Arial" panose="020B0604020202020204" pitchFamily="34" charset="0"/>
                  </a:defRPr>
                </a:pPr>
                <a:r>
                  <a:rPr lang="en-US" sz="800" b="0">
                    <a:latin typeface="Arial" panose="020B0604020202020204" pitchFamily="34" charset="0"/>
                    <a:cs typeface="Arial" panose="020B0604020202020204" pitchFamily="34" charset="0"/>
                  </a:rPr>
                  <a:t>At 30 June</a:t>
                </a:r>
              </a:p>
            </c:rich>
          </c:tx>
          <c:overlay val="0"/>
        </c:title>
        <c:numFmt formatCode="General" sourceLinked="1"/>
        <c:majorTickMark val="out"/>
        <c:minorTickMark val="none"/>
        <c:tickLblPos val="nextTo"/>
        <c:spPr>
          <a:ln>
            <a:solidFill>
              <a:schemeClr val="tx1"/>
            </a:solidFill>
          </a:ln>
        </c:spPr>
        <c:txPr>
          <a:bodyPr/>
          <a:lstStyle/>
          <a:p>
            <a:pPr>
              <a:defRPr sz="800">
                <a:latin typeface="Arial" panose="020B0604020202020204" pitchFamily="34" charset="0"/>
                <a:cs typeface="Arial" panose="020B0604020202020204" pitchFamily="34" charset="0"/>
              </a:defRPr>
            </a:pPr>
            <a:endParaRPr lang="en-US"/>
          </a:p>
        </c:txPr>
        <c:crossAx val="207418112"/>
        <c:crosses val="autoZero"/>
        <c:auto val="1"/>
        <c:lblAlgn val="ctr"/>
        <c:lblOffset val="100"/>
        <c:noMultiLvlLbl val="0"/>
      </c:catAx>
      <c:valAx>
        <c:axId val="207418112"/>
        <c:scaling>
          <c:orientation val="minMax"/>
          <c:min val="0"/>
        </c:scaling>
        <c:delete val="1"/>
        <c:axPos val="l"/>
        <c:numFmt formatCode="#,##0" sourceLinked="1"/>
        <c:majorTickMark val="out"/>
        <c:minorTickMark val="none"/>
        <c:tickLblPos val="nextTo"/>
        <c:crossAx val="207391360"/>
        <c:crosses val="autoZero"/>
        <c:crossBetween val="midCat"/>
      </c:valAx>
    </c:plotArea>
    <c:legend>
      <c:legendPos val="t"/>
      <c:layout>
        <c:manualLayout>
          <c:xMode val="edge"/>
          <c:yMode val="edge"/>
          <c:x val="0.20777408636364975"/>
          <c:y val="0.19732140082657468"/>
          <c:w val="0.61813864659714457"/>
          <c:h val="7.5111608298892726E-2"/>
        </c:manualLayout>
      </c:layout>
      <c:overlay val="1"/>
      <c:spPr>
        <a:noFill/>
        <a:effectLst>
          <a:glow rad="127000">
            <a:schemeClr val="bg1">
              <a:alpha val="0"/>
            </a:schemeClr>
          </a:glow>
        </a:effectLst>
      </c:spPr>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639797724981017E-2"/>
          <c:y val="0.27267242136324882"/>
          <c:w val="0.88458520709718946"/>
          <c:h val="0.58433695203956393"/>
        </c:manualLayout>
      </c:layout>
      <c:barChart>
        <c:barDir val="col"/>
        <c:grouping val="clustered"/>
        <c:varyColors val="0"/>
        <c:ser>
          <c:idx val="1"/>
          <c:order val="0"/>
          <c:tx>
            <c:strRef>
              <c:f>Snapshot!$E$18</c:f>
              <c:strCache>
                <c:ptCount val="1"/>
                <c:pt idx="0">
                  <c:v>Medium</c:v>
                </c:pt>
              </c:strCache>
            </c:strRef>
          </c:tx>
          <c:spPr>
            <a:solidFill>
              <a:srgbClr val="6C1D44"/>
            </a:solidFill>
            <a:ln>
              <a:noFill/>
            </a:ln>
          </c:spPr>
          <c:invertIfNegative val="0"/>
          <c:dLbls>
            <c:dLbl>
              <c:idx val="0"/>
              <c:spPr>
                <a:noFill/>
                <a:ln>
                  <a:noFill/>
                </a:ln>
                <a:effectLst/>
              </c:spPr>
              <c:txPr>
                <a:bodyPr/>
                <a:lstStyle/>
                <a:p>
                  <a:pPr>
                    <a:defRPr sz="1000" b="1">
                      <a:solidFill>
                        <a:sysClr val="windowText" lastClr="000000"/>
                      </a:solidFill>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0-4BB2-4300-9A0E-3B2FB0C9F571}"/>
                </c:ext>
              </c:extLst>
            </c:dLbl>
            <c:spPr>
              <a:noFill/>
              <a:ln>
                <a:noFill/>
              </a:ln>
              <a:effectLst/>
            </c:spPr>
            <c:txPr>
              <a:bodyPr/>
              <a:lstStyle/>
              <a:p>
                <a:pPr>
                  <a:defRPr b="1">
                    <a:solidFill>
                      <a:sysClr val="windowText" lastClr="000000"/>
                    </a:solidFill>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Snapshot!$B$20:$B$24</c:f>
              <c:strCache>
                <c:ptCount val="5"/>
                <c:pt idx="0">
                  <c:v>2021–2026</c:v>
                </c:pt>
                <c:pt idx="1">
                  <c:v>2026–2031</c:v>
                </c:pt>
                <c:pt idx="2">
                  <c:v>2031–2036</c:v>
                </c:pt>
                <c:pt idx="3">
                  <c:v>2036–2041</c:v>
                </c:pt>
                <c:pt idx="4">
                  <c:v>2041–2046</c:v>
                </c:pt>
              </c:strCache>
            </c:strRef>
          </c:cat>
          <c:val>
            <c:numRef>
              <c:f>Snapshot!$E$20:$E$24</c:f>
              <c:numCache>
                <c:formatCode>#,##0</c:formatCode>
                <c:ptCount val="5"/>
                <c:pt idx="0">
                  <c:v>53</c:v>
                </c:pt>
                <c:pt idx="1">
                  <c:v>-1</c:v>
                </c:pt>
                <c:pt idx="2">
                  <c:v>1</c:v>
                </c:pt>
                <c:pt idx="3">
                  <c:v>-1</c:v>
                </c:pt>
                <c:pt idx="4">
                  <c:v>-3</c:v>
                </c:pt>
              </c:numCache>
            </c:numRef>
          </c:val>
          <c:extLst>
            <c:ext xmlns:c16="http://schemas.microsoft.com/office/drawing/2014/chart" uri="{C3380CC4-5D6E-409C-BE32-E72D297353CC}">
              <c16:uniqueId val="{00000000-3FD0-4CF1-9C9B-F7D2410AC99B}"/>
            </c:ext>
          </c:extLst>
        </c:ser>
        <c:ser>
          <c:idx val="0"/>
          <c:order val="1"/>
          <c:tx>
            <c:v>Dummy</c:v>
          </c:tx>
          <c:invertIfNegative val="0"/>
          <c:dLbls>
            <c:delete val="1"/>
          </c:dLbls>
          <c:cat>
            <c:strRef>
              <c:f>Snapshot!$B$20:$B$24</c:f>
              <c:strCache>
                <c:ptCount val="5"/>
                <c:pt idx="0">
                  <c:v>2021–2026</c:v>
                </c:pt>
                <c:pt idx="1">
                  <c:v>2026–2031</c:v>
                </c:pt>
                <c:pt idx="2">
                  <c:v>2031–2036</c:v>
                </c:pt>
                <c:pt idx="3">
                  <c:v>2036–2041</c:v>
                </c:pt>
                <c:pt idx="4">
                  <c:v>2041–2046</c:v>
                </c:pt>
              </c:strCache>
            </c:strRef>
          </c:cat>
          <c:val>
            <c:numRef>
              <c:f>Data!$CB$25:$CB$29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4BB2-4300-9A0E-3B2FB0C9F571}"/>
            </c:ext>
          </c:extLst>
        </c:ser>
        <c:dLbls>
          <c:dLblPos val="inBase"/>
          <c:showLegendKey val="0"/>
          <c:showVal val="1"/>
          <c:showCatName val="0"/>
          <c:showSerName val="0"/>
          <c:showPercent val="0"/>
          <c:showBubbleSize val="0"/>
        </c:dLbls>
        <c:gapWidth val="40"/>
        <c:overlap val="100"/>
        <c:axId val="207937536"/>
        <c:axId val="207940224"/>
      </c:barChart>
      <c:catAx>
        <c:axId val="207937536"/>
        <c:scaling>
          <c:orientation val="minMax"/>
        </c:scaling>
        <c:delete val="0"/>
        <c:axPos val="b"/>
        <c:numFmt formatCode="General" sourceLinked="1"/>
        <c:majorTickMark val="out"/>
        <c:minorTickMark val="none"/>
        <c:tickLblPos val="low"/>
        <c:spPr>
          <a:ln>
            <a:noFill/>
          </a:ln>
        </c:spPr>
        <c:txPr>
          <a:bodyPr/>
          <a:lstStyle/>
          <a:p>
            <a:pPr>
              <a:defRPr sz="800">
                <a:latin typeface="Arial" panose="020B0604020202020204" pitchFamily="34" charset="0"/>
                <a:cs typeface="Arial" panose="020B0604020202020204" pitchFamily="34" charset="0"/>
              </a:defRPr>
            </a:pPr>
            <a:endParaRPr lang="en-US"/>
          </a:p>
        </c:txPr>
        <c:crossAx val="207940224"/>
        <c:crosses val="autoZero"/>
        <c:auto val="1"/>
        <c:lblAlgn val="ctr"/>
        <c:lblOffset val="100"/>
        <c:noMultiLvlLbl val="0"/>
      </c:catAx>
      <c:valAx>
        <c:axId val="207940224"/>
        <c:scaling>
          <c:orientation val="minMax"/>
        </c:scaling>
        <c:delete val="1"/>
        <c:axPos val="l"/>
        <c:numFmt formatCode="#,##0" sourceLinked="1"/>
        <c:majorTickMark val="out"/>
        <c:minorTickMark val="none"/>
        <c:tickLblPos val="nextTo"/>
        <c:crossAx val="207937536"/>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639797724981017E-2"/>
          <c:y val="0.27267242136324882"/>
          <c:w val="0.88458520709718946"/>
          <c:h val="0.58433695203956393"/>
        </c:manualLayout>
      </c:layout>
      <c:barChart>
        <c:barDir val="col"/>
        <c:grouping val="clustered"/>
        <c:varyColors val="0"/>
        <c:ser>
          <c:idx val="0"/>
          <c:order val="0"/>
          <c:tx>
            <c:strRef>
              <c:f>Data!$CB$2</c:f>
              <c:strCache>
                <c:ptCount val="1"/>
                <c:pt idx="0">
                  <c:v>0-14 year old persons</c:v>
                </c:pt>
              </c:strCache>
            </c:strRef>
          </c:tx>
          <c:spPr>
            <a:solidFill>
              <a:srgbClr val="6C1D44"/>
            </a:solidFill>
          </c:spPr>
          <c:invertIfNegative val="0"/>
          <c:dLbls>
            <c:spPr>
              <a:noFill/>
              <a:ln>
                <a:noFill/>
              </a:ln>
              <a:effectLst/>
            </c:spPr>
            <c:txPr>
              <a:bodyPr/>
              <a:lstStyle/>
              <a:p>
                <a:pPr>
                  <a:defRPr>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Data!$CA$3:$CA$8</c:f>
              <c:strCache>
                <c:ptCount val="6"/>
                <c:pt idx="0">
                  <c:v>2021 (a)</c:v>
                </c:pt>
                <c:pt idx="1">
                  <c:v>2026</c:v>
                </c:pt>
                <c:pt idx="2">
                  <c:v>2031</c:v>
                </c:pt>
                <c:pt idx="3">
                  <c:v>2036</c:v>
                </c:pt>
                <c:pt idx="4">
                  <c:v>2041</c:v>
                </c:pt>
                <c:pt idx="5">
                  <c:v>2046</c:v>
                </c:pt>
              </c:strCache>
            </c:strRef>
          </c:cat>
          <c:val>
            <c:numRef>
              <c:f>Data!$CB$3:$CB$8</c:f>
              <c:numCache>
                <c:formatCode>#,##0</c:formatCode>
                <c:ptCount val="6"/>
                <c:pt idx="0">
                  <c:v>275</c:v>
                </c:pt>
                <c:pt idx="1">
                  <c:v>251.0978308918331</c:v>
                </c:pt>
                <c:pt idx="2">
                  <c:v>249.56266685939923</c:v>
                </c:pt>
                <c:pt idx="3">
                  <c:v>242.73111702673444</c:v>
                </c:pt>
                <c:pt idx="4">
                  <c:v>236.51597847134997</c:v>
                </c:pt>
                <c:pt idx="5">
                  <c:v>230.85128359420466</c:v>
                </c:pt>
              </c:numCache>
            </c:numRef>
          </c:val>
          <c:extLst>
            <c:ext xmlns:c16="http://schemas.microsoft.com/office/drawing/2014/chart" uri="{C3380CC4-5D6E-409C-BE32-E72D297353CC}">
              <c16:uniqueId val="{00000000-4DA1-473F-8D7C-277C15D15E2D}"/>
            </c:ext>
          </c:extLst>
        </c:ser>
        <c:dLbls>
          <c:showLegendKey val="0"/>
          <c:showVal val="0"/>
          <c:showCatName val="0"/>
          <c:showSerName val="0"/>
          <c:showPercent val="0"/>
          <c:showBubbleSize val="0"/>
        </c:dLbls>
        <c:gapWidth val="30"/>
        <c:axId val="207967360"/>
        <c:axId val="207969280"/>
      </c:barChart>
      <c:lineChart>
        <c:grouping val="standard"/>
        <c:varyColors val="0"/>
        <c:ser>
          <c:idx val="1"/>
          <c:order val="1"/>
          <c:tx>
            <c:strRef>
              <c:f>Data!$CC$2</c:f>
              <c:strCache>
                <c:ptCount val="1"/>
                <c:pt idx="0">
                  <c:v>Proportion of Aurukun total (RHS)</c:v>
                </c:pt>
              </c:strCache>
            </c:strRef>
          </c:tx>
          <c:spPr>
            <a:ln>
              <a:solidFill>
                <a:srgbClr val="4A4F55"/>
              </a:solidFill>
              <a:prstDash val="sysDash"/>
            </a:ln>
          </c:spPr>
          <c:marker>
            <c:symbol val="none"/>
          </c:marker>
          <c:cat>
            <c:strRef>
              <c:f>Data!$CA$3:$CA$8</c:f>
              <c:strCache>
                <c:ptCount val="6"/>
                <c:pt idx="0">
                  <c:v>2021 (a)</c:v>
                </c:pt>
                <c:pt idx="1">
                  <c:v>2026</c:v>
                </c:pt>
                <c:pt idx="2">
                  <c:v>2031</c:v>
                </c:pt>
                <c:pt idx="3">
                  <c:v>2036</c:v>
                </c:pt>
                <c:pt idx="4">
                  <c:v>2041</c:v>
                </c:pt>
                <c:pt idx="5">
                  <c:v>2046</c:v>
                </c:pt>
              </c:strCache>
            </c:strRef>
          </c:cat>
          <c:val>
            <c:numRef>
              <c:f>Data!$CC$3:$CC$8</c:f>
              <c:numCache>
                <c:formatCode>0</c:formatCode>
                <c:ptCount val="6"/>
                <c:pt idx="0">
                  <c:v>24.314765694076037</c:v>
                </c:pt>
                <c:pt idx="1">
                  <c:v>21.216176520718886</c:v>
                </c:pt>
                <c:pt idx="2">
                  <c:v>21.08770163091781</c:v>
                </c:pt>
                <c:pt idx="3">
                  <c:v>20.508782447235312</c:v>
                </c:pt>
                <c:pt idx="4">
                  <c:v>19.985342947038717</c:v>
                </c:pt>
                <c:pt idx="5">
                  <c:v>19.556153979617523</c:v>
                </c:pt>
              </c:numCache>
            </c:numRef>
          </c:val>
          <c:smooth val="0"/>
          <c:extLst>
            <c:ext xmlns:c16="http://schemas.microsoft.com/office/drawing/2014/chart" uri="{C3380CC4-5D6E-409C-BE32-E72D297353CC}">
              <c16:uniqueId val="{00000001-4DA1-473F-8D7C-277C15D15E2D}"/>
            </c:ext>
          </c:extLst>
        </c:ser>
        <c:dLbls>
          <c:showLegendKey val="0"/>
          <c:showVal val="0"/>
          <c:showCatName val="0"/>
          <c:showSerName val="0"/>
          <c:showPercent val="0"/>
          <c:showBubbleSize val="0"/>
        </c:dLbls>
        <c:marker val="1"/>
        <c:smooth val="0"/>
        <c:axId val="207989376"/>
        <c:axId val="207987456"/>
      </c:lineChart>
      <c:catAx>
        <c:axId val="207967360"/>
        <c:scaling>
          <c:orientation val="minMax"/>
        </c:scaling>
        <c:delete val="0"/>
        <c:axPos val="b"/>
        <c:title>
          <c:tx>
            <c:rich>
              <a:bodyPr/>
              <a:lstStyle/>
              <a:p>
                <a:pPr>
                  <a:defRPr sz="800" b="0">
                    <a:latin typeface="Arial" panose="020B0604020202020204" pitchFamily="34" charset="0"/>
                    <a:cs typeface="Arial" panose="020B0604020202020204" pitchFamily="34" charset="0"/>
                  </a:defRPr>
                </a:pPr>
                <a:r>
                  <a:rPr lang="en-US" sz="800" b="0">
                    <a:latin typeface="Arial" panose="020B0604020202020204" pitchFamily="34" charset="0"/>
                    <a:cs typeface="Arial" panose="020B0604020202020204" pitchFamily="34" charset="0"/>
                  </a:rPr>
                  <a:t>At 30 June</a:t>
                </a:r>
              </a:p>
            </c:rich>
          </c:tx>
          <c:overlay val="0"/>
        </c:title>
        <c:numFmt formatCode="General" sourceLinked="1"/>
        <c:majorTickMark val="out"/>
        <c:minorTickMark val="none"/>
        <c:tickLblPos val="nextTo"/>
        <c:spPr>
          <a:ln>
            <a:noFill/>
          </a:ln>
        </c:spPr>
        <c:txPr>
          <a:bodyPr/>
          <a:lstStyle/>
          <a:p>
            <a:pPr>
              <a:defRPr sz="800">
                <a:latin typeface="Arial" panose="020B0604020202020204" pitchFamily="34" charset="0"/>
                <a:cs typeface="Arial" panose="020B0604020202020204" pitchFamily="34" charset="0"/>
              </a:defRPr>
            </a:pPr>
            <a:endParaRPr lang="en-US"/>
          </a:p>
        </c:txPr>
        <c:crossAx val="207969280"/>
        <c:crosses val="autoZero"/>
        <c:auto val="1"/>
        <c:lblAlgn val="ctr"/>
        <c:lblOffset val="100"/>
        <c:noMultiLvlLbl val="0"/>
      </c:catAx>
      <c:valAx>
        <c:axId val="207969280"/>
        <c:scaling>
          <c:orientation val="minMax"/>
          <c:min val="0"/>
        </c:scaling>
        <c:delete val="0"/>
        <c:axPos val="l"/>
        <c:numFmt formatCode="#,##0" sourceLinked="1"/>
        <c:majorTickMark val="out"/>
        <c:minorTickMark val="none"/>
        <c:tickLblPos val="nextTo"/>
        <c:spPr>
          <a:noFill/>
          <a:ln>
            <a:noFill/>
          </a:ln>
        </c:spPr>
        <c:txPr>
          <a:bodyPr/>
          <a:lstStyle/>
          <a:p>
            <a:pPr>
              <a:defRPr sz="800">
                <a:solidFill>
                  <a:schemeClr val="bg1"/>
                </a:solidFill>
                <a:latin typeface="Arial" panose="020B0604020202020204" pitchFamily="34" charset="0"/>
                <a:cs typeface="Arial" panose="020B0604020202020204" pitchFamily="34" charset="0"/>
              </a:defRPr>
            </a:pPr>
            <a:endParaRPr lang="en-US"/>
          </a:p>
        </c:txPr>
        <c:crossAx val="207967360"/>
        <c:crosses val="autoZero"/>
        <c:crossBetween val="between"/>
      </c:valAx>
      <c:valAx>
        <c:axId val="207987456"/>
        <c:scaling>
          <c:orientation val="minMax"/>
          <c:min val="0"/>
        </c:scaling>
        <c:delete val="0"/>
        <c:axPos val="r"/>
        <c:title>
          <c:tx>
            <c:rich>
              <a:bodyPr rot="0" vert="horz"/>
              <a:lstStyle/>
              <a:p>
                <a:pPr>
                  <a:defRPr sz="800" b="0">
                    <a:latin typeface="Arial" panose="020B0604020202020204" pitchFamily="34" charset="0"/>
                    <a:cs typeface="Arial" panose="020B0604020202020204" pitchFamily="34" charset="0"/>
                  </a:defRPr>
                </a:pPr>
                <a:r>
                  <a:rPr lang="en-US" sz="800" b="0">
                    <a:latin typeface="Arial" panose="020B0604020202020204" pitchFamily="34" charset="0"/>
                    <a:cs typeface="Arial" panose="020B0604020202020204" pitchFamily="34" charset="0"/>
                  </a:rPr>
                  <a:t>%</a:t>
                </a:r>
              </a:p>
            </c:rich>
          </c:tx>
          <c:layout>
            <c:manualLayout>
              <c:xMode val="edge"/>
              <c:yMode val="edge"/>
              <c:x val="0.94431940225176669"/>
              <c:y val="0.17220903559115544"/>
            </c:manualLayout>
          </c:layout>
          <c:overlay val="0"/>
        </c:title>
        <c:numFmt formatCode="#,##0" sourceLinked="0"/>
        <c:majorTickMark val="out"/>
        <c:minorTickMark val="none"/>
        <c:tickLblPos val="nextTo"/>
        <c:spPr>
          <a:ln>
            <a:noFill/>
          </a:ln>
        </c:spPr>
        <c:txPr>
          <a:bodyPr/>
          <a:lstStyle/>
          <a:p>
            <a:pPr>
              <a:defRPr sz="800">
                <a:latin typeface="Arial" panose="020B0604020202020204" pitchFamily="34" charset="0"/>
                <a:cs typeface="Arial" panose="020B0604020202020204" pitchFamily="34" charset="0"/>
              </a:defRPr>
            </a:pPr>
            <a:endParaRPr lang="en-US"/>
          </a:p>
        </c:txPr>
        <c:crossAx val="207989376"/>
        <c:crosses val="max"/>
        <c:crossBetween val="between"/>
      </c:valAx>
      <c:catAx>
        <c:axId val="207989376"/>
        <c:scaling>
          <c:orientation val="minMax"/>
        </c:scaling>
        <c:delete val="1"/>
        <c:axPos val="b"/>
        <c:numFmt formatCode="General" sourceLinked="1"/>
        <c:majorTickMark val="out"/>
        <c:minorTickMark val="none"/>
        <c:tickLblPos val="nextTo"/>
        <c:crossAx val="207987456"/>
        <c:crosses val="autoZero"/>
        <c:auto val="1"/>
        <c:lblAlgn val="ctr"/>
        <c:lblOffset val="100"/>
        <c:noMultiLvlLbl val="0"/>
      </c:catAx>
    </c:plotArea>
    <c:legend>
      <c:legendPos val="t"/>
      <c:layout>
        <c:manualLayout>
          <c:xMode val="edge"/>
          <c:yMode val="edge"/>
          <c:x val="8.9550091074681232E-2"/>
          <c:y val="0.15581821895424836"/>
          <c:w val="0.76951388888888894"/>
          <c:h val="0.13696977124183007"/>
        </c:manualLayout>
      </c:layout>
      <c:overlay val="1"/>
      <c:spPr>
        <a:noFill/>
        <a:effectLst>
          <a:glow rad="127000">
            <a:schemeClr val="bg1">
              <a:alpha val="0"/>
            </a:schemeClr>
          </a:glow>
        </a:effectLst>
      </c:spPr>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639797724981017E-2"/>
          <c:y val="0.27267242136324882"/>
          <c:w val="0.88458520709718946"/>
          <c:h val="0.58433695203956393"/>
        </c:manualLayout>
      </c:layout>
      <c:barChart>
        <c:barDir val="col"/>
        <c:grouping val="clustered"/>
        <c:varyColors val="0"/>
        <c:ser>
          <c:idx val="0"/>
          <c:order val="0"/>
          <c:tx>
            <c:strRef>
              <c:f>Data!$CB$10</c:f>
              <c:strCache>
                <c:ptCount val="1"/>
                <c:pt idx="0">
                  <c:v>65+ year old persons</c:v>
                </c:pt>
              </c:strCache>
            </c:strRef>
          </c:tx>
          <c:spPr>
            <a:solidFill>
              <a:srgbClr val="6C1D44"/>
            </a:solidFill>
          </c:spPr>
          <c:invertIfNegative val="0"/>
          <c:dLbls>
            <c:spPr>
              <a:noFill/>
              <a:ln>
                <a:noFill/>
              </a:ln>
              <a:effectLst/>
            </c:spPr>
            <c:txPr>
              <a:bodyPr/>
              <a:lstStyle/>
              <a:p>
                <a:pPr>
                  <a:defRPr sz="1000">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Data!$CA$11:$CA$16</c:f>
              <c:strCache>
                <c:ptCount val="6"/>
                <c:pt idx="0">
                  <c:v>2021 (a)</c:v>
                </c:pt>
                <c:pt idx="1">
                  <c:v>2026</c:v>
                </c:pt>
                <c:pt idx="2">
                  <c:v>2031</c:v>
                </c:pt>
                <c:pt idx="3">
                  <c:v>2036</c:v>
                </c:pt>
                <c:pt idx="4">
                  <c:v>2041</c:v>
                </c:pt>
                <c:pt idx="5">
                  <c:v>2046</c:v>
                </c:pt>
              </c:strCache>
            </c:strRef>
          </c:cat>
          <c:val>
            <c:numRef>
              <c:f>Data!$CB$11:$CB$16</c:f>
              <c:numCache>
                <c:formatCode>#,##0</c:formatCode>
                <c:ptCount val="6"/>
                <c:pt idx="0">
                  <c:v>41</c:v>
                </c:pt>
                <c:pt idx="1">
                  <c:v>58.780121751551789</c:v>
                </c:pt>
                <c:pt idx="2">
                  <c:v>91.215732901528</c:v>
                </c:pt>
                <c:pt idx="3">
                  <c:v>107.64919047793154</c:v>
                </c:pt>
                <c:pt idx="4">
                  <c:v>124.71574107894372</c:v>
                </c:pt>
                <c:pt idx="5">
                  <c:v>120.36775982223628</c:v>
                </c:pt>
              </c:numCache>
            </c:numRef>
          </c:val>
          <c:extLst>
            <c:ext xmlns:c16="http://schemas.microsoft.com/office/drawing/2014/chart" uri="{C3380CC4-5D6E-409C-BE32-E72D297353CC}">
              <c16:uniqueId val="{00000000-8317-4AD0-BEBC-3B512B40B24B}"/>
            </c:ext>
          </c:extLst>
        </c:ser>
        <c:dLbls>
          <c:showLegendKey val="0"/>
          <c:showVal val="0"/>
          <c:showCatName val="0"/>
          <c:showSerName val="0"/>
          <c:showPercent val="0"/>
          <c:showBubbleSize val="0"/>
        </c:dLbls>
        <c:gapWidth val="30"/>
        <c:axId val="209339520"/>
        <c:axId val="209341440"/>
      </c:barChart>
      <c:lineChart>
        <c:grouping val="standard"/>
        <c:varyColors val="0"/>
        <c:ser>
          <c:idx val="1"/>
          <c:order val="1"/>
          <c:tx>
            <c:strRef>
              <c:f>Data!$CC$10</c:f>
              <c:strCache>
                <c:ptCount val="1"/>
                <c:pt idx="0">
                  <c:v>Proportion of Aurukun total (RHS)</c:v>
                </c:pt>
              </c:strCache>
            </c:strRef>
          </c:tx>
          <c:spPr>
            <a:ln>
              <a:solidFill>
                <a:srgbClr val="4A4F55"/>
              </a:solidFill>
              <a:prstDash val="sysDash"/>
            </a:ln>
          </c:spPr>
          <c:marker>
            <c:symbol val="none"/>
          </c:marker>
          <c:cat>
            <c:strRef>
              <c:f>Data!$CA$11:$CA$16</c:f>
              <c:strCache>
                <c:ptCount val="6"/>
                <c:pt idx="0">
                  <c:v>2021 (a)</c:v>
                </c:pt>
                <c:pt idx="1">
                  <c:v>2026</c:v>
                </c:pt>
                <c:pt idx="2">
                  <c:v>2031</c:v>
                </c:pt>
                <c:pt idx="3">
                  <c:v>2036</c:v>
                </c:pt>
                <c:pt idx="4">
                  <c:v>2041</c:v>
                </c:pt>
                <c:pt idx="5">
                  <c:v>2046</c:v>
                </c:pt>
              </c:strCache>
            </c:strRef>
          </c:cat>
          <c:val>
            <c:numRef>
              <c:f>Data!$CC$11:$CC$16</c:f>
              <c:numCache>
                <c:formatCode>0</c:formatCode>
                <c:ptCount val="6"/>
                <c:pt idx="0">
                  <c:v>3.6251105216622457</c:v>
                </c:pt>
                <c:pt idx="1">
                  <c:v>4.9665480365200239</c:v>
                </c:pt>
                <c:pt idx="2">
                  <c:v>7.7076038001974485</c:v>
                </c:pt>
                <c:pt idx="3">
                  <c:v>9.0954709687663602</c:v>
                </c:pt>
                <c:pt idx="4">
                  <c:v>10.538344480851633</c:v>
                </c:pt>
                <c:pt idx="5">
                  <c:v>10.196739687196462</c:v>
                </c:pt>
              </c:numCache>
            </c:numRef>
          </c:val>
          <c:smooth val="0"/>
          <c:extLst>
            <c:ext xmlns:c16="http://schemas.microsoft.com/office/drawing/2014/chart" uri="{C3380CC4-5D6E-409C-BE32-E72D297353CC}">
              <c16:uniqueId val="{00000001-8317-4AD0-BEBC-3B512B40B24B}"/>
            </c:ext>
          </c:extLst>
        </c:ser>
        <c:dLbls>
          <c:showLegendKey val="0"/>
          <c:showVal val="0"/>
          <c:showCatName val="0"/>
          <c:showSerName val="0"/>
          <c:showPercent val="0"/>
          <c:showBubbleSize val="0"/>
        </c:dLbls>
        <c:marker val="1"/>
        <c:smooth val="0"/>
        <c:axId val="209365632"/>
        <c:axId val="209363712"/>
      </c:lineChart>
      <c:catAx>
        <c:axId val="209339520"/>
        <c:scaling>
          <c:orientation val="minMax"/>
        </c:scaling>
        <c:delete val="0"/>
        <c:axPos val="b"/>
        <c:title>
          <c:tx>
            <c:rich>
              <a:bodyPr/>
              <a:lstStyle/>
              <a:p>
                <a:pPr>
                  <a:defRPr sz="800" b="0">
                    <a:latin typeface="Arial" panose="020B0604020202020204" pitchFamily="34" charset="0"/>
                    <a:cs typeface="Arial" panose="020B0604020202020204" pitchFamily="34" charset="0"/>
                  </a:defRPr>
                </a:pPr>
                <a:r>
                  <a:rPr lang="en-US" sz="800" b="0">
                    <a:latin typeface="Arial" panose="020B0604020202020204" pitchFamily="34" charset="0"/>
                    <a:cs typeface="Arial" panose="020B0604020202020204" pitchFamily="34" charset="0"/>
                  </a:rPr>
                  <a:t>At 30 June</a:t>
                </a:r>
              </a:p>
            </c:rich>
          </c:tx>
          <c:overlay val="0"/>
        </c:title>
        <c:numFmt formatCode="General" sourceLinked="1"/>
        <c:majorTickMark val="out"/>
        <c:minorTickMark val="none"/>
        <c:tickLblPos val="nextTo"/>
        <c:spPr>
          <a:ln>
            <a:noFill/>
          </a:ln>
        </c:spPr>
        <c:txPr>
          <a:bodyPr/>
          <a:lstStyle/>
          <a:p>
            <a:pPr>
              <a:defRPr sz="800">
                <a:latin typeface="Arial" panose="020B0604020202020204" pitchFamily="34" charset="0"/>
                <a:cs typeface="Arial" panose="020B0604020202020204" pitchFamily="34" charset="0"/>
              </a:defRPr>
            </a:pPr>
            <a:endParaRPr lang="en-US"/>
          </a:p>
        </c:txPr>
        <c:crossAx val="209341440"/>
        <c:crosses val="autoZero"/>
        <c:auto val="1"/>
        <c:lblAlgn val="ctr"/>
        <c:lblOffset val="100"/>
        <c:noMultiLvlLbl val="0"/>
      </c:catAx>
      <c:valAx>
        <c:axId val="209341440"/>
        <c:scaling>
          <c:orientation val="minMax"/>
          <c:min val="0"/>
        </c:scaling>
        <c:delete val="0"/>
        <c:axPos val="l"/>
        <c:numFmt formatCode="#,##0" sourceLinked="1"/>
        <c:majorTickMark val="out"/>
        <c:minorTickMark val="none"/>
        <c:tickLblPos val="nextTo"/>
        <c:spPr>
          <a:ln>
            <a:noFill/>
          </a:ln>
        </c:spPr>
        <c:txPr>
          <a:bodyPr/>
          <a:lstStyle/>
          <a:p>
            <a:pPr>
              <a:defRPr sz="800">
                <a:solidFill>
                  <a:schemeClr val="bg1"/>
                </a:solidFill>
                <a:latin typeface="Arial" panose="020B0604020202020204" pitchFamily="34" charset="0"/>
                <a:cs typeface="Arial" panose="020B0604020202020204" pitchFamily="34" charset="0"/>
              </a:defRPr>
            </a:pPr>
            <a:endParaRPr lang="en-US"/>
          </a:p>
        </c:txPr>
        <c:crossAx val="209339520"/>
        <c:crosses val="autoZero"/>
        <c:crossBetween val="between"/>
      </c:valAx>
      <c:valAx>
        <c:axId val="209363712"/>
        <c:scaling>
          <c:orientation val="minMax"/>
          <c:min val="0"/>
        </c:scaling>
        <c:delete val="0"/>
        <c:axPos val="r"/>
        <c:title>
          <c:tx>
            <c:rich>
              <a:bodyPr rot="0" vert="horz"/>
              <a:lstStyle/>
              <a:p>
                <a:pPr>
                  <a:defRPr sz="800" b="0">
                    <a:latin typeface="Arial" panose="020B0604020202020204" pitchFamily="34" charset="0"/>
                    <a:cs typeface="Arial" panose="020B0604020202020204" pitchFamily="34" charset="0"/>
                  </a:defRPr>
                </a:pPr>
                <a:r>
                  <a:rPr lang="en-US" sz="800" b="0">
                    <a:latin typeface="Arial" panose="020B0604020202020204" pitchFamily="34" charset="0"/>
                    <a:cs typeface="Arial" panose="020B0604020202020204" pitchFamily="34" charset="0"/>
                  </a:rPr>
                  <a:t>%</a:t>
                </a:r>
              </a:p>
            </c:rich>
          </c:tx>
          <c:layout>
            <c:manualLayout>
              <c:xMode val="edge"/>
              <c:yMode val="edge"/>
              <c:x val="0.94171088755113297"/>
              <c:y val="0.17726855868927274"/>
            </c:manualLayout>
          </c:layout>
          <c:overlay val="0"/>
        </c:title>
        <c:numFmt formatCode="#,##0" sourceLinked="0"/>
        <c:majorTickMark val="out"/>
        <c:minorTickMark val="none"/>
        <c:tickLblPos val="nextTo"/>
        <c:spPr>
          <a:ln>
            <a:noFill/>
          </a:ln>
        </c:spPr>
        <c:txPr>
          <a:bodyPr/>
          <a:lstStyle/>
          <a:p>
            <a:pPr>
              <a:defRPr sz="800">
                <a:latin typeface="Arial" panose="020B0604020202020204" pitchFamily="34" charset="0"/>
                <a:cs typeface="Arial" panose="020B0604020202020204" pitchFamily="34" charset="0"/>
              </a:defRPr>
            </a:pPr>
            <a:endParaRPr lang="en-US"/>
          </a:p>
        </c:txPr>
        <c:crossAx val="209365632"/>
        <c:crosses val="max"/>
        <c:crossBetween val="between"/>
      </c:valAx>
      <c:catAx>
        <c:axId val="209365632"/>
        <c:scaling>
          <c:orientation val="minMax"/>
        </c:scaling>
        <c:delete val="1"/>
        <c:axPos val="b"/>
        <c:numFmt formatCode="General" sourceLinked="1"/>
        <c:majorTickMark val="out"/>
        <c:minorTickMark val="none"/>
        <c:tickLblPos val="nextTo"/>
        <c:crossAx val="209363712"/>
        <c:crosses val="autoZero"/>
        <c:auto val="1"/>
        <c:lblAlgn val="ctr"/>
        <c:lblOffset val="100"/>
        <c:noMultiLvlLbl val="0"/>
      </c:catAx>
    </c:plotArea>
    <c:legend>
      <c:legendPos val="t"/>
      <c:layout>
        <c:manualLayout>
          <c:xMode val="edge"/>
          <c:yMode val="edge"/>
          <c:x val="9.0825807603720221E-2"/>
          <c:y val="0.14038276143790851"/>
          <c:w val="0.77652022471500615"/>
          <c:h val="0.13178186274509804"/>
        </c:manualLayout>
      </c:layout>
      <c:overlay val="1"/>
      <c:spPr>
        <a:noFill/>
        <a:effectLst>
          <a:glow rad="127000">
            <a:schemeClr val="bg1">
              <a:alpha val="0"/>
            </a:schemeClr>
          </a:glow>
        </a:effectLst>
      </c:spPr>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http://creativecommons.org/licenses/by/4.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85726</xdr:colOff>
      <xdr:row>0</xdr:row>
      <xdr:rowOff>95251</xdr:rowOff>
    </xdr:from>
    <xdr:to>
      <xdr:col>0</xdr:col>
      <xdr:colOff>1345165</xdr:colOff>
      <xdr:row>10</xdr:row>
      <xdr:rowOff>30556</xdr:rowOff>
    </xdr:to>
    <xdr:pic>
      <xdr:nvPicPr>
        <xdr:cNvPr id="1025" name="Picture 1">
          <a:extLst>
            <a:ext uri="{FF2B5EF4-FFF2-40B4-BE49-F238E27FC236}">
              <a16:creationId xmlns:a16="http://schemas.microsoft.com/office/drawing/2014/main" id="{00000000-0008-0000-0000-000001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6" y="95251"/>
          <a:ext cx="1259439" cy="1554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51956</xdr:colOff>
      <xdr:row>36</xdr:row>
      <xdr:rowOff>17318</xdr:rowOff>
    </xdr:from>
    <xdr:to>
      <xdr:col>0</xdr:col>
      <xdr:colOff>909841</xdr:colOff>
      <xdr:row>37</xdr:row>
      <xdr:rowOff>133522</xdr:rowOff>
    </xdr:to>
    <xdr:pic>
      <xdr:nvPicPr>
        <xdr:cNvPr id="3" name="Picture 2" title="Creative Commons BY button logo">
          <a:hlinkClick xmlns:r="http://schemas.openxmlformats.org/officeDocument/2006/relationships" r:id="rId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3"/>
        <a:srcRect/>
        <a:stretch>
          <a:fillRect/>
        </a:stretch>
      </xdr:blipFill>
      <xdr:spPr bwMode="auto">
        <a:xfrm>
          <a:off x="51956" y="5932343"/>
          <a:ext cx="857885" cy="27812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210476</xdr:colOff>
      <xdr:row>1</xdr:row>
      <xdr:rowOff>134472</xdr:rowOff>
    </xdr:from>
    <xdr:to>
      <xdr:col>14</xdr:col>
      <xdr:colOff>593204</xdr:colOff>
      <xdr:row>11</xdr:row>
      <xdr:rowOff>240441</xdr:rowOff>
    </xdr:to>
    <xdr:grpSp>
      <xdr:nvGrpSpPr>
        <xdr:cNvPr id="13" name="Group 12">
          <a:extLst>
            <a:ext uri="{FF2B5EF4-FFF2-40B4-BE49-F238E27FC236}">
              <a16:creationId xmlns:a16="http://schemas.microsoft.com/office/drawing/2014/main" id="{00000000-0008-0000-0100-00000D000000}"/>
            </a:ext>
          </a:extLst>
        </xdr:cNvPr>
        <xdr:cNvGrpSpPr/>
      </xdr:nvGrpSpPr>
      <xdr:grpSpPr>
        <a:xfrm>
          <a:off x="4620551" y="477372"/>
          <a:ext cx="4611828" cy="2893619"/>
          <a:chOff x="4412682" y="481854"/>
          <a:chExt cx="4405640" cy="2907440"/>
        </a:xfrm>
      </xdr:grpSpPr>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4426322" y="526676"/>
          <a:ext cx="4392000" cy="2862618"/>
        </xdr:xfrm>
        <a:graphic>
          <a:graphicData uri="http://schemas.openxmlformats.org/drawingml/2006/chart">
            <c:chart xmlns:c="http://schemas.openxmlformats.org/drawingml/2006/chart" xmlns:r="http://schemas.openxmlformats.org/officeDocument/2006/relationships" r:id="rId1"/>
          </a:graphicData>
        </a:graphic>
      </xdr:graphicFrame>
      <xdr:sp macro="" textlink="Data!$AA$82">
        <xdr:nvSpPr>
          <xdr:cNvPr id="3" name="TextBox 2">
            <a:extLst>
              <a:ext uri="{FF2B5EF4-FFF2-40B4-BE49-F238E27FC236}">
                <a16:creationId xmlns:a16="http://schemas.microsoft.com/office/drawing/2014/main" id="{00000000-0008-0000-0100-000003000000}"/>
              </a:ext>
            </a:extLst>
          </xdr:cNvPr>
          <xdr:cNvSpPr txBox="1"/>
        </xdr:nvSpPr>
        <xdr:spPr>
          <a:xfrm>
            <a:off x="4412682" y="481854"/>
            <a:ext cx="3577112" cy="915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0F552AF-0921-43CB-B414-74105ABD8DAD}" type="TxLink">
              <a:rPr lang="en-US" sz="1000" b="1" i="0" u="none" strike="noStrike">
                <a:solidFill>
                  <a:srgbClr val="4A4F55"/>
                </a:solidFill>
                <a:latin typeface="Arial" panose="020B0604020202020204" pitchFamily="34" charset="0"/>
                <a:cs typeface="Arial" panose="020B0604020202020204" pitchFamily="34" charset="0"/>
              </a:rPr>
              <a:pPr/>
              <a:t>Aurukun is projected to have a population between 1,099 and 1,263 by 2046</a:t>
            </a:fld>
            <a:endParaRPr lang="en-AU" sz="800" b="1">
              <a:solidFill>
                <a:srgbClr val="4A4F55"/>
              </a:solidFill>
              <a:latin typeface="Arial" panose="020B0604020202020204" pitchFamily="34" charset="0"/>
              <a:cs typeface="Arial" panose="020B0604020202020204" pitchFamily="34" charset="0"/>
            </a:endParaRPr>
          </a:p>
        </xdr:txBody>
      </xdr:sp>
    </xdr:grpSp>
    <xdr:clientData fLocksWithSheet="0"/>
  </xdr:twoCellAnchor>
  <xdr:twoCellAnchor>
    <xdr:from>
      <xdr:col>8</xdr:col>
      <xdr:colOff>0</xdr:colOff>
      <xdr:row>14</xdr:row>
      <xdr:rowOff>78441</xdr:rowOff>
    </xdr:from>
    <xdr:to>
      <xdr:col>15</xdr:col>
      <xdr:colOff>1728</xdr:colOff>
      <xdr:row>24</xdr:row>
      <xdr:rowOff>161997</xdr:rowOff>
    </xdr:to>
    <xdr:grpSp>
      <xdr:nvGrpSpPr>
        <xdr:cNvPr id="14" name="Group 13">
          <a:extLst>
            <a:ext uri="{FF2B5EF4-FFF2-40B4-BE49-F238E27FC236}">
              <a16:creationId xmlns:a16="http://schemas.microsoft.com/office/drawing/2014/main" id="{00000000-0008-0000-0100-00000E000000}"/>
            </a:ext>
          </a:extLst>
        </xdr:cNvPr>
        <xdr:cNvGrpSpPr/>
      </xdr:nvGrpSpPr>
      <xdr:grpSpPr>
        <a:xfrm>
          <a:off x="4648200" y="3869391"/>
          <a:ext cx="4630878" cy="2442581"/>
          <a:chOff x="4426324" y="3899647"/>
          <a:chExt cx="4405639" cy="2470409"/>
        </a:xfrm>
      </xdr:grpSpPr>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4439963" y="3944468"/>
          <a:ext cx="4392000" cy="2425588"/>
        </xdr:xfrm>
        <a:graphic>
          <a:graphicData uri="http://schemas.openxmlformats.org/drawingml/2006/chart">
            <c:chart xmlns:c="http://schemas.openxmlformats.org/drawingml/2006/chart" xmlns:r="http://schemas.openxmlformats.org/officeDocument/2006/relationships" r:id="rId2"/>
          </a:graphicData>
        </a:graphic>
      </xdr:graphicFrame>
      <xdr:sp macro="" textlink="Data!$AA$83">
        <xdr:nvSpPr>
          <xdr:cNvPr id="5" name="TextBox 4">
            <a:extLst>
              <a:ext uri="{FF2B5EF4-FFF2-40B4-BE49-F238E27FC236}">
                <a16:creationId xmlns:a16="http://schemas.microsoft.com/office/drawing/2014/main" id="{00000000-0008-0000-0100-000005000000}"/>
              </a:ext>
            </a:extLst>
          </xdr:cNvPr>
          <xdr:cNvSpPr txBox="1"/>
        </xdr:nvSpPr>
        <xdr:spPr>
          <a:xfrm>
            <a:off x="4426324" y="3899647"/>
            <a:ext cx="4045324" cy="471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68711129-83C5-47C9-BAC7-7B0560439B3E}" type="TxLink">
              <a:rPr lang="en-US" sz="1000" b="1" i="0" u="none" strike="noStrike">
                <a:solidFill>
                  <a:srgbClr val="4A4F55"/>
                </a:solidFill>
                <a:latin typeface="Arial" panose="020B0604020202020204" pitchFamily="34" charset="0"/>
                <a:ea typeface="+mn-ea"/>
                <a:cs typeface="Arial" panose="020B0604020202020204" pitchFamily="34" charset="0"/>
              </a:rPr>
              <a:pPr marL="0" indent="0"/>
              <a:t>Between 2021 and 2046, the population of Aurukun is projected to increase by 49 persons¹</a:t>
            </a:fld>
            <a:endParaRPr lang="en-AU" sz="1000" b="1" i="0" u="none" strike="noStrike">
              <a:solidFill>
                <a:srgbClr val="4A4F55"/>
              </a:solidFill>
              <a:latin typeface="Arial" panose="020B0604020202020204" pitchFamily="34" charset="0"/>
              <a:ea typeface="+mn-ea"/>
              <a:cs typeface="Arial" panose="020B0604020202020204" pitchFamily="34" charset="0"/>
            </a:endParaRPr>
          </a:p>
        </xdr:txBody>
      </xdr:sp>
    </xdr:grpSp>
    <xdr:clientData fLocksWithSheet="0"/>
  </xdr:twoCellAnchor>
  <xdr:twoCellAnchor>
    <xdr:from>
      <xdr:col>7</xdr:col>
      <xdr:colOff>136904</xdr:colOff>
      <xdr:row>27</xdr:row>
      <xdr:rowOff>11206</xdr:rowOff>
    </xdr:from>
    <xdr:to>
      <xdr:col>14</xdr:col>
      <xdr:colOff>505992</xdr:colOff>
      <xdr:row>35</xdr:row>
      <xdr:rowOff>150792</xdr:rowOff>
    </xdr:to>
    <xdr:grpSp>
      <xdr:nvGrpSpPr>
        <xdr:cNvPr id="15" name="Group 14">
          <a:extLst>
            <a:ext uri="{FF2B5EF4-FFF2-40B4-BE49-F238E27FC236}">
              <a16:creationId xmlns:a16="http://schemas.microsoft.com/office/drawing/2014/main" id="{00000000-0008-0000-0100-00000F000000}"/>
            </a:ext>
          </a:extLst>
        </xdr:cNvPr>
        <xdr:cNvGrpSpPr/>
      </xdr:nvGrpSpPr>
      <xdr:grpSpPr>
        <a:xfrm>
          <a:off x="4550154" y="6818406"/>
          <a:ext cx="4591838" cy="2533536"/>
          <a:chOff x="4339110" y="6891618"/>
          <a:chExt cx="4392000" cy="2526439"/>
        </a:xfrm>
      </xdr:grpSpPr>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4339110" y="6970057"/>
          <a:ext cx="4392000" cy="2448000"/>
        </xdr:xfrm>
        <a:graphic>
          <a:graphicData uri="http://schemas.openxmlformats.org/drawingml/2006/chart">
            <c:chart xmlns:c="http://schemas.openxmlformats.org/drawingml/2006/chart" xmlns:r="http://schemas.openxmlformats.org/officeDocument/2006/relationships" r:id="rId3"/>
          </a:graphicData>
        </a:graphic>
      </xdr:graphicFrame>
      <xdr:sp macro="" textlink="Data!$AC$2">
        <xdr:nvSpPr>
          <xdr:cNvPr id="7" name="TextBox 6">
            <a:extLst>
              <a:ext uri="{FF2B5EF4-FFF2-40B4-BE49-F238E27FC236}">
                <a16:creationId xmlns:a16="http://schemas.microsoft.com/office/drawing/2014/main" id="{00000000-0008-0000-0100-000007000000}"/>
              </a:ext>
            </a:extLst>
          </xdr:cNvPr>
          <xdr:cNvSpPr txBox="1"/>
        </xdr:nvSpPr>
        <xdr:spPr>
          <a:xfrm>
            <a:off x="4381501" y="6891618"/>
            <a:ext cx="3577112" cy="500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C344F978-68DA-47FD-98D9-A246C2194135}" type="TxLink">
              <a:rPr lang="en-US" sz="1000" b="1" i="0" u="none" strike="noStrike">
                <a:solidFill>
                  <a:srgbClr val="4A4F55"/>
                </a:solidFill>
                <a:latin typeface="Arial" panose="020B0604020202020204" pitchFamily="34" charset="0"/>
                <a:ea typeface="+mn-ea"/>
                <a:cs typeface="Arial" panose="020B0604020202020204" pitchFamily="34" charset="0"/>
              </a:rPr>
              <a:pPr marL="0" indent="0"/>
              <a:t>In Aurukun, around 1 in 5 persons are projected to be aged between 0 and 14 years by 2046</a:t>
            </a:fld>
            <a:endParaRPr lang="en-AU" sz="1000" b="1" i="0" u="none" strike="noStrike">
              <a:solidFill>
                <a:srgbClr val="4A4F55"/>
              </a:solidFill>
              <a:latin typeface="Arial" panose="020B0604020202020204" pitchFamily="34" charset="0"/>
              <a:ea typeface="+mn-ea"/>
              <a:cs typeface="Arial" panose="020B0604020202020204" pitchFamily="34" charset="0"/>
            </a:endParaRPr>
          </a:p>
        </xdr:txBody>
      </xdr:sp>
    </xdr:grpSp>
    <xdr:clientData fLocksWithSheet="0"/>
  </xdr:twoCellAnchor>
  <xdr:twoCellAnchor>
    <xdr:from>
      <xdr:col>7</xdr:col>
      <xdr:colOff>181728</xdr:colOff>
      <xdr:row>35</xdr:row>
      <xdr:rowOff>224118</xdr:rowOff>
    </xdr:from>
    <xdr:to>
      <xdr:col>14</xdr:col>
      <xdr:colOff>549088</xdr:colOff>
      <xdr:row>44</xdr:row>
      <xdr:rowOff>105970</xdr:rowOff>
    </xdr:to>
    <xdr:grpSp>
      <xdr:nvGrpSpPr>
        <xdr:cNvPr id="16" name="Group 15">
          <a:extLst>
            <a:ext uri="{FF2B5EF4-FFF2-40B4-BE49-F238E27FC236}">
              <a16:creationId xmlns:a16="http://schemas.microsoft.com/office/drawing/2014/main" id="{00000000-0008-0000-0100-000010000000}"/>
            </a:ext>
          </a:extLst>
        </xdr:cNvPr>
        <xdr:cNvGrpSpPr/>
      </xdr:nvGrpSpPr>
      <xdr:grpSpPr>
        <a:xfrm>
          <a:off x="4588628" y="9422093"/>
          <a:ext cx="4596460" cy="2577427"/>
          <a:chOff x="4383934" y="9491383"/>
          <a:chExt cx="4390272" cy="2604881"/>
        </a:xfrm>
      </xdr:grpSpPr>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4383934" y="9648264"/>
          <a:ext cx="4390272" cy="2448000"/>
        </xdr:xfrm>
        <a:graphic>
          <a:graphicData uri="http://schemas.openxmlformats.org/drawingml/2006/chart">
            <c:chart xmlns:c="http://schemas.openxmlformats.org/drawingml/2006/chart" xmlns:r="http://schemas.openxmlformats.org/officeDocument/2006/relationships" r:id="rId4"/>
          </a:graphicData>
        </a:graphic>
      </xdr:graphicFrame>
      <xdr:sp macro="" textlink="Data!$AE$2">
        <xdr:nvSpPr>
          <xdr:cNvPr id="9" name="TextBox 8">
            <a:extLst>
              <a:ext uri="{FF2B5EF4-FFF2-40B4-BE49-F238E27FC236}">
                <a16:creationId xmlns:a16="http://schemas.microsoft.com/office/drawing/2014/main" id="{00000000-0008-0000-0100-000009000000}"/>
              </a:ext>
            </a:extLst>
          </xdr:cNvPr>
          <xdr:cNvSpPr txBox="1"/>
        </xdr:nvSpPr>
        <xdr:spPr>
          <a:xfrm>
            <a:off x="4392706" y="9491383"/>
            <a:ext cx="3577111" cy="448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89FAE746-CE65-49FF-A94C-64E191F25C3A}" type="TxLink">
              <a:rPr lang="en-US" sz="1000" b="1" i="0" u="none" strike="noStrike">
                <a:solidFill>
                  <a:srgbClr val="4A4F55"/>
                </a:solidFill>
                <a:latin typeface="Arial" panose="020B0604020202020204" pitchFamily="34" charset="0"/>
                <a:ea typeface="+mn-ea"/>
                <a:cs typeface="Arial" panose="020B0604020202020204" pitchFamily="34" charset="0"/>
              </a:rPr>
              <a:pPr marL="0" indent="0"/>
              <a:t>In Aurukun, around 1 in 10 persons are projected to be aged over 65 years by 2046</a:t>
            </a:fld>
            <a:endParaRPr lang="en-AU" sz="1000" b="1" i="0" u="none" strike="noStrike">
              <a:solidFill>
                <a:srgbClr val="4A4F55"/>
              </a:solidFill>
              <a:latin typeface="Arial" panose="020B0604020202020204" pitchFamily="34" charset="0"/>
              <a:ea typeface="+mn-ea"/>
              <a:cs typeface="Arial" panose="020B0604020202020204" pitchFamily="34" charset="0"/>
            </a:endParaRPr>
          </a:p>
        </xdr:txBody>
      </xdr:sp>
    </xdr:grpSp>
    <xdr:clientData fLocksWithSheet="0"/>
  </xdr:twoCellAnchor>
  <xdr:oneCellAnchor>
    <xdr:from>
      <xdr:col>6</xdr:col>
      <xdr:colOff>448237</xdr:colOff>
      <xdr:row>32</xdr:row>
      <xdr:rowOff>56028</xdr:rowOff>
    </xdr:from>
    <xdr:ext cx="834390" cy="879213"/>
    <xdr:pic>
      <xdr:nvPicPr>
        <xdr:cNvPr id="10" name="Picture 9" descr="C:\Users\sjvanr\Downloads\school43.png">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5" cstate="print">
          <a:duotone>
            <a:prstClr val="black"/>
            <a:srgbClr val="009CA6">
              <a:tint val="45000"/>
              <a:satMod val="400000"/>
            </a:srgbClr>
          </a:duotone>
          <a:extLst>
            <a:ext uri="{28A0092B-C50C-407E-A947-70E740481C1C}">
              <a14:useLocalDpi xmlns:a14="http://schemas.microsoft.com/office/drawing/2010/main" val="0"/>
            </a:ext>
          </a:extLst>
        </a:blip>
        <a:srcRect/>
        <a:stretch>
          <a:fillRect/>
        </a:stretch>
      </xdr:blipFill>
      <xdr:spPr bwMode="auto">
        <a:xfrm>
          <a:off x="4105837" y="6152028"/>
          <a:ext cx="834390" cy="879213"/>
        </a:xfrm>
        <a:prstGeom prst="rect">
          <a:avLst/>
        </a:prstGeom>
        <a:noFill/>
        <a:ln>
          <a:noFill/>
        </a:ln>
      </xdr:spPr>
    </xdr:pic>
    <xdr:clientData/>
  </xdr:oneCellAnchor>
  <xdr:oneCellAnchor>
    <xdr:from>
      <xdr:col>6</xdr:col>
      <xdr:colOff>437030</xdr:colOff>
      <xdr:row>40</xdr:row>
      <xdr:rowOff>22412</xdr:rowOff>
    </xdr:from>
    <xdr:ext cx="759757" cy="853887"/>
    <xdr:pic>
      <xdr:nvPicPr>
        <xdr:cNvPr id="11" name="Picture 10" descr="C:\Users\sjvanr\Downloads\elderly.png">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6" cstate="print">
          <a:duotone>
            <a:prstClr val="black"/>
            <a:srgbClr val="009CA6">
              <a:tint val="45000"/>
              <a:satMod val="400000"/>
            </a:srgbClr>
          </a:duotone>
          <a:extLst>
            <a:ext uri="{28A0092B-C50C-407E-A947-70E740481C1C}">
              <a14:useLocalDpi xmlns:a14="http://schemas.microsoft.com/office/drawing/2010/main" val="0"/>
            </a:ext>
          </a:extLst>
        </a:blip>
        <a:srcRect/>
        <a:stretch>
          <a:fillRect/>
        </a:stretch>
      </xdr:blipFill>
      <xdr:spPr bwMode="auto">
        <a:xfrm>
          <a:off x="4094630" y="7642412"/>
          <a:ext cx="759757" cy="853887"/>
        </a:xfrm>
        <a:prstGeom prst="rect">
          <a:avLst/>
        </a:prstGeom>
        <a:noFill/>
        <a:ln>
          <a:noFill/>
        </a:ln>
      </xdr:spPr>
    </xdr:pic>
    <xdr:clientData/>
  </xdr:oneCellAnchor>
  <xdr:twoCellAnchor>
    <xdr:from>
      <xdr:col>0</xdr:col>
      <xdr:colOff>280147</xdr:colOff>
      <xdr:row>0</xdr:row>
      <xdr:rowOff>156882</xdr:rowOff>
    </xdr:from>
    <xdr:to>
      <xdr:col>0</xdr:col>
      <xdr:colOff>593912</xdr:colOff>
      <xdr:row>0</xdr:row>
      <xdr:rowOff>302559</xdr:rowOff>
    </xdr:to>
    <xdr:sp macro="" textlink="">
      <xdr:nvSpPr>
        <xdr:cNvPr id="12" name="Right Arrow 11">
          <a:extLst>
            <a:ext uri="{FF2B5EF4-FFF2-40B4-BE49-F238E27FC236}">
              <a16:creationId xmlns:a16="http://schemas.microsoft.com/office/drawing/2014/main" id="{00000000-0008-0000-0100-00000C000000}"/>
            </a:ext>
          </a:extLst>
        </xdr:cNvPr>
        <xdr:cNvSpPr/>
      </xdr:nvSpPr>
      <xdr:spPr>
        <a:xfrm>
          <a:off x="280147" y="156882"/>
          <a:ext cx="313765" cy="145677"/>
        </a:xfrm>
        <a:prstGeom prst="rightArrow">
          <a:avLst/>
        </a:prstGeom>
        <a:solidFill>
          <a:srgbClr val="6C1D44"/>
        </a:solidFill>
        <a:ln>
          <a:solidFill>
            <a:srgbClr val="4A4F5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0.03018</cdr:x>
      <cdr:y>0.00789</cdr:y>
    </cdr:from>
    <cdr:to>
      <cdr:x>0.89393</cdr:x>
      <cdr:y>0.17212</cdr:y>
    </cdr:to>
    <cdr:sp macro="" textlink="Snapshot!$U$7">
      <cdr:nvSpPr>
        <cdr:cNvPr id="4" name="TextBox 3"/>
        <cdr:cNvSpPr txBox="1"/>
      </cdr:nvSpPr>
      <cdr:spPr>
        <a:xfrm xmlns:a="http://schemas.openxmlformats.org/drawingml/2006/main">
          <a:off x="115471" y="19489"/>
          <a:ext cx="3304760" cy="4058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BD70669-5518-4EBB-9923-E97D330F30C9}" type="TxLink">
            <a:rPr lang="en-US" sz="1100" b="0" i="0" u="none" strike="noStrike">
              <a:solidFill>
                <a:srgbClr val="000000"/>
              </a:solidFill>
              <a:latin typeface="Calibri"/>
              <a:cs typeface="Calibri"/>
            </a:rPr>
            <a:pPr/>
            <a:t> </a:t>
          </a:fld>
          <a:endParaRPr lang="en-AU" sz="1100"/>
        </a:p>
      </cdr:txBody>
    </cdr:sp>
  </cdr:relSizeAnchor>
</c:userShapes>
</file>

<file path=xl/drawings/drawing4.xml><?xml version="1.0" encoding="utf-8"?>
<c:userShapes xmlns:c="http://schemas.openxmlformats.org/drawingml/2006/chart">
  <cdr:relSizeAnchor xmlns:cdr="http://schemas.openxmlformats.org/drawingml/2006/chartDrawing">
    <cdr:from>
      <cdr:x>0.03018</cdr:x>
      <cdr:y>0.00789</cdr:y>
    </cdr:from>
    <cdr:to>
      <cdr:x>0.89393</cdr:x>
      <cdr:y>0.17212</cdr:y>
    </cdr:to>
    <cdr:sp macro="" textlink="Snapshot!$U$7">
      <cdr:nvSpPr>
        <cdr:cNvPr id="4" name="TextBox 3"/>
        <cdr:cNvSpPr txBox="1"/>
      </cdr:nvSpPr>
      <cdr:spPr>
        <a:xfrm xmlns:a="http://schemas.openxmlformats.org/drawingml/2006/main">
          <a:off x="115471" y="19489"/>
          <a:ext cx="3304760" cy="4058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BD70669-5518-4EBB-9923-E97D330F30C9}" type="TxLink">
            <a:rPr lang="en-US" sz="1100" b="0" i="0" u="none" strike="noStrike">
              <a:solidFill>
                <a:srgbClr val="000000"/>
              </a:solidFill>
              <a:latin typeface="Calibri"/>
              <a:cs typeface="Calibri"/>
            </a:rPr>
            <a:pPr/>
            <a:t> </a:t>
          </a:fld>
          <a:endParaRPr lang="en-AU" sz="1100"/>
        </a:p>
      </cdr:txBody>
    </cdr:sp>
  </cdr:relSizeAnchor>
  <cdr:relSizeAnchor xmlns:cdr="http://schemas.openxmlformats.org/drawingml/2006/chartDrawing">
    <cdr:from>
      <cdr:x>0.002</cdr:x>
      <cdr:y>0.92925</cdr:y>
    </cdr:from>
    <cdr:to>
      <cdr:x>0.35409</cdr:x>
      <cdr:y>1</cdr:y>
    </cdr:to>
    <cdr:sp macro="" textlink="">
      <cdr:nvSpPr>
        <cdr:cNvPr id="2" name="TextBox 1"/>
        <cdr:cNvSpPr txBox="1"/>
      </cdr:nvSpPr>
      <cdr:spPr>
        <a:xfrm xmlns:a="http://schemas.openxmlformats.org/drawingml/2006/main">
          <a:off x="8773" y="2274798"/>
          <a:ext cx="1546412" cy="173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700">
              <a:latin typeface="Arial" panose="020B0604020202020204" pitchFamily="34" charset="0"/>
              <a:cs typeface="Arial" panose="020B0604020202020204" pitchFamily="34" charset="0"/>
            </a:rPr>
            <a:t>1.</a:t>
          </a:r>
          <a:r>
            <a:rPr lang="en-AU" sz="700" baseline="0">
              <a:latin typeface="Arial" panose="020B0604020202020204" pitchFamily="34" charset="0"/>
              <a:cs typeface="Arial" panose="020B0604020202020204" pitchFamily="34" charset="0"/>
            </a:rPr>
            <a:t> </a:t>
          </a:r>
          <a:r>
            <a:rPr lang="en-AU" sz="700">
              <a:latin typeface="Arial" panose="020B0604020202020204" pitchFamily="34" charset="0"/>
              <a:cs typeface="Arial" panose="020B0604020202020204" pitchFamily="34" charset="0"/>
            </a:rPr>
            <a:t> Medium series</a:t>
          </a:r>
        </a:p>
      </cdr:txBody>
    </cdr:sp>
  </cdr:relSizeAnchor>
</c:userShapes>
</file>

<file path=xl/drawings/drawing5.xml><?xml version="1.0" encoding="utf-8"?>
<c:userShapes xmlns:c="http://schemas.openxmlformats.org/drawingml/2006/chart">
  <cdr:relSizeAnchor xmlns:cdr="http://schemas.openxmlformats.org/drawingml/2006/chartDrawing">
    <cdr:from>
      <cdr:x>0.03018</cdr:x>
      <cdr:y>0.00789</cdr:y>
    </cdr:from>
    <cdr:to>
      <cdr:x>0.89393</cdr:x>
      <cdr:y>0.17212</cdr:y>
    </cdr:to>
    <cdr:sp macro="" textlink="Snapshot!$U$7">
      <cdr:nvSpPr>
        <cdr:cNvPr id="4" name="TextBox 3"/>
        <cdr:cNvSpPr txBox="1"/>
      </cdr:nvSpPr>
      <cdr:spPr>
        <a:xfrm xmlns:a="http://schemas.openxmlformats.org/drawingml/2006/main">
          <a:off x="115471" y="19489"/>
          <a:ext cx="3304760" cy="4058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BD70669-5518-4EBB-9923-E97D330F30C9}" type="TxLink">
            <a:rPr lang="en-US" sz="1100" b="0" i="0" u="none" strike="noStrike">
              <a:solidFill>
                <a:srgbClr val="000000"/>
              </a:solidFill>
              <a:latin typeface="Calibri"/>
              <a:cs typeface="Calibri"/>
            </a:rPr>
            <a:pPr/>
            <a:t> </a:t>
          </a:fld>
          <a:endParaRPr lang="en-AU" sz="1100"/>
        </a:p>
      </cdr:txBody>
    </cdr:sp>
  </cdr:relSizeAnchor>
</c:userShapes>
</file>

<file path=xl/drawings/drawing6.xml><?xml version="1.0" encoding="utf-8"?>
<c:userShapes xmlns:c="http://schemas.openxmlformats.org/drawingml/2006/chart">
  <cdr:relSizeAnchor xmlns:cdr="http://schemas.openxmlformats.org/drawingml/2006/chartDrawing">
    <cdr:from>
      <cdr:x>0.03018</cdr:x>
      <cdr:y>0.00789</cdr:y>
    </cdr:from>
    <cdr:to>
      <cdr:x>0.89393</cdr:x>
      <cdr:y>0.17212</cdr:y>
    </cdr:to>
    <cdr:sp macro="" textlink="Snapshot!$U$7">
      <cdr:nvSpPr>
        <cdr:cNvPr id="4" name="TextBox 3"/>
        <cdr:cNvSpPr txBox="1"/>
      </cdr:nvSpPr>
      <cdr:spPr>
        <a:xfrm xmlns:a="http://schemas.openxmlformats.org/drawingml/2006/main">
          <a:off x="115471" y="19489"/>
          <a:ext cx="3304760" cy="4058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BD70669-5518-4EBB-9923-E97D330F30C9}" type="TxLink">
            <a:rPr lang="en-US" sz="1100" b="0" i="0" u="none" strike="noStrike">
              <a:solidFill>
                <a:srgbClr val="000000"/>
              </a:solidFill>
              <a:latin typeface="Calibri"/>
              <a:cs typeface="Calibri"/>
            </a:rPr>
            <a:pPr/>
            <a:t> </a:t>
          </a:fld>
          <a:endParaRPr lang="en-AU" sz="1100"/>
        </a:p>
      </cdr:txBody>
    </cdr:sp>
  </cdr:relSizeAnchor>
</c:userShapes>
</file>

<file path=xl/theme/theme1.xml><?xml version="1.0" encoding="utf-8"?>
<a:theme xmlns:a="http://schemas.openxmlformats.org/drawingml/2006/main" name="Office Theme">
  <a:themeElements>
    <a:clrScheme name="QT Full Colour">
      <a:dk1>
        <a:sysClr val="windowText" lastClr="000000"/>
      </a:dk1>
      <a:lt1>
        <a:sysClr val="window" lastClr="FFFFFF"/>
      </a:lt1>
      <a:dk2>
        <a:srgbClr val="4A4F55"/>
      </a:dk2>
      <a:lt2>
        <a:srgbClr val="9A9D9D"/>
      </a:lt2>
      <a:accent1>
        <a:srgbClr val="4A4F55"/>
      </a:accent1>
      <a:accent2>
        <a:srgbClr val="BE955B"/>
      </a:accent2>
      <a:accent3>
        <a:srgbClr val="009CA6"/>
      </a:accent3>
      <a:accent4>
        <a:srgbClr val="8C4799"/>
      </a:accent4>
      <a:accent5>
        <a:srgbClr val="719949"/>
      </a:accent5>
      <a:accent6>
        <a:srgbClr val="6C1D45"/>
      </a:accent6>
      <a:hlink>
        <a:srgbClr val="009CA6"/>
      </a:hlink>
      <a:folHlink>
        <a:srgbClr val="009CA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reativecommons.org/licenses/by/4.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2:AH44"/>
  <sheetViews>
    <sheetView tabSelected="1" zoomScaleNormal="100" workbookViewId="0">
      <selection activeCell="A12" sqref="A12"/>
    </sheetView>
  </sheetViews>
  <sheetFormatPr defaultColWidth="9.1796875" defaultRowHeight="12.5" x14ac:dyDescent="0.25"/>
  <cols>
    <col min="1" max="1" width="24.7265625" style="2" customWidth="1"/>
    <col min="2" max="2" width="6.7265625" style="2" customWidth="1"/>
    <col min="3" max="3" width="15.81640625" style="2" bestFit="1" customWidth="1"/>
    <col min="4" max="8" width="9.1796875" style="2"/>
    <col min="9" max="9" width="9.81640625" style="2" customWidth="1"/>
    <col min="10" max="16384" width="9.1796875" style="2"/>
  </cols>
  <sheetData>
    <row r="12" spans="1:3" ht="15.5" x14ac:dyDescent="0.35">
      <c r="A12" s="1" t="s">
        <v>0</v>
      </c>
    </row>
    <row r="14" spans="1:3" ht="15.5" x14ac:dyDescent="0.35">
      <c r="B14" s="3" t="s">
        <v>1</v>
      </c>
    </row>
    <row r="15" spans="1:3" ht="13" x14ac:dyDescent="0.3">
      <c r="B15" s="17" t="s">
        <v>2</v>
      </c>
    </row>
    <row r="16" spans="1:3" x14ac:dyDescent="0.25">
      <c r="B16" s="19">
        <v>1</v>
      </c>
      <c r="C16" s="2" t="s">
        <v>3</v>
      </c>
    </row>
    <row r="17" spans="1:3" x14ac:dyDescent="0.25">
      <c r="B17" s="19"/>
    </row>
    <row r="18" spans="1:3" x14ac:dyDescent="0.25">
      <c r="C18" s="4"/>
    </row>
    <row r="19" spans="1:3" ht="15.5" x14ac:dyDescent="0.35">
      <c r="A19" s="1" t="s">
        <v>4</v>
      </c>
    </row>
    <row r="21" spans="1:3" x14ac:dyDescent="0.25">
      <c r="A21" s="5" t="s">
        <v>5</v>
      </c>
    </row>
    <row r="22" spans="1:3" x14ac:dyDescent="0.25">
      <c r="A22" s="5" t="s">
        <v>6</v>
      </c>
    </row>
    <row r="23" spans="1:3" x14ac:dyDescent="0.25">
      <c r="A23" s="5" t="s">
        <v>7</v>
      </c>
    </row>
    <row r="24" spans="1:3" x14ac:dyDescent="0.25">
      <c r="A24" s="5"/>
    </row>
    <row r="25" spans="1:3" ht="15.5" x14ac:dyDescent="0.35">
      <c r="A25" s="1" t="s">
        <v>8</v>
      </c>
    </row>
    <row r="27" spans="1:3" x14ac:dyDescent="0.25">
      <c r="A27" s="5" t="s">
        <v>9</v>
      </c>
    </row>
    <row r="28" spans="1:3" x14ac:dyDescent="0.25">
      <c r="A28" s="5" t="s">
        <v>10</v>
      </c>
    </row>
    <row r="29" spans="1:3" x14ac:dyDescent="0.25">
      <c r="A29" s="5" t="s">
        <v>11</v>
      </c>
    </row>
    <row r="30" spans="1:3" x14ac:dyDescent="0.25">
      <c r="A30" s="6"/>
    </row>
    <row r="31" spans="1:3" ht="15.5" x14ac:dyDescent="0.35">
      <c r="A31" s="1" t="s">
        <v>12</v>
      </c>
    </row>
    <row r="33" spans="1:34" x14ac:dyDescent="0.25">
      <c r="A33" s="18" t="s">
        <v>250</v>
      </c>
      <c r="B33" s="4"/>
      <c r="C33" s="4"/>
      <c r="D33" s="4"/>
      <c r="E33" s="4"/>
      <c r="F33" s="4"/>
      <c r="G33" s="4"/>
      <c r="H33" s="4"/>
      <c r="I33" s="4"/>
      <c r="J33" s="4"/>
    </row>
    <row r="34" spans="1:34" ht="14" x14ac:dyDescent="0.3">
      <c r="B34" s="7"/>
    </row>
    <row r="35" spans="1:34" ht="14" x14ac:dyDescent="0.3">
      <c r="A35" s="8" t="s">
        <v>13</v>
      </c>
      <c r="B35" s="7"/>
    </row>
    <row r="36" spans="1:34" ht="14" x14ac:dyDescent="0.3">
      <c r="A36" s="9"/>
      <c r="B36" s="7"/>
    </row>
    <row r="38" spans="1:34" s="4" customFormat="1" x14ac:dyDescent="0.25">
      <c r="A38" s="2"/>
      <c r="B38" s="2"/>
      <c r="C38" s="2"/>
      <c r="D38" s="10"/>
      <c r="E38" s="2"/>
      <c r="F38" s="10"/>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1:34" s="12" customFormat="1" ht="10" x14ac:dyDescent="0.2">
      <c r="A39" s="11" t="s">
        <v>14</v>
      </c>
      <c r="B39" s="11"/>
      <c r="C39" s="11"/>
      <c r="D39" s="11"/>
      <c r="E39" s="11"/>
      <c r="F39" s="11"/>
      <c r="G39" s="11"/>
      <c r="H39" s="11"/>
      <c r="I39" s="11"/>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s="4" customFormat="1" ht="11" x14ac:dyDescent="0.2">
      <c r="A40" s="13" t="s">
        <v>15</v>
      </c>
      <c r="B40" s="72" t="s">
        <v>16</v>
      </c>
      <c r="C40" s="14"/>
      <c r="D40" s="14"/>
      <c r="E40" s="14"/>
      <c r="F40" s="12"/>
      <c r="G40" s="15"/>
      <c r="H40" s="15"/>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row>
    <row r="41" spans="1:34" s="4" customFormat="1" ht="10" x14ac:dyDescent="0.2">
      <c r="A41" s="82" t="s">
        <v>17</v>
      </c>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row>
    <row r="42" spans="1:34" s="4" customFormat="1" ht="11.5" x14ac:dyDescent="0.25">
      <c r="A42" s="6"/>
    </row>
    <row r="43" spans="1:34" s="4" customFormat="1" x14ac:dyDescent="0.25">
      <c r="A43" s="16" t="s">
        <v>18</v>
      </c>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1:34" ht="28.5" customHeight="1" x14ac:dyDescent="0.25">
      <c r="A44" s="83" t="s">
        <v>19</v>
      </c>
      <c r="B44" s="83"/>
      <c r="C44" s="83"/>
      <c r="D44" s="83"/>
      <c r="E44" s="83"/>
      <c r="F44" s="83"/>
      <c r="G44" s="83"/>
      <c r="H44" s="83"/>
      <c r="I44" s="83"/>
      <c r="J44" s="83"/>
      <c r="K44" s="83"/>
      <c r="L44" s="83"/>
      <c r="M44" s="83"/>
      <c r="N44" s="83"/>
      <c r="O44" s="83"/>
      <c r="P44" s="83"/>
      <c r="Q44" s="83"/>
      <c r="R44" s="83"/>
      <c r="S44" s="83"/>
      <c r="T44" s="83"/>
      <c r="U44" s="83"/>
    </row>
  </sheetData>
  <mergeCells count="2">
    <mergeCell ref="A41:AH41"/>
    <mergeCell ref="A44:U44"/>
  </mergeCells>
  <hyperlinks>
    <hyperlink ref="B16" location="Snapshot!A1" display="Snapshot!A1" xr:uid="{00000000-0004-0000-0000-000000000000}"/>
    <hyperlink ref="B40" r:id="rId1" xr:uid="{00000000-0004-0000-0000-000001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3"/>
  <sheetViews>
    <sheetView zoomScaleNormal="100" zoomScaleSheetLayoutView="85" workbookViewId="0">
      <selection activeCell="B1" sqref="B1:O1"/>
    </sheetView>
  </sheetViews>
  <sheetFormatPr defaultColWidth="9.1796875" defaultRowHeight="14.5" x14ac:dyDescent="0.35"/>
  <cols>
    <col min="1" max="1" width="11.26953125" style="21" customWidth="1"/>
    <col min="2" max="2" width="10.26953125" style="21" customWidth="1"/>
    <col min="3" max="3" width="11.26953125" style="21" customWidth="1"/>
    <col min="4" max="4" width="3.81640625" style="21" customWidth="1"/>
    <col min="5" max="5" width="11.26953125" style="21" customWidth="1"/>
    <col min="6" max="6" width="3.81640625" style="21" customWidth="1"/>
    <col min="7" max="7" width="11.26953125" style="21" customWidth="1"/>
    <col min="8" max="8" width="3.453125" style="21" customWidth="1"/>
    <col min="9" max="9" width="8.54296875" style="21" customWidth="1"/>
    <col min="10" max="10" width="9.1796875" style="21" customWidth="1"/>
    <col min="11" max="11" width="9.1796875" style="21"/>
    <col min="12" max="12" width="17.1796875" style="21" customWidth="1"/>
    <col min="13" max="13" width="4" style="21" customWidth="1"/>
    <col min="14" max="16384" width="9.1796875" style="21"/>
  </cols>
  <sheetData>
    <row r="1" spans="1:18" ht="27" customHeight="1" thickBot="1" x14ac:dyDescent="0.55000000000000004">
      <c r="A1" s="45"/>
      <c r="B1" s="84" t="s">
        <v>20</v>
      </c>
      <c r="C1" s="84"/>
      <c r="D1" s="84"/>
      <c r="E1" s="84"/>
      <c r="F1" s="84"/>
      <c r="G1" s="84"/>
      <c r="H1" s="84"/>
      <c r="I1" s="84"/>
      <c r="J1" s="84"/>
      <c r="K1" s="84"/>
      <c r="L1" s="84"/>
      <c r="M1" s="84"/>
      <c r="N1" s="84"/>
      <c r="O1" s="84"/>
      <c r="P1" s="20"/>
    </row>
    <row r="2" spans="1:18" ht="48" customHeight="1" x14ac:dyDescent="0.35">
      <c r="A2" s="86" t="s">
        <v>21</v>
      </c>
      <c r="B2" s="20"/>
      <c r="C2" s="20"/>
      <c r="D2" s="20"/>
      <c r="E2" s="20"/>
      <c r="F2" s="20"/>
      <c r="G2" s="20"/>
      <c r="H2" s="20"/>
      <c r="I2" s="20"/>
      <c r="J2" s="20"/>
      <c r="K2" s="20"/>
      <c r="L2" s="20"/>
      <c r="M2" s="20"/>
      <c r="N2" s="20"/>
      <c r="O2" s="20"/>
      <c r="P2" s="20"/>
    </row>
    <row r="3" spans="1:18" ht="15.5" x14ac:dyDescent="0.35">
      <c r="A3" s="86"/>
      <c r="B3" s="71" t="s">
        <v>22</v>
      </c>
      <c r="C3" s="22"/>
      <c r="D3" s="22"/>
      <c r="E3" s="22"/>
      <c r="F3" s="22"/>
      <c r="G3" s="22"/>
      <c r="H3" s="22"/>
      <c r="I3" s="22"/>
      <c r="J3" s="22"/>
      <c r="K3" s="22"/>
      <c r="L3" s="22"/>
      <c r="M3" s="22"/>
      <c r="N3" s="20"/>
      <c r="O3" s="20"/>
      <c r="P3" s="20"/>
    </row>
    <row r="4" spans="1:18" ht="16" thickBot="1" x14ac:dyDescent="0.4">
      <c r="A4" s="44"/>
      <c r="B4" s="23"/>
      <c r="C4" s="22"/>
      <c r="D4" s="22"/>
      <c r="E4" s="22"/>
      <c r="F4" s="22"/>
      <c r="G4" s="22"/>
      <c r="H4" s="22"/>
      <c r="I4" s="22"/>
      <c r="J4" s="22"/>
      <c r="K4" s="22"/>
      <c r="L4" s="22"/>
      <c r="M4" s="22"/>
      <c r="N4" s="20"/>
      <c r="O4" s="20"/>
      <c r="P4" s="20"/>
    </row>
    <row r="5" spans="1:18" ht="15.5" thickTop="1" thickBot="1" x14ac:dyDescent="0.4">
      <c r="A5" s="20"/>
      <c r="B5" s="49" t="s">
        <v>23</v>
      </c>
      <c r="C5" s="51" t="s">
        <v>24</v>
      </c>
      <c r="D5" s="52"/>
      <c r="E5" s="53" t="s">
        <v>25</v>
      </c>
      <c r="F5" s="53"/>
      <c r="G5" s="54" t="s">
        <v>26</v>
      </c>
      <c r="H5" s="22"/>
      <c r="I5" s="22"/>
      <c r="J5" s="22"/>
      <c r="K5" s="22"/>
      <c r="L5" s="22"/>
      <c r="M5" s="22"/>
      <c r="N5" s="20"/>
      <c r="O5" s="20"/>
      <c r="P5" s="20"/>
    </row>
    <row r="6" spans="1:18" ht="15.5" thickTop="1" thickBot="1" x14ac:dyDescent="0.4">
      <c r="A6" s="20"/>
      <c r="B6" s="50" t="s">
        <v>27</v>
      </c>
      <c r="C6" s="87" t="s">
        <v>28</v>
      </c>
      <c r="D6" s="88"/>
      <c r="E6" s="88"/>
      <c r="F6" s="88"/>
      <c r="G6" s="89"/>
      <c r="H6" s="22"/>
      <c r="I6" s="22"/>
      <c r="J6" s="22"/>
      <c r="K6" s="22"/>
      <c r="L6" s="22"/>
      <c r="M6" s="22"/>
      <c r="N6" s="20"/>
      <c r="O6" s="20"/>
      <c r="P6" s="20"/>
    </row>
    <row r="7" spans="1:18" ht="22" customHeight="1" thickTop="1" x14ac:dyDescent="0.35">
      <c r="A7" s="20"/>
      <c r="B7" s="60" t="s">
        <v>29</v>
      </c>
      <c r="C7" s="46">
        <f>ROUND(SUMIFS(Data!$M$2:$M$235,Data!$L$2:$L$235,Snapshot!$B$1,Data!$K$2:$K$235,Snapshot!$C$5),0)</f>
        <v>1131</v>
      </c>
      <c r="D7" s="46"/>
      <c r="E7" s="46">
        <f>ROUND(SUMIFS(Data!$M$2:$M$235,Data!$L$2:$L$235,Snapshot!$B$1,Data!$K$2:$K$235,Snapshot!$E$5),0)</f>
        <v>1131</v>
      </c>
      <c r="F7" s="46"/>
      <c r="G7" s="55">
        <f>ROUND(SUMIFS(Data!$M$2:$M$235,Data!$L$2:$L$235,Snapshot!$B$1,Data!$K$2:$K$235,Snapshot!$G$5),0)</f>
        <v>1131</v>
      </c>
      <c r="H7" s="22"/>
      <c r="I7" s="22"/>
      <c r="J7" s="22"/>
      <c r="K7" s="22"/>
      <c r="L7" s="22"/>
      <c r="M7" s="22"/>
      <c r="N7" s="20"/>
      <c r="O7" s="20"/>
      <c r="P7" s="20"/>
      <c r="R7" s="24"/>
    </row>
    <row r="8" spans="1:18" ht="22" customHeight="1" x14ac:dyDescent="0.35">
      <c r="A8" s="20"/>
      <c r="B8" s="61">
        <v>2026</v>
      </c>
      <c r="C8" s="47">
        <f>ROUND(SUMIFS(Data!$N$2:$N$235,Data!$L$2:$L$235,Snapshot!$B$1,Data!$K$2:$K$235,Snapshot!$C$5),0)</f>
        <v>1181</v>
      </c>
      <c r="D8" s="47"/>
      <c r="E8" s="47">
        <f>ROUND(SUMIFS(Data!$N$2:$N$235,Data!$L$2:$L$235,Snapshot!$B$1,Data!$K$2:$K$235,Snapshot!$E$5),0)</f>
        <v>1184</v>
      </c>
      <c r="F8" s="47"/>
      <c r="G8" s="56">
        <f>ROUND(SUMIFS(Data!$N$2:$N$235,Data!$L$2:$L$235,Snapshot!$B$1,Data!$K$2:$K$235,Snapshot!$G$5),0)</f>
        <v>1186</v>
      </c>
      <c r="H8" s="22"/>
      <c r="I8" s="22"/>
      <c r="J8" s="22"/>
      <c r="K8" s="22"/>
      <c r="L8" s="22"/>
      <c r="M8" s="22"/>
      <c r="N8" s="20"/>
      <c r="O8" s="20"/>
      <c r="P8" s="20"/>
      <c r="R8" s="24"/>
    </row>
    <row r="9" spans="1:18" ht="22" customHeight="1" x14ac:dyDescent="0.35">
      <c r="A9" s="20"/>
      <c r="B9" s="62">
        <v>2031</v>
      </c>
      <c r="C9" s="48">
        <f>ROUND(SUMIFS(Data!$O$2:$O$235,Data!$L$2:$L$235,Snapshot!$B$1,Data!$K$2:$K$235,Snapshot!$C$5),0)</f>
        <v>1167</v>
      </c>
      <c r="D9" s="48"/>
      <c r="E9" s="48">
        <f>ROUND(SUMIFS(Data!$O$2:$O$235,Data!$L$2:$L$235,Snapshot!$B$1,Data!$K$2:$K$235,Snapshot!$E$5),0)</f>
        <v>1183</v>
      </c>
      <c r="F9" s="48"/>
      <c r="G9" s="57">
        <f>ROUND(SUMIFS(Data!$O$2:$O$235,Data!$L$2:$L$235,Snapshot!$B$1,Data!$K$2:$K$235,Snapshot!$G$5),0)</f>
        <v>1200</v>
      </c>
      <c r="H9" s="22"/>
      <c r="I9" s="22"/>
      <c r="J9" s="22"/>
      <c r="K9" s="22"/>
      <c r="L9" s="22"/>
      <c r="M9" s="22"/>
      <c r="N9" s="20"/>
      <c r="O9" s="20"/>
      <c r="P9" s="20"/>
      <c r="R9" s="24"/>
    </row>
    <row r="10" spans="1:18" ht="22" customHeight="1" x14ac:dyDescent="0.35">
      <c r="A10" s="20"/>
      <c r="B10" s="61">
        <v>2036</v>
      </c>
      <c r="C10" s="47">
        <f>ROUND(SUMIFS(Data!$P$2:$P$235,Data!$L$2:$L$235,Snapshot!$B$1,Data!$K$2:$K$235,Snapshot!$C$5),0)</f>
        <v>1148</v>
      </c>
      <c r="D10" s="47"/>
      <c r="E10" s="47">
        <f>ROUND(SUMIFS(Data!$P$2:$P$235,Data!$L$2:$L$235,Snapshot!$B$1,Data!$K$2:$K$235,Snapshot!$E$5),0)</f>
        <v>1184</v>
      </c>
      <c r="F10" s="47"/>
      <c r="G10" s="56">
        <f>ROUND(SUMIFS(Data!$P$2:$P$235,Data!$L$2:$L$235,Snapshot!$B$1,Data!$K$2:$K$235,Snapshot!$G$5),0)</f>
        <v>1220</v>
      </c>
      <c r="H10" s="22"/>
      <c r="I10" s="22"/>
      <c r="J10" s="22"/>
      <c r="K10" s="22"/>
      <c r="L10" s="22"/>
      <c r="M10" s="22"/>
      <c r="N10" s="20"/>
      <c r="O10" s="20"/>
      <c r="P10" s="20"/>
      <c r="R10" s="24"/>
    </row>
    <row r="11" spans="1:18" ht="22" customHeight="1" x14ac:dyDescent="0.35">
      <c r="A11" s="20"/>
      <c r="B11" s="62">
        <v>2041</v>
      </c>
      <c r="C11" s="48">
        <f>ROUND(SUMIFS(Data!$Q$2:$Q$235,Data!$L$2:$L$235,Snapshot!$B$1,Data!$K$2:$K$235,Snapshot!$C$5),0)</f>
        <v>1126</v>
      </c>
      <c r="D11" s="48"/>
      <c r="E11" s="48">
        <f>ROUND(SUMIFS(Data!$Q$2:$Q$235,Data!$L$2:$L$235,Snapshot!$B$1,Data!$K$2:$K$235,Snapshot!$E$5),0)</f>
        <v>1183</v>
      </c>
      <c r="F11" s="48"/>
      <c r="G11" s="57">
        <f>ROUND(SUMIFS(Data!$Q$2:$Q$235,Data!$L$2:$L$235,Snapshot!$B$1,Data!$K$2:$K$235,Snapshot!$G$5),0)</f>
        <v>1242</v>
      </c>
      <c r="H11" s="22"/>
      <c r="I11" s="22"/>
      <c r="J11" s="22"/>
      <c r="K11" s="22"/>
      <c r="L11" s="22"/>
      <c r="M11" s="22"/>
      <c r="N11" s="20"/>
      <c r="O11" s="20"/>
      <c r="P11" s="20"/>
    </row>
    <row r="12" spans="1:18" ht="22" customHeight="1" thickBot="1" x14ac:dyDescent="0.4">
      <c r="A12" s="20"/>
      <c r="B12" s="63">
        <v>2046</v>
      </c>
      <c r="C12" s="58">
        <f>ROUND(SUMIFS(Data!$R$2:$R$235,Data!$L$2:$L$235,Snapshot!$B$1,Data!$K$2:$K$235,Snapshot!$C$5),0)</f>
        <v>1099</v>
      </c>
      <c r="D12" s="58"/>
      <c r="E12" s="58">
        <f>ROUND(SUMIFS(Data!$R$2:$R$235,Data!$L$2:$L$235,Snapshot!$B$1,Data!$K$2:$K$235,Snapshot!$E$5),0)</f>
        <v>1180</v>
      </c>
      <c r="F12" s="58"/>
      <c r="G12" s="59">
        <f>ROUND(SUMIFS(Data!$R$2:$R$235,Data!$L$2:$L$235,Snapshot!$B$1,Data!$K$2:$K$235,Snapshot!$G$5),0)</f>
        <v>1263</v>
      </c>
      <c r="H12" s="22"/>
      <c r="I12" s="22"/>
      <c r="J12" s="22"/>
      <c r="K12" s="22"/>
      <c r="L12" s="22"/>
      <c r="M12" s="22"/>
      <c r="N12" s="20"/>
      <c r="O12" s="20"/>
      <c r="P12" s="20"/>
    </row>
    <row r="13" spans="1:18" ht="15" thickTop="1" x14ac:dyDescent="0.35">
      <c r="A13" s="20"/>
      <c r="B13" s="25"/>
      <c r="C13" s="22"/>
      <c r="D13" s="22"/>
      <c r="E13" s="22"/>
      <c r="F13" s="22"/>
      <c r="G13" s="22"/>
      <c r="H13" s="22"/>
      <c r="I13" s="22"/>
      <c r="J13" s="22"/>
      <c r="K13" s="22"/>
      <c r="L13" s="22"/>
      <c r="M13" s="20"/>
      <c r="N13" s="20"/>
      <c r="O13" s="20"/>
      <c r="P13" s="20"/>
    </row>
    <row r="14" spans="1:18" ht="15" thickBot="1" x14ac:dyDescent="0.4">
      <c r="A14" s="20"/>
      <c r="B14" s="69"/>
      <c r="C14" s="69"/>
      <c r="D14" s="69"/>
      <c r="E14" s="69"/>
      <c r="F14" s="69"/>
      <c r="G14" s="69"/>
      <c r="H14" s="69"/>
      <c r="I14" s="69"/>
      <c r="J14" s="69"/>
      <c r="K14" s="69"/>
      <c r="L14" s="69"/>
      <c r="M14" s="70"/>
      <c r="N14" s="70"/>
      <c r="O14" s="70"/>
      <c r="P14" s="20"/>
    </row>
    <row r="15" spans="1:18" x14ac:dyDescent="0.35">
      <c r="A15" s="20"/>
      <c r="B15" s="22"/>
      <c r="C15" s="22"/>
      <c r="D15" s="22"/>
      <c r="E15" s="22"/>
      <c r="F15" s="22"/>
      <c r="G15" s="22"/>
      <c r="H15" s="22"/>
      <c r="I15" s="22"/>
      <c r="J15" s="22"/>
      <c r="K15" s="22"/>
      <c r="L15" s="22"/>
      <c r="M15" s="20"/>
      <c r="N15" s="20"/>
      <c r="O15" s="20"/>
      <c r="P15" s="20"/>
    </row>
    <row r="16" spans="1:18" ht="15.5" x14ac:dyDescent="0.35">
      <c r="A16" s="20"/>
      <c r="B16" s="71" t="s">
        <v>30</v>
      </c>
      <c r="C16" s="22"/>
      <c r="D16" s="22"/>
      <c r="E16" s="22"/>
      <c r="F16" s="22"/>
      <c r="G16" s="22"/>
      <c r="H16" s="22"/>
      <c r="I16" s="22"/>
      <c r="J16" s="22"/>
      <c r="K16" s="22"/>
      <c r="L16" s="22"/>
      <c r="M16" s="22"/>
      <c r="N16" s="20"/>
      <c r="O16" s="20"/>
      <c r="P16" s="20"/>
    </row>
    <row r="17" spans="1:16" ht="16" thickBot="1" x14ac:dyDescent="0.4">
      <c r="A17" s="20"/>
      <c r="B17" s="23"/>
      <c r="C17" s="22"/>
      <c r="D17" s="22"/>
      <c r="E17" s="22"/>
      <c r="F17" s="22"/>
      <c r="G17" s="22"/>
      <c r="H17" s="22"/>
      <c r="I17" s="22"/>
      <c r="J17" s="22"/>
      <c r="K17" s="22"/>
      <c r="L17" s="22"/>
      <c r="M17" s="22"/>
      <c r="N17" s="20"/>
      <c r="O17" s="20"/>
      <c r="P17" s="20"/>
    </row>
    <row r="18" spans="1:16" ht="15.5" thickTop="1" thickBot="1" x14ac:dyDescent="0.4">
      <c r="A18" s="20"/>
      <c r="B18" s="49" t="s">
        <v>23</v>
      </c>
      <c r="C18" s="51" t="s">
        <v>24</v>
      </c>
      <c r="D18" s="52"/>
      <c r="E18" s="53" t="s">
        <v>25</v>
      </c>
      <c r="F18" s="53"/>
      <c r="G18" s="54" t="s">
        <v>26</v>
      </c>
      <c r="H18" s="22"/>
      <c r="I18" s="22"/>
      <c r="J18" s="22"/>
      <c r="K18" s="22"/>
      <c r="L18" s="22"/>
      <c r="M18" s="22"/>
      <c r="N18" s="20"/>
      <c r="O18" s="20"/>
      <c r="P18" s="20"/>
    </row>
    <row r="19" spans="1:16" ht="15.5" thickTop="1" thickBot="1" x14ac:dyDescent="0.4">
      <c r="A19" s="20"/>
      <c r="B19" s="50" t="s">
        <v>31</v>
      </c>
      <c r="C19" s="87" t="s">
        <v>28</v>
      </c>
      <c r="D19" s="88"/>
      <c r="E19" s="88"/>
      <c r="F19" s="88"/>
      <c r="G19" s="89"/>
      <c r="H19" s="22"/>
      <c r="I19" s="22"/>
      <c r="J19" s="22"/>
      <c r="K19" s="22"/>
      <c r="L19" s="22"/>
      <c r="M19" s="22"/>
      <c r="N19" s="20"/>
      <c r="O19" s="20"/>
      <c r="P19" s="20"/>
    </row>
    <row r="20" spans="1:16" ht="22" customHeight="1" thickTop="1" x14ac:dyDescent="0.35">
      <c r="A20" s="20"/>
      <c r="B20" s="60" t="s">
        <v>32</v>
      </c>
      <c r="C20" s="46">
        <f>ROUND(SUMIFS(Data!$N$2:$N$235,Data!$L$2:$L$235,Snapshot!$B$1,Data!$K$2:$K$235,Snapshot!$C$18),0)-ROUND(SUMIFS(Data!$M$2:$M$235,Data!$L$2:$L$235,Snapshot!$B$1,Data!$K$2:$K$235,Snapshot!$C$18),0)</f>
        <v>50</v>
      </c>
      <c r="D20" s="46"/>
      <c r="E20" s="46">
        <f>ROUND(SUMIFS(Data!$N$2:$N$235,Data!$L$2:$L$235,Snapshot!$B$1,Data!$K$2:$K$235,Snapshot!$E$18),0)-ROUND(SUMIFS(Data!$M$2:$M$235,Data!$L$2:$L$235,Snapshot!$B$1,Data!$K$2:$K$235,Snapshot!$E$18),0)</f>
        <v>53</v>
      </c>
      <c r="F20" s="46"/>
      <c r="G20" s="55">
        <f>ROUND(SUMIFS(Data!$N$2:$N$235,Data!$L$2:$L$235,Snapshot!$B$1,Data!$K$2:$K$235,Snapshot!$G$18),0)-ROUND(SUMIFS(Data!$M$2:$M$235,Data!$L$2:$L$235,Snapshot!$B$1,Data!$K$2:$K$235,Snapshot!$G$18),0)</f>
        <v>55</v>
      </c>
      <c r="H20" s="22"/>
      <c r="I20" s="22"/>
      <c r="J20" s="22"/>
      <c r="K20" s="22"/>
      <c r="L20" s="22"/>
      <c r="M20" s="22"/>
      <c r="N20" s="20"/>
      <c r="O20" s="20"/>
      <c r="P20" s="20"/>
    </row>
    <row r="21" spans="1:16" ht="22" customHeight="1" x14ac:dyDescent="0.35">
      <c r="A21" s="20"/>
      <c r="B21" s="61" t="s">
        <v>33</v>
      </c>
      <c r="C21" s="47">
        <f>ROUND(SUMIFS(Data!$O$2:$O$235,Data!$L$2:$L$235,Snapshot!$B$1,Data!$K$2:$K$235,Snapshot!$C$18),0)-ROUND(SUMIFS(Data!$N$2:$N$235,Data!$L$2:$L$235,Snapshot!$B$1,Data!$K$2:$K$235,Snapshot!$C$18),0)</f>
        <v>-14</v>
      </c>
      <c r="D21" s="47"/>
      <c r="E21" s="47">
        <f>ROUND(SUMIFS(Data!$O$2:$O$235,Data!$L$2:$L$235,Snapshot!$B$1,Data!$K$2:$K$235,Snapshot!$E$18),0)-ROUND(SUMIFS(Data!$N$2:$N$235,Data!$L$2:$L$235,Snapshot!$B$1,Data!$K$2:$K$235,Snapshot!$E$18),0)</f>
        <v>-1</v>
      </c>
      <c r="F21" s="47"/>
      <c r="G21" s="56">
        <f>ROUND(SUMIFS(Data!$O$2:$O$235,Data!$L$2:$L$235,Snapshot!$B$1,Data!$K$2:$K$235,Snapshot!$G$18),0)-ROUND(SUMIFS(Data!$N$2:$N$235,Data!$L$2:$L$235,Snapshot!$B$1,Data!$K$2:$K$235,Snapshot!$G$18),0)</f>
        <v>14</v>
      </c>
      <c r="H21" s="22"/>
      <c r="I21" s="22"/>
      <c r="J21" s="22"/>
      <c r="K21" s="22"/>
      <c r="L21" s="22"/>
      <c r="M21" s="22"/>
      <c r="N21" s="20"/>
      <c r="O21" s="20"/>
      <c r="P21" s="20"/>
    </row>
    <row r="22" spans="1:16" ht="22" customHeight="1" x14ac:dyDescent="0.35">
      <c r="A22" s="20"/>
      <c r="B22" s="62" t="s">
        <v>34</v>
      </c>
      <c r="C22" s="48">
        <f>ROUND(SUMIFS(Data!$P$2:$P$235,Data!$L$2:$L$235,Snapshot!$B$1,Data!$K$2:$K$235,Snapshot!$C$18),0)-ROUND(SUMIFS(Data!$O$2:$O$235,Data!$L$2:$L$235,Snapshot!$B$1,Data!$K$2:$K$235,Snapshot!$C$18),0)</f>
        <v>-19</v>
      </c>
      <c r="D22" s="48"/>
      <c r="E22" s="48">
        <f>ROUND(SUMIFS(Data!$P$2:$P$235,Data!$L$2:$L$235,Snapshot!$B$1,Data!$K$2:$K$235,Snapshot!$E$18),0)-ROUND(SUMIFS(Data!$O$2:$O$235,Data!$L$2:$L$235,Snapshot!$B$1,Data!$K$2:$K$235,Snapshot!$E$18),0)</f>
        <v>1</v>
      </c>
      <c r="F22" s="48"/>
      <c r="G22" s="57">
        <f>ROUND(SUMIFS(Data!$P$2:$P$235,Data!$L$2:$L$235,Snapshot!$B$1,Data!$K$2:$K$235,Snapshot!$G$18),0)-ROUND(SUMIFS(Data!$O$2:$O$235,Data!$L$2:$L$235,Snapshot!$B$1,Data!$K$2:$K$235,Snapshot!$G$18),0)</f>
        <v>20</v>
      </c>
      <c r="H22" s="22"/>
      <c r="I22" s="22"/>
      <c r="J22" s="22"/>
      <c r="K22" s="22"/>
      <c r="L22" s="22"/>
      <c r="M22" s="22"/>
      <c r="N22" s="20"/>
      <c r="O22" s="20"/>
      <c r="P22" s="20"/>
    </row>
    <row r="23" spans="1:16" ht="22" customHeight="1" x14ac:dyDescent="0.35">
      <c r="A23" s="20"/>
      <c r="B23" s="61" t="s">
        <v>35</v>
      </c>
      <c r="C23" s="47">
        <f>ROUND(SUMIFS(Data!$Q$2:$Q$235,Data!$L$2:$L$235,Snapshot!$B$1,Data!$K$2:$K$235,Snapshot!$C$18),0)-ROUND(SUMIFS(Data!$P$2:$P$235,Data!$L$2:$L$235,Snapshot!$B$1,Data!$K$2:$K$235,Snapshot!$C$18),0)</f>
        <v>-22</v>
      </c>
      <c r="D23" s="47"/>
      <c r="E23" s="47">
        <f>ROUND(SUMIFS(Data!$Q$2:$Q$235,Data!$L$2:$L$235,Snapshot!$B$1,Data!$K$2:$K$235,Snapshot!$E$18),0)-ROUND(SUMIFS(Data!$P$2:$P$235,Data!$L$2:$L$235,Snapshot!$B$1,Data!$K$2:$K$235,Snapshot!$E$18),0)</f>
        <v>-1</v>
      </c>
      <c r="F23" s="47"/>
      <c r="G23" s="56">
        <f>ROUND(SUMIFS(Data!$Q$2:$Q$235,Data!$L$2:$L$235,Snapshot!$B$1,Data!$K$2:$K$235,Snapshot!$G$18),0)-ROUND(SUMIFS(Data!$P$2:$P$235,Data!$L$2:$L$235,Snapshot!$B$1,Data!$K$2:$K$235,Snapshot!$G$18),0)</f>
        <v>22</v>
      </c>
      <c r="H23" s="22"/>
      <c r="I23" s="22"/>
      <c r="J23" s="22"/>
      <c r="K23" s="22"/>
      <c r="L23" s="22"/>
      <c r="M23" s="22"/>
      <c r="N23" s="20"/>
      <c r="O23" s="20"/>
      <c r="P23" s="20"/>
    </row>
    <row r="24" spans="1:16" ht="22" customHeight="1" thickBot="1" x14ac:dyDescent="0.4">
      <c r="A24" s="20"/>
      <c r="B24" s="62" t="s">
        <v>36</v>
      </c>
      <c r="C24" s="48">
        <f>ROUND(SUMIFS(Data!$R$2:$R$235,Data!$L$2:$L$235,Snapshot!$B$1,Data!$K$2:$K$235,Snapshot!$C$18),0)-ROUND(SUMIFS(Data!$Q$2:$Q$235,Data!$L$2:$L$235,Snapshot!$B$1,Data!$K$2:$K$235,Snapshot!$C$18),0)</f>
        <v>-27</v>
      </c>
      <c r="D24" s="48"/>
      <c r="E24" s="48">
        <f>ROUND(SUMIFS(Data!$R$2:$R$235,Data!$L$2:$L$235,Snapshot!$B$1,Data!$K$2:$K$235,Snapshot!$E$18),0)-ROUND(SUMIFS(Data!$Q$2:$Q$235,Data!$L$2:$L$235,Snapshot!$B$1,Data!$K$2:$K$235,Snapshot!$E$18),0)</f>
        <v>-3</v>
      </c>
      <c r="F24" s="48"/>
      <c r="G24" s="57">
        <f>ROUND(SUMIFS(Data!$R$2:$R$235,Data!$L$2:$L$235,Snapshot!$B$1,Data!$K$2:$K$235,Snapshot!$G$18),0)-ROUND(SUMIFS(Data!$Q$2:$Q$235,Data!$L$2:$L$235,Snapshot!$B$1,Data!$K$2:$K$235,Snapshot!$G$18),0)</f>
        <v>21</v>
      </c>
      <c r="H24" s="22"/>
      <c r="I24" s="22"/>
      <c r="J24" s="22"/>
      <c r="K24" s="22"/>
      <c r="L24" s="22"/>
      <c r="M24" s="22"/>
      <c r="N24" s="20"/>
      <c r="O24" s="20"/>
      <c r="P24" s="20"/>
    </row>
    <row r="25" spans="1:16" ht="22" customHeight="1" thickTop="1" thickBot="1" x14ac:dyDescent="0.4">
      <c r="A25" s="20"/>
      <c r="B25" s="64" t="s">
        <v>37</v>
      </c>
      <c r="C25" s="65">
        <f>ROUND(SUMIFS(Data!$R$2:$R$235,Data!$L$2:$L$235,Snapshot!$B$1,Data!$K$2:$K$235,Snapshot!$C$18),0)-ROUND(SUMIFS(Data!$M$2:$M$235,Data!$L$2:$L$235,Snapshot!$B$1,Data!$K$2:$K$235,Snapshot!$C$18),0)</f>
        <v>-32</v>
      </c>
      <c r="D25" s="65"/>
      <c r="E25" s="65">
        <f>ROUND(SUMIFS(Data!$R$2:$R$235,Data!$L$2:$L$235,Snapshot!$B$1,Data!$K$2:$K$235,Snapshot!$E$18),0)-ROUND(SUMIFS(Data!$M$2:$M$235,Data!$L$2:$L$235,Snapshot!$B$1,Data!$K$2:$K$235,Snapshot!$E$18),0)</f>
        <v>49</v>
      </c>
      <c r="F25" s="65"/>
      <c r="G25" s="66">
        <f>ROUND(SUMIFS(Data!$R$2:$R$235,Data!$L$2:$L$235,Snapshot!$B$1,Data!$K$2:$K$235,Snapshot!$G$18),0)-ROUND(SUMIFS(Data!$M$2:$M$235,Data!$L$2:$L$235,Snapshot!$B$1,Data!$K$2:$K$235,Snapshot!$G$18),0)</f>
        <v>132</v>
      </c>
      <c r="H25" s="22"/>
      <c r="I25" s="22"/>
      <c r="J25" s="22"/>
      <c r="K25" s="22"/>
      <c r="L25" s="22"/>
      <c r="M25" s="22"/>
      <c r="N25" s="20"/>
      <c r="O25" s="20"/>
      <c r="P25" s="20"/>
    </row>
    <row r="26" spans="1:16" ht="15.5" thickTop="1" thickBot="1" x14ac:dyDescent="0.4">
      <c r="A26" s="20"/>
      <c r="B26" s="69"/>
      <c r="C26" s="69"/>
      <c r="D26" s="69"/>
      <c r="E26" s="69"/>
      <c r="F26" s="69"/>
      <c r="G26" s="69"/>
      <c r="H26" s="69"/>
      <c r="I26" s="69"/>
      <c r="J26" s="69"/>
      <c r="K26" s="69"/>
      <c r="L26" s="69"/>
      <c r="M26" s="69"/>
      <c r="N26" s="69"/>
      <c r="O26" s="69"/>
      <c r="P26" s="20"/>
    </row>
    <row r="27" spans="1:16" x14ac:dyDescent="0.35">
      <c r="A27" s="20"/>
      <c r="B27" s="22"/>
      <c r="C27" s="22"/>
      <c r="D27" s="22"/>
      <c r="E27" s="22"/>
      <c r="F27" s="22"/>
      <c r="G27" s="22"/>
      <c r="H27" s="22"/>
      <c r="I27" s="22"/>
      <c r="J27" s="22"/>
      <c r="K27" s="22"/>
      <c r="L27" s="22"/>
      <c r="M27" s="22"/>
      <c r="N27" s="20"/>
      <c r="O27" s="20"/>
      <c r="P27" s="20"/>
    </row>
    <row r="28" spans="1:16" ht="15" customHeight="1" x14ac:dyDescent="0.35">
      <c r="A28" s="20"/>
      <c r="B28" s="71" t="s">
        <v>38</v>
      </c>
      <c r="C28" s="22"/>
      <c r="D28" s="22"/>
      <c r="E28" s="22"/>
      <c r="F28" s="22"/>
      <c r="G28" s="22"/>
      <c r="H28" s="22"/>
      <c r="I28" s="22"/>
      <c r="J28" s="22"/>
      <c r="K28" s="22"/>
      <c r="L28" s="22"/>
      <c r="M28" s="22"/>
      <c r="N28" s="20"/>
      <c r="O28" s="20"/>
      <c r="P28" s="20"/>
    </row>
    <row r="29" spans="1:16" ht="22" customHeight="1" thickBot="1" x14ac:dyDescent="0.4">
      <c r="A29" s="20"/>
      <c r="B29" s="22"/>
      <c r="C29" s="22"/>
      <c r="D29" s="22"/>
      <c r="E29" s="22"/>
      <c r="F29" s="22"/>
      <c r="G29" s="22"/>
      <c r="H29" s="22"/>
      <c r="I29" s="22"/>
      <c r="J29" s="22"/>
      <c r="K29" s="22"/>
      <c r="L29" s="22"/>
      <c r="M29" s="22"/>
      <c r="N29" s="20"/>
      <c r="O29" s="20"/>
      <c r="P29" s="20"/>
    </row>
    <row r="30" spans="1:16" ht="15.5" thickTop="1" thickBot="1" x14ac:dyDescent="0.4">
      <c r="A30" s="20"/>
      <c r="B30" s="49" t="s">
        <v>39</v>
      </c>
      <c r="C30" s="90" t="s">
        <v>29</v>
      </c>
      <c r="D30" s="91"/>
      <c r="E30" s="92">
        <v>2046</v>
      </c>
      <c r="F30" s="92"/>
      <c r="G30" s="27"/>
      <c r="H30" s="22"/>
      <c r="I30" s="22"/>
      <c r="J30" s="22"/>
      <c r="K30" s="22"/>
      <c r="L30" s="22"/>
      <c r="M30" s="22"/>
      <c r="N30" s="20"/>
      <c r="O30" s="20"/>
      <c r="P30" s="20"/>
    </row>
    <row r="31" spans="1:16" ht="15.5" thickTop="1" thickBot="1" x14ac:dyDescent="0.4">
      <c r="A31" s="20"/>
      <c r="B31" s="50"/>
      <c r="C31" s="67" t="s">
        <v>40</v>
      </c>
      <c r="D31" s="68" t="s">
        <v>41</v>
      </c>
      <c r="E31" s="68" t="s">
        <v>40</v>
      </c>
      <c r="F31" s="68" t="s">
        <v>41</v>
      </c>
      <c r="G31" s="28"/>
      <c r="H31" s="22"/>
      <c r="I31" s="22"/>
      <c r="J31" s="22"/>
      <c r="K31" s="22"/>
      <c r="L31" s="22"/>
      <c r="M31" s="22"/>
      <c r="N31" s="20"/>
      <c r="O31" s="20"/>
      <c r="P31" s="20"/>
    </row>
    <row r="32" spans="1:16" ht="30" customHeight="1" thickTop="1" x14ac:dyDescent="0.35">
      <c r="A32" s="20"/>
      <c r="B32" s="60" t="s">
        <v>42</v>
      </c>
      <c r="C32" s="46">
        <f>Data!CB19</f>
        <v>275</v>
      </c>
      <c r="D32" s="46">
        <f>C32/$C$37*100</f>
        <v>24.314765694076037</v>
      </c>
      <c r="E32" s="46">
        <f>Data!CC19</f>
        <v>230.85128359420466</v>
      </c>
      <c r="F32" s="46">
        <f>E32/$E$37*100</f>
        <v>19.556153979617523</v>
      </c>
      <c r="G32" s="29"/>
      <c r="H32" s="22"/>
      <c r="I32" s="22"/>
      <c r="J32" s="22"/>
      <c r="K32" s="22"/>
      <c r="L32" s="22"/>
      <c r="M32" s="22"/>
      <c r="N32" s="20"/>
      <c r="O32" s="20"/>
      <c r="P32" s="20"/>
    </row>
    <row r="33" spans="1:16" ht="30" customHeight="1" x14ac:dyDescent="0.35">
      <c r="A33" s="20"/>
      <c r="B33" s="61" t="s">
        <v>43</v>
      </c>
      <c r="C33" s="47">
        <f>Data!CB20</f>
        <v>208</v>
      </c>
      <c r="D33" s="47">
        <f>C33/$C$37*100</f>
        <v>18.390804597701148</v>
      </c>
      <c r="E33" s="47">
        <f>Data!CC20</f>
        <v>135.35908236796251</v>
      </c>
      <c r="F33" s="47">
        <f>E33/$E$37*100</f>
        <v>11.466702788539573</v>
      </c>
      <c r="G33" s="26"/>
      <c r="H33" s="22"/>
      <c r="I33" s="22"/>
      <c r="J33" s="22"/>
      <c r="K33" s="22"/>
      <c r="L33" s="22"/>
      <c r="M33" s="22"/>
      <c r="N33" s="20"/>
      <c r="O33" s="20"/>
      <c r="P33" s="20"/>
    </row>
    <row r="34" spans="1:16" ht="30" customHeight="1" x14ac:dyDescent="0.35">
      <c r="A34" s="20"/>
      <c r="B34" s="62" t="s">
        <v>44</v>
      </c>
      <c r="C34" s="48">
        <f>Data!CB21</f>
        <v>345</v>
      </c>
      <c r="D34" s="48">
        <f>C34/$C$37*100</f>
        <v>30.50397877984085</v>
      </c>
      <c r="E34" s="48">
        <f>Data!CC21</f>
        <v>393.31910518870802</v>
      </c>
      <c r="F34" s="48">
        <f>E34/$E$37*100</f>
        <v>33.319325170903454</v>
      </c>
      <c r="G34" s="26"/>
      <c r="H34" s="22"/>
      <c r="I34" s="22"/>
      <c r="J34" s="22"/>
      <c r="K34" s="22"/>
      <c r="L34" s="22"/>
      <c r="M34" s="22"/>
      <c r="N34" s="20"/>
      <c r="O34" s="20"/>
      <c r="P34" s="20"/>
    </row>
    <row r="35" spans="1:16" ht="30" customHeight="1" x14ac:dyDescent="0.35">
      <c r="A35" s="20"/>
      <c r="B35" s="61" t="s">
        <v>45</v>
      </c>
      <c r="C35" s="47">
        <f>Data!CB22</f>
        <v>262</v>
      </c>
      <c r="D35" s="47">
        <f>C35/$C$37*100</f>
        <v>23.165340406719718</v>
      </c>
      <c r="E35" s="47">
        <f>Data!CC22</f>
        <v>300.55616407997672</v>
      </c>
      <c r="F35" s="47">
        <f>E35/$E$37*100</f>
        <v>25.461078373742989</v>
      </c>
      <c r="G35" s="26"/>
      <c r="H35" s="22"/>
      <c r="I35" s="22"/>
      <c r="J35" s="22"/>
      <c r="K35" s="22"/>
      <c r="L35" s="22"/>
      <c r="M35" s="22"/>
      <c r="N35" s="20"/>
      <c r="O35" s="20"/>
      <c r="P35" s="20"/>
    </row>
    <row r="36" spans="1:16" ht="30" customHeight="1" thickBot="1" x14ac:dyDescent="0.4">
      <c r="A36" s="20"/>
      <c r="B36" s="62" t="s">
        <v>46</v>
      </c>
      <c r="C36" s="48">
        <f>Data!CB23</f>
        <v>41</v>
      </c>
      <c r="D36" s="48">
        <f>C36/$C$37*100</f>
        <v>3.6251105216622457</v>
      </c>
      <c r="E36" s="48">
        <f>Data!CC23</f>
        <v>120.36775982223628</v>
      </c>
      <c r="F36" s="48">
        <f>E36/$E$37*100</f>
        <v>10.196739687196462</v>
      </c>
      <c r="G36" s="26"/>
      <c r="H36" s="22"/>
      <c r="I36" s="22"/>
      <c r="J36" s="22"/>
      <c r="K36" s="22"/>
      <c r="L36" s="22"/>
      <c r="M36" s="22"/>
      <c r="N36" s="20"/>
      <c r="O36" s="20"/>
      <c r="P36" s="20"/>
    </row>
    <row r="37" spans="1:16" ht="30" customHeight="1" thickTop="1" thickBot="1" x14ac:dyDescent="0.4">
      <c r="A37" s="20"/>
      <c r="B37" s="64" t="s">
        <v>47</v>
      </c>
      <c r="C37" s="65">
        <f>SUMIFS(Data!$D$2:$D$4213,Data!$B$2:$B$4213,Snapshot!$B$1,Data!$A$2:$A$4213,Data!$AA$85)</f>
        <v>1131</v>
      </c>
      <c r="D37" s="65">
        <f>SUM(D32:D36)</f>
        <v>100</v>
      </c>
      <c r="E37" s="65">
        <f>SUMIFS(Data!$I$2:$I$4213,Data!$B$2:$B$4213,Snapshot!$B$1,Data!$A$2:$A$4213,Data!$AA$85)</f>
        <v>1180.4533950530881</v>
      </c>
      <c r="F37" s="65">
        <f>SUM(F32:F36)</f>
        <v>100</v>
      </c>
      <c r="G37" s="30"/>
      <c r="H37" s="22"/>
      <c r="I37" s="22"/>
      <c r="J37" s="22"/>
      <c r="K37" s="22"/>
      <c r="L37" s="22"/>
      <c r="M37" s="22"/>
      <c r="N37" s="20"/>
      <c r="O37" s="20"/>
      <c r="P37" s="20"/>
    </row>
    <row r="38" spans="1:16" ht="22" customHeight="1" thickTop="1" x14ac:dyDescent="0.35">
      <c r="A38" s="20"/>
      <c r="B38" s="22" t="s">
        <v>48</v>
      </c>
      <c r="C38" s="31"/>
      <c r="D38" s="31"/>
      <c r="E38" s="31"/>
      <c r="F38" s="22"/>
      <c r="G38" s="29"/>
      <c r="H38" s="22"/>
      <c r="I38" s="22"/>
      <c r="J38" s="22"/>
      <c r="K38" s="22"/>
      <c r="L38" s="22"/>
      <c r="M38" s="22"/>
      <c r="N38" s="20"/>
      <c r="O38" s="20"/>
      <c r="P38" s="20"/>
    </row>
    <row r="39" spans="1:16" ht="22" customHeight="1" x14ac:dyDescent="0.35">
      <c r="A39" s="20"/>
      <c r="B39" s="22" t="s">
        <v>49</v>
      </c>
      <c r="C39" s="22"/>
      <c r="D39" s="22"/>
      <c r="E39" s="22"/>
      <c r="F39" s="22"/>
      <c r="G39" s="26"/>
      <c r="H39" s="22"/>
      <c r="I39" s="22"/>
      <c r="J39" s="22"/>
      <c r="K39" s="22"/>
      <c r="L39" s="22"/>
      <c r="M39" s="22"/>
      <c r="N39" s="20"/>
      <c r="O39" s="20"/>
      <c r="P39" s="20"/>
    </row>
    <row r="40" spans="1:16" ht="22" customHeight="1" x14ac:dyDescent="0.35">
      <c r="A40" s="20"/>
      <c r="B40" s="77" t="s">
        <v>50</v>
      </c>
      <c r="C40" s="22"/>
      <c r="D40" s="22"/>
      <c r="E40" s="22"/>
      <c r="F40" s="22"/>
      <c r="G40" s="26"/>
      <c r="H40" s="22"/>
      <c r="I40" s="22"/>
      <c r="J40" s="22"/>
      <c r="K40" s="22"/>
      <c r="L40" s="22"/>
      <c r="M40" s="22"/>
      <c r="N40" s="20"/>
      <c r="O40" s="20"/>
      <c r="P40" s="20"/>
    </row>
    <row r="41" spans="1:16" ht="22" customHeight="1" x14ac:dyDescent="0.35">
      <c r="A41" s="20"/>
      <c r="B41" s="22"/>
      <c r="C41" s="22"/>
      <c r="D41" s="22"/>
      <c r="E41" s="22"/>
      <c r="F41" s="22"/>
      <c r="G41" s="26"/>
      <c r="H41" s="22"/>
      <c r="I41" s="22"/>
      <c r="J41" s="22"/>
      <c r="K41" s="22"/>
      <c r="L41" s="22"/>
      <c r="M41" s="22"/>
      <c r="N41" s="20"/>
      <c r="O41" s="20"/>
      <c r="P41" s="20"/>
    </row>
    <row r="42" spans="1:16" ht="22" customHeight="1" x14ac:dyDescent="0.35">
      <c r="A42" s="20"/>
      <c r="B42" s="22" t="s">
        <v>51</v>
      </c>
      <c r="C42" s="20"/>
      <c r="D42" s="32"/>
      <c r="E42" s="32"/>
      <c r="F42" s="22"/>
      <c r="G42" s="26"/>
      <c r="H42" s="22"/>
      <c r="I42" s="22"/>
      <c r="J42" s="22"/>
      <c r="K42" s="22"/>
      <c r="L42" s="22"/>
      <c r="M42" s="22"/>
      <c r="N42" s="20"/>
      <c r="O42" s="20"/>
      <c r="P42" s="20"/>
    </row>
    <row r="43" spans="1:16" ht="22" customHeight="1" thickBot="1" x14ac:dyDescent="0.4">
      <c r="A43" s="20"/>
      <c r="B43" s="85" t="s">
        <v>249</v>
      </c>
      <c r="C43" s="85"/>
      <c r="D43" s="85"/>
      <c r="E43" s="85"/>
      <c r="F43" s="85"/>
      <c r="G43" s="30"/>
      <c r="H43" s="22"/>
      <c r="I43" s="22"/>
      <c r="J43" s="22"/>
      <c r="K43" s="22"/>
      <c r="L43" s="22"/>
      <c r="M43" s="22"/>
      <c r="N43" s="20"/>
      <c r="O43" s="20"/>
      <c r="P43" s="20"/>
    </row>
    <row r="44" spans="1:16" ht="22" customHeight="1" thickTop="1" x14ac:dyDescent="0.35">
      <c r="A44" s="20"/>
      <c r="B44" s="85"/>
      <c r="C44" s="85"/>
      <c r="D44" s="85"/>
      <c r="E44" s="85"/>
      <c r="F44" s="85"/>
      <c r="G44" s="29"/>
      <c r="H44" s="22"/>
      <c r="I44" s="22"/>
      <c r="J44" s="22"/>
      <c r="K44" s="22"/>
      <c r="L44" s="22"/>
      <c r="M44" s="22"/>
      <c r="N44" s="20"/>
      <c r="O44" s="20"/>
      <c r="P44" s="20"/>
    </row>
    <row r="45" spans="1:16" ht="22" customHeight="1" x14ac:dyDescent="0.35">
      <c r="A45" s="20"/>
      <c r="B45" s="22"/>
      <c r="C45" s="22"/>
      <c r="D45" s="22"/>
      <c r="E45" s="22"/>
      <c r="F45" s="22"/>
      <c r="G45" s="26"/>
      <c r="H45" s="22"/>
      <c r="I45" s="22"/>
      <c r="J45" s="22"/>
      <c r="K45" s="22"/>
      <c r="L45" s="22"/>
      <c r="M45" s="22"/>
      <c r="N45" s="20"/>
      <c r="O45" s="20"/>
      <c r="P45" s="20"/>
    </row>
    <row r="46" spans="1:16" ht="22" customHeight="1" x14ac:dyDescent="0.35">
      <c r="G46" s="33"/>
      <c r="H46" s="34"/>
      <c r="I46" s="34"/>
      <c r="J46" s="34"/>
      <c r="K46" s="34"/>
      <c r="L46" s="34"/>
      <c r="M46" s="34"/>
    </row>
    <row r="47" spans="1:16" ht="22" customHeight="1" x14ac:dyDescent="0.35">
      <c r="G47" s="33"/>
      <c r="H47" s="34"/>
      <c r="I47" s="34"/>
      <c r="J47" s="34"/>
      <c r="K47" s="34"/>
      <c r="L47" s="34"/>
      <c r="M47" s="34"/>
    </row>
    <row r="48" spans="1:16" ht="22" customHeight="1" x14ac:dyDescent="0.35">
      <c r="B48" s="35"/>
      <c r="C48" s="35"/>
      <c r="D48" s="35"/>
      <c r="E48" s="35"/>
      <c r="F48" s="35"/>
      <c r="G48" s="33"/>
      <c r="H48" s="34"/>
      <c r="I48" s="34"/>
      <c r="J48" s="34"/>
      <c r="K48" s="34"/>
      <c r="L48" s="34"/>
      <c r="M48" s="34"/>
    </row>
    <row r="49" spans="1:16" ht="22" customHeight="1" x14ac:dyDescent="0.35">
      <c r="B49" s="35"/>
      <c r="C49" s="35"/>
      <c r="D49" s="35"/>
      <c r="E49" s="35"/>
      <c r="F49" s="35"/>
      <c r="G49" s="36"/>
      <c r="H49" s="34"/>
      <c r="I49" s="34"/>
      <c r="J49" s="34"/>
      <c r="K49" s="34"/>
      <c r="L49" s="34"/>
      <c r="M49" s="34"/>
    </row>
    <row r="50" spans="1:16" x14ac:dyDescent="0.35">
      <c r="B50" s="35"/>
      <c r="C50" s="35"/>
      <c r="D50" s="35"/>
      <c r="E50" s="35"/>
      <c r="F50" s="35"/>
      <c r="G50" s="34"/>
      <c r="H50" s="34"/>
      <c r="I50" s="34"/>
      <c r="J50" s="34"/>
      <c r="K50" s="34"/>
      <c r="L50" s="34"/>
      <c r="M50" s="34"/>
    </row>
    <row r="51" spans="1:16" x14ac:dyDescent="0.35">
      <c r="G51" s="34"/>
      <c r="H51" s="34"/>
      <c r="I51" s="34"/>
      <c r="J51" s="34"/>
      <c r="K51" s="34"/>
      <c r="L51" s="34"/>
      <c r="M51" s="34"/>
    </row>
    <row r="52" spans="1:16" x14ac:dyDescent="0.35">
      <c r="G52" s="34"/>
      <c r="H52" s="34"/>
      <c r="I52" s="34"/>
      <c r="J52" s="34"/>
      <c r="K52" s="34"/>
      <c r="L52" s="34"/>
      <c r="M52" s="34"/>
    </row>
    <row r="53" spans="1:16" x14ac:dyDescent="0.35">
      <c r="G53" s="34"/>
      <c r="H53" s="34"/>
      <c r="I53" s="34"/>
      <c r="J53" s="34"/>
      <c r="K53" s="34"/>
      <c r="L53" s="34"/>
      <c r="M53" s="34"/>
    </row>
    <row r="54" spans="1:16" x14ac:dyDescent="0.35">
      <c r="G54" s="34"/>
      <c r="H54" s="34"/>
      <c r="I54" s="34"/>
      <c r="J54" s="34"/>
      <c r="K54" s="34"/>
      <c r="L54" s="34"/>
      <c r="M54" s="34"/>
    </row>
    <row r="55" spans="1:16" x14ac:dyDescent="0.35">
      <c r="G55" s="34"/>
      <c r="H55" s="34"/>
      <c r="I55" s="34"/>
      <c r="J55" s="34"/>
      <c r="K55" s="34"/>
      <c r="L55" s="34"/>
      <c r="M55" s="34"/>
    </row>
    <row r="56" spans="1:16" x14ac:dyDescent="0.35">
      <c r="G56" s="34"/>
      <c r="H56" s="34"/>
      <c r="I56" s="34"/>
      <c r="J56" s="34"/>
      <c r="K56" s="34"/>
      <c r="L56" s="34"/>
      <c r="M56" s="34"/>
    </row>
    <row r="57" spans="1:16" x14ac:dyDescent="0.35">
      <c r="G57" s="34"/>
      <c r="H57" s="34"/>
      <c r="I57" s="34"/>
      <c r="J57" s="34"/>
      <c r="K57" s="34"/>
      <c r="L57" s="34"/>
      <c r="M57" s="34"/>
    </row>
    <row r="58" spans="1:16" x14ac:dyDescent="0.35">
      <c r="G58" s="34"/>
    </row>
    <row r="61" spans="1:16" x14ac:dyDescent="0.35">
      <c r="A61" s="35"/>
      <c r="G61" s="35"/>
      <c r="H61" s="35"/>
      <c r="I61" s="35"/>
      <c r="J61" s="35"/>
      <c r="K61" s="35"/>
      <c r="L61" s="35"/>
      <c r="M61" s="35"/>
      <c r="N61" s="35"/>
      <c r="O61" s="35"/>
      <c r="P61" s="35"/>
    </row>
    <row r="62" spans="1:16" x14ac:dyDescent="0.35">
      <c r="A62" s="35"/>
      <c r="G62" s="35"/>
      <c r="H62" s="35"/>
      <c r="I62" s="35"/>
      <c r="J62" s="35"/>
      <c r="K62" s="35"/>
      <c r="L62" s="35"/>
      <c r="M62" s="35"/>
      <c r="N62" s="35"/>
      <c r="O62" s="35"/>
      <c r="P62" s="35"/>
    </row>
    <row r="63" spans="1:16" x14ac:dyDescent="0.35">
      <c r="A63" s="35"/>
      <c r="G63" s="35"/>
      <c r="H63" s="35"/>
      <c r="I63" s="35"/>
      <c r="J63" s="35"/>
      <c r="K63" s="35"/>
      <c r="L63" s="35"/>
      <c r="M63" s="35"/>
      <c r="N63" s="35"/>
      <c r="O63" s="35"/>
      <c r="P63" s="35"/>
    </row>
  </sheetData>
  <sheetProtection algorithmName="SHA-512" hashValue="w2fYudO/nRyP3YA92l85mXkvvvh1EpvYk9GxcNXVqQAgbtL3MIBtq/CEJ3z1veY3aw8S054tw0qVAlwpi4xQIw==" saltValue="BLJwpZVcTKbxBFAkfjBT6w==" spinCount="100000" sheet="1" objects="1" scenarios="1"/>
  <mergeCells count="7">
    <mergeCell ref="B1:O1"/>
    <mergeCell ref="B43:F44"/>
    <mergeCell ref="A2:A3"/>
    <mergeCell ref="C6:G6"/>
    <mergeCell ref="C19:G19"/>
    <mergeCell ref="C30:D30"/>
    <mergeCell ref="E30:F30"/>
  </mergeCells>
  <pageMargins left="0.25" right="0.25" top="0.75" bottom="0.75" header="0.3" footer="0.3"/>
  <pageSetup paperSize="9" scale="71" orientation="portrait" r:id="rId1"/>
  <rowBreaks count="1" manualBreakCount="1">
    <brk id="45" max="16383" man="1"/>
  </rowBreaks>
  <colBreaks count="1" manualBreakCount="1">
    <brk id="15"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Data!$AA$2:$AA$79</xm:f>
          </x14:formula1>
          <xm:sqref>B1:O1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C4218"/>
  <sheetViews>
    <sheetView zoomScale="70" zoomScaleNormal="70" workbookViewId="0"/>
  </sheetViews>
  <sheetFormatPr defaultColWidth="9.1796875" defaultRowHeight="14.5" x14ac:dyDescent="0.35"/>
  <cols>
    <col min="1" max="1" width="11.26953125" style="37" customWidth="1"/>
    <col min="2" max="2" width="30" style="37" customWidth="1"/>
    <col min="3" max="3" width="12.81640625" style="37" customWidth="1"/>
    <col min="4" max="12" width="9.1796875" style="37"/>
    <col min="13" max="13" width="11.54296875" style="37" bestFit="1" customWidth="1"/>
    <col min="14" max="14" width="10.7265625" style="37" bestFit="1" customWidth="1"/>
    <col min="15" max="18" width="11.54296875" style="37" bestFit="1" customWidth="1"/>
    <col min="19" max="19" width="11" style="37" bestFit="1" customWidth="1"/>
    <col min="20" max="25" width="9.1796875" style="37"/>
    <col min="26" max="27" width="9.1796875" style="37" customWidth="1"/>
    <col min="28" max="28" width="14.453125" style="37" customWidth="1"/>
    <col min="29" max="29" width="16.7265625" style="37" customWidth="1"/>
    <col min="30" max="30" width="10.26953125" style="37" customWidth="1"/>
    <col min="31" max="31" width="9.1796875" style="37" customWidth="1"/>
    <col min="32" max="80" width="9.1796875" style="37"/>
    <col min="81" max="81" width="8.7265625" style="37" customWidth="1"/>
    <col min="82" max="16384" width="9.1796875" style="37"/>
  </cols>
  <sheetData>
    <row r="1" spans="1:81" x14ac:dyDescent="0.35">
      <c r="A1" s="37" t="s">
        <v>52</v>
      </c>
      <c r="B1" s="37" t="s">
        <v>53</v>
      </c>
      <c r="C1" s="37" t="s">
        <v>39</v>
      </c>
      <c r="D1" s="78" t="s">
        <v>29</v>
      </c>
      <c r="E1" s="37">
        <v>2026</v>
      </c>
      <c r="F1" s="37">
        <v>2031</v>
      </c>
      <c r="G1" s="37">
        <v>2036</v>
      </c>
      <c r="H1" s="37">
        <v>2041</v>
      </c>
      <c r="I1" s="37">
        <v>2046</v>
      </c>
      <c r="M1" s="78" t="s">
        <v>29</v>
      </c>
      <c r="N1" s="37">
        <v>2026</v>
      </c>
      <c r="O1" s="37">
        <v>2031</v>
      </c>
      <c r="P1" s="37">
        <v>2036</v>
      </c>
      <c r="Q1" s="37">
        <v>2041</v>
      </c>
      <c r="R1" s="37">
        <v>2046</v>
      </c>
      <c r="Z1" s="37" t="s">
        <v>54</v>
      </c>
      <c r="AB1" s="37" t="s">
        <v>55</v>
      </c>
      <c r="AE1" s="37" t="s">
        <v>46</v>
      </c>
    </row>
    <row r="2" spans="1:81" x14ac:dyDescent="0.35">
      <c r="A2" s="37" t="s">
        <v>56</v>
      </c>
      <c r="B2" s="37" t="s">
        <v>20</v>
      </c>
      <c r="C2" s="79" t="s">
        <v>57</v>
      </c>
      <c r="D2" s="39">
        <v>44</v>
      </c>
      <c r="E2" s="39">
        <v>49.033577494824677</v>
      </c>
      <c r="F2" s="39">
        <v>46.703910064184143</v>
      </c>
      <c r="G2" s="39">
        <v>45.287138540827833</v>
      </c>
      <c r="H2" s="39">
        <v>44.280901286171833</v>
      </c>
      <c r="I2" s="39">
        <v>42.645625740607549</v>
      </c>
      <c r="K2" s="37" t="s">
        <v>24</v>
      </c>
      <c r="L2" s="37" t="s">
        <v>20</v>
      </c>
      <c r="M2" s="39">
        <v>1131</v>
      </c>
      <c r="N2" s="39">
        <v>1180.969827113177</v>
      </c>
      <c r="O2" s="39">
        <v>1167.2152700900367</v>
      </c>
      <c r="P2" s="39">
        <v>1147.5460347959493</v>
      </c>
      <c r="Q2" s="39">
        <v>1125.716560105612</v>
      </c>
      <c r="R2" s="39">
        <v>1099.2319934518591</v>
      </c>
      <c r="Y2" s="39"/>
      <c r="Z2" s="39"/>
      <c r="AA2" s="37" t="s">
        <v>20</v>
      </c>
      <c r="AB2" s="39">
        <f>ROUND(SUMIFS(I$2:I$4213,$B$2:$B$4213,$AA2,Data!$A$2:$A$4213,"Persons")/(SUMIFS($I$2:$I$4213,$B$2:$B$4213,$AA2,$A$2:$A$4213,"Persons",Data!$C$2:$C$4213,"0–4")+SUMIFS($I$2:$I$4213,$B$2:$B$4213,$AA2,$A$2:$A$4213,"Persons",Data!$C$2:$C$4213,"5–9")+SUMIFS($I$2:$I$4213,$B$2:$B$4213,$AA2,$A$2:$A$4213,"Persons",Data!$C$2:$C$4213,"10–14")),0)</f>
        <v>5</v>
      </c>
      <c r="AC2" s="37" t="str">
        <f>"In "&amp;Snapshot!B1&amp;", around 1 in "&amp;INDEX($AB$2:$AB$79,MATCH(Snapshot!$B$1,$AA$2:$AA$79,0))&amp;" persons are projected to be aged between 0 and 14 years by 2046"</f>
        <v>In Aurukun, around 1 in 5 persons are projected to be aged between 0 and 14 years by 2046</v>
      </c>
      <c r="AD2" s="39">
        <f>ROUND(SUMIFS(I$2:I$4213,$B$2:$B$4213,$AA2,Data!$A$2:$A$4213,"Persons")/(SUMIFS(I$2:I$4213,$B$2:$B$4213,$AA2,Data!$C$2:$C$4213,"65–69",Data!$A$2:$A$4213,"Persons")+SUMIFS(I$2:I$4213,$B$2:$B$4213,$AA2,Data!$C$2:$C$4213,"70–74",Data!$A$2:$A$4213,"Persons")+SUMIFS(I$2:I$4213,$B$2:$B$4213,$AA2,Data!$C$2:$C$4213,"75–79",Data!$A$2:$A$4213,"Persons")+SUMIFS(I$2:I$4213,$B$2:$B$4213,$AA2,Data!$C$2:$C$4213,"80–84",Data!$A$2:$A$4213,"Persons")+SUMIFS(I$2:I$4213,$B$2:$B$4213,$AA2,Data!$C$2:$C$4213,"85+",Data!$A$2:$A$4213,"Persons")),0)</f>
        <v>10</v>
      </c>
      <c r="AE2" s="37" t="str">
        <f>"In "&amp;Snapshot!B1&amp;", around 1 in "&amp;INDEX($AD$2:$AD$79,MATCH(Snapshot!$B$1,$AA$2:$AA$79,0))&amp;" persons are projected to be aged over 65 years by 2046"</f>
        <v>In Aurukun, around 1 in 10 persons are projected to be aged over 65 years by 2046</v>
      </c>
      <c r="CB2" s="37" t="s">
        <v>58</v>
      </c>
      <c r="CC2" s="38" t="str">
        <f>"Proportion of "&amp;Snapshot!$B$1&amp;" total (RHS)"</f>
        <v>Proportion of Aurukun total (RHS)</v>
      </c>
    </row>
    <row r="3" spans="1:81" x14ac:dyDescent="0.35">
      <c r="A3" s="37" t="s">
        <v>56</v>
      </c>
      <c r="B3" s="37" t="s">
        <v>20</v>
      </c>
      <c r="C3" s="80" t="s">
        <v>59</v>
      </c>
      <c r="D3" s="39">
        <v>36</v>
      </c>
      <c r="E3" s="39">
        <v>43.580481275525592</v>
      </c>
      <c r="F3" s="39">
        <v>46.006388651768582</v>
      </c>
      <c r="G3" s="39">
        <v>44.30491604050831</v>
      </c>
      <c r="H3" s="39">
        <v>43.342662242719193</v>
      </c>
      <c r="I3" s="39">
        <v>42.740739767219317</v>
      </c>
      <c r="K3" s="37" t="s">
        <v>24</v>
      </c>
      <c r="L3" s="37" t="s">
        <v>60</v>
      </c>
      <c r="M3" s="39">
        <v>4379</v>
      </c>
      <c r="N3" s="39">
        <v>4160.790996741096</v>
      </c>
      <c r="O3" s="39">
        <v>3894.2150031022175</v>
      </c>
      <c r="P3" s="39">
        <v>3601.1572454901684</v>
      </c>
      <c r="Q3" s="39">
        <v>3285.9239378745006</v>
      </c>
      <c r="R3" s="39">
        <v>2951.4276719776549</v>
      </c>
      <c r="Y3" s="39"/>
      <c r="Z3" s="39"/>
      <c r="AA3" s="37" t="s">
        <v>60</v>
      </c>
      <c r="AB3" s="39">
        <f>ROUND(SUMIFS(I$2:I$4213,$B$2:$B$4213,$AA3,Data!$A$2:$A$4213,"Persons")/(SUMIFS($I$2:$I$4213,$B$2:$B$4213,$AA3,$A$2:$A$4213,"Persons",Data!$C$2:$C$4213,"0–4")+SUMIFS($I$2:$I$4213,$B$2:$B$4213,$AA3,$A$2:$A$4213,"Persons",Data!$C$2:$C$4213,"5–9")+SUMIFS($I$2:$I$4213,$B$2:$B$4213,$AA3,$A$2:$A$4213,"Persons",Data!$C$2:$C$4213,"10–14")),0)</f>
        <v>6</v>
      </c>
      <c r="AD3" s="39">
        <f>ROUND(SUMIFS(I$2:I$4213,$B$2:$B$4213,$AA3,Data!$A$2:$A$4213,"Persons")/(SUMIFS(I$2:I$4213,$B$2:$B$4213,$AA3,Data!$C$2:$C$4213,"65–69",Data!$A$2:$A$4213,"Persons")+SUMIFS(I$2:I$4213,$B$2:$B$4213,$AA3,Data!$C$2:$C$4213,"70–74",Data!$A$2:$A$4213,"Persons")+SUMIFS(I$2:I$4213,$B$2:$B$4213,$AA3,Data!$C$2:$C$4213,"75–79",Data!$A$2:$A$4213,"Persons")+SUMIFS(I$2:I$4213,$B$2:$B$4213,$AA3,Data!$C$2:$C$4213,"80–84",Data!$A$2:$A$4213,"Persons")+SUMIFS(I$2:I$4213,$B$2:$B$4213,$AA3,Data!$C$2:$C$4213,"85+",Data!$A$2:$A$4213,"Persons")),0)</f>
        <v>3</v>
      </c>
      <c r="CA3" s="78" t="s">
        <v>29</v>
      </c>
      <c r="CB3" s="42">
        <f>SUMIFS(D$2:D$4213,$B$2:$B$4213,Snapshot!$B$1,Data!$C$2:$C$4213,"0–4",Data!$A$2:$A$4213,Data!$AA$85)+SUMIFS(D$2:D$4213,$B$2:$B$4213,Snapshot!$B$1,Data!$C$2:$C$4213,"5–9",Data!$A$2:$A$4213,Data!$AA$85)+SUMIFS(D$2:D$4213,$B$2:$B$4213,Snapshot!$B$1,Data!$C$2:$C$4213,"10–14",Data!$A$2:$A$4213,Data!$AA$85)</f>
        <v>275</v>
      </c>
      <c r="CC3" s="76">
        <f>CB3/SUMIFS(D$2:D$4213,$B$2:$B$4213,Snapshot!$B$1,Data!$A$2:$A$4213,$AA$85)*100</f>
        <v>24.314765694076037</v>
      </c>
    </row>
    <row r="4" spans="1:81" x14ac:dyDescent="0.35">
      <c r="A4" s="37" t="s">
        <v>56</v>
      </c>
      <c r="B4" s="37" t="s">
        <v>20</v>
      </c>
      <c r="C4" s="79" t="s">
        <v>61</v>
      </c>
      <c r="D4" s="39">
        <v>48</v>
      </c>
      <c r="E4" s="39">
        <v>33.04015648985969</v>
      </c>
      <c r="F4" s="39">
        <v>36.666950352798381</v>
      </c>
      <c r="G4" s="39">
        <v>38.59983200160223</v>
      </c>
      <c r="H4" s="39">
        <v>37.323012875751722</v>
      </c>
      <c r="I4" s="39">
        <v>36.658243986067987</v>
      </c>
      <c r="K4" s="37" t="s">
        <v>24</v>
      </c>
      <c r="L4" s="37" t="s">
        <v>62</v>
      </c>
      <c r="M4" s="39">
        <v>14663</v>
      </c>
      <c r="N4" s="39">
        <v>14507.322238369128</v>
      </c>
      <c r="O4" s="39">
        <v>14323.85257681803</v>
      </c>
      <c r="P4" s="39">
        <v>14143.822416547533</v>
      </c>
      <c r="Q4" s="39">
        <v>13958.687328322996</v>
      </c>
      <c r="R4" s="39">
        <v>13748.396663326126</v>
      </c>
      <c r="Y4" s="39"/>
      <c r="Z4" s="39"/>
      <c r="AA4" s="37" t="s">
        <v>62</v>
      </c>
      <c r="AB4" s="39">
        <f>ROUND(SUMIFS(I$2:I$4213,$B$2:$B$4213,$AA4,Data!$A$2:$A$4213,"Persons")/(SUMIFS($I$2:$I$4213,$B$2:$B$4213,$AA4,$A$2:$A$4213,"Persons",Data!$C$2:$C$4213,"0–4")+SUMIFS($I$2:$I$4213,$B$2:$B$4213,$AA4,$A$2:$A$4213,"Persons",Data!$C$2:$C$4213,"5–9")+SUMIFS($I$2:$I$4213,$B$2:$B$4213,$AA4,$A$2:$A$4213,"Persons",Data!$C$2:$C$4213,"10–14")),0)</f>
        <v>6</v>
      </c>
      <c r="AD4" s="39">
        <f>ROUND(SUMIFS(I$2:I$4213,$B$2:$B$4213,$AA4,Data!$A$2:$A$4213,"Persons")/(SUMIFS(I$2:I$4213,$B$2:$B$4213,$AA4,Data!$C$2:$C$4213,"65–69",Data!$A$2:$A$4213,"Persons")+SUMIFS(I$2:I$4213,$B$2:$B$4213,$AA4,Data!$C$2:$C$4213,"70–74",Data!$A$2:$A$4213,"Persons")+SUMIFS(I$2:I$4213,$B$2:$B$4213,$AA4,Data!$C$2:$C$4213,"75–79",Data!$A$2:$A$4213,"Persons")+SUMIFS(I$2:I$4213,$B$2:$B$4213,$AA4,Data!$C$2:$C$4213,"80–84",Data!$A$2:$A$4213,"Persons")+SUMIFS(I$2:I$4213,$B$2:$B$4213,$AA4,Data!$C$2:$C$4213,"85+",Data!$A$2:$A$4213,"Persons")),0)</f>
        <v>5</v>
      </c>
      <c r="CA4" s="37">
        <v>2026</v>
      </c>
      <c r="CB4" s="42">
        <f>SUMIFS(E$2:E$4213,$B$2:$B$4213,Snapshot!$B$1,Data!$C$2:$C$4213,"0–4",Data!$A$2:$A$4213,Data!$AA$85)+SUMIFS(E$2:E$4213,$B$2:$B$4213,Snapshot!$B$1,Data!$C$2:$C$4213,"5–9",Data!$A$2:$A$4213,Data!$AA$85)+SUMIFS(E$2:E$4213,$B$2:$B$4213,Snapshot!$B$1,Data!$C$2:$C$4213,"10–14",Data!$A$2:$A$4213,Data!$AA$85)</f>
        <v>251.0978308918331</v>
      </c>
      <c r="CC4" s="76">
        <f>CB4/SUMIFS(E$2:E$4213,$B$2:$B$4213,Snapshot!$B$1,Data!$A$2:$A$4213,$AA$85)*100</f>
        <v>21.216176520718886</v>
      </c>
    </row>
    <row r="5" spans="1:81" x14ac:dyDescent="0.35">
      <c r="A5" s="37" t="s">
        <v>56</v>
      </c>
      <c r="B5" s="37" t="s">
        <v>20</v>
      </c>
      <c r="C5" s="79" t="s">
        <v>63</v>
      </c>
      <c r="D5" s="39">
        <v>49</v>
      </c>
      <c r="E5" s="39">
        <v>45.355903371391818</v>
      </c>
      <c r="F5" s="39">
        <v>29.962923847318901</v>
      </c>
      <c r="G5" s="39">
        <v>32.955518209405412</v>
      </c>
      <c r="H5" s="39">
        <v>34.690157136137259</v>
      </c>
      <c r="I5" s="39">
        <v>33.692821134574217</v>
      </c>
      <c r="K5" s="37" t="s">
        <v>24</v>
      </c>
      <c r="L5" s="37" t="s">
        <v>64</v>
      </c>
      <c r="M5" s="39">
        <v>2863</v>
      </c>
      <c r="N5" s="39">
        <v>2801.124253439621</v>
      </c>
      <c r="O5" s="39">
        <v>2643.4859577054999</v>
      </c>
      <c r="P5" s="39">
        <v>2481.0877854218024</v>
      </c>
      <c r="Q5" s="39">
        <v>2327.8288850627664</v>
      </c>
      <c r="R5" s="39">
        <v>2181.6027196503082</v>
      </c>
      <c r="Y5" s="39"/>
      <c r="Z5" s="39"/>
      <c r="AA5" s="37" t="s">
        <v>64</v>
      </c>
      <c r="AB5" s="39">
        <f>ROUND(SUMIFS(I$2:I$4213,$B$2:$B$4213,$AA5,Data!$A$2:$A$4213,"Persons")/(SUMIFS($I$2:$I$4213,$B$2:$B$4213,$AA5,$A$2:$A$4213,"Persons",Data!$C$2:$C$4213,"0–4")+SUMIFS($I$2:$I$4213,$B$2:$B$4213,$AA5,$A$2:$A$4213,"Persons",Data!$C$2:$C$4213,"5–9")+SUMIFS($I$2:$I$4213,$B$2:$B$4213,$AA5,$A$2:$A$4213,"Persons",Data!$C$2:$C$4213,"10–14")),0)</f>
        <v>7</v>
      </c>
      <c r="AD5" s="39">
        <f>ROUND(SUMIFS(I$2:I$4213,$B$2:$B$4213,$AA5,Data!$A$2:$A$4213,"Persons")/(SUMIFS(I$2:I$4213,$B$2:$B$4213,$AA5,Data!$C$2:$C$4213,"65–69",Data!$A$2:$A$4213,"Persons")+SUMIFS(I$2:I$4213,$B$2:$B$4213,$AA5,Data!$C$2:$C$4213,"70–74",Data!$A$2:$A$4213,"Persons")+SUMIFS(I$2:I$4213,$B$2:$B$4213,$AA5,Data!$C$2:$C$4213,"75–79",Data!$A$2:$A$4213,"Persons")+SUMIFS(I$2:I$4213,$B$2:$B$4213,$AA5,Data!$C$2:$C$4213,"80–84",Data!$A$2:$A$4213,"Persons")+SUMIFS(I$2:I$4213,$B$2:$B$4213,$AA5,Data!$C$2:$C$4213,"85+",Data!$A$2:$A$4213,"Persons")),0)</f>
        <v>4</v>
      </c>
      <c r="CA5" s="37">
        <v>2031</v>
      </c>
      <c r="CB5" s="42">
        <f>SUMIFS(F$2:F$4213,$B$2:$B$4213,Snapshot!$B$1,Data!$C$2:$C$4213,"0–4",Data!$A$2:$A$4213,Data!$AA$85)+SUMIFS(F$2:F$4213,$B$2:$B$4213,Snapshot!$B$1,Data!$C$2:$C$4213,"5–9",Data!$A$2:$A$4213,Data!$AA$85)+SUMIFS(F$2:F$4213,$B$2:$B$4213,Snapshot!$B$1,Data!$C$2:$C$4213,"10–14",Data!$A$2:$A$4213,Data!$AA$85)</f>
        <v>249.56266685939923</v>
      </c>
      <c r="CC5" s="76">
        <f>CB5/SUMIFS(F$2:F$4213,$B$2:$B$4213,Snapshot!$B$1,Data!$A$2:$A$4213,Data!$AA$85)*100</f>
        <v>21.08770163091781</v>
      </c>
    </row>
    <row r="6" spans="1:81" x14ac:dyDescent="0.35">
      <c r="A6" s="37" t="s">
        <v>56</v>
      </c>
      <c r="B6" s="37" t="s">
        <v>20</v>
      </c>
      <c r="C6" s="79" t="s">
        <v>65</v>
      </c>
      <c r="D6" s="39">
        <v>46</v>
      </c>
      <c r="E6" s="39">
        <v>55.218085854072562</v>
      </c>
      <c r="F6" s="39">
        <v>51.814514783762277</v>
      </c>
      <c r="G6" s="39">
        <v>37.19724777742563</v>
      </c>
      <c r="H6" s="39">
        <v>40.117126094264989</v>
      </c>
      <c r="I6" s="39">
        <v>42.025274069178387</v>
      </c>
      <c r="K6" s="37" t="s">
        <v>24</v>
      </c>
      <c r="L6" s="37" t="s">
        <v>66</v>
      </c>
      <c r="M6" s="39">
        <v>312</v>
      </c>
      <c r="N6" s="39">
        <v>304.55785020299652</v>
      </c>
      <c r="O6" s="39">
        <v>287.1472729426099</v>
      </c>
      <c r="P6" s="39">
        <v>269.13527645885267</v>
      </c>
      <c r="Q6" s="39">
        <v>252.14774886120728</v>
      </c>
      <c r="R6" s="39">
        <v>236.04584503665768</v>
      </c>
      <c r="Y6" s="39"/>
      <c r="Z6" s="39"/>
      <c r="AA6" s="37" t="s">
        <v>66</v>
      </c>
      <c r="AB6" s="39">
        <f>ROUND(SUMIFS(I$2:I$4213,$B$2:$B$4213,$AA6,Data!$A$2:$A$4213,"Persons")/(SUMIFS($I$2:$I$4213,$B$2:$B$4213,$AA6,$A$2:$A$4213,"Persons",Data!$C$2:$C$4213,"0–4")+SUMIFS($I$2:$I$4213,$B$2:$B$4213,$AA6,$A$2:$A$4213,"Persons",Data!$C$2:$C$4213,"5–9")+SUMIFS($I$2:$I$4213,$B$2:$B$4213,$AA6,$A$2:$A$4213,"Persons",Data!$C$2:$C$4213,"10–14")),0)</f>
        <v>7</v>
      </c>
      <c r="AD6" s="39">
        <f>ROUND(SUMIFS(I$2:I$4213,$B$2:$B$4213,$AA6,Data!$A$2:$A$4213,"Persons")/(SUMIFS(I$2:I$4213,$B$2:$B$4213,$AA6,Data!$C$2:$C$4213,"65–69",Data!$A$2:$A$4213,"Persons")+SUMIFS(I$2:I$4213,$B$2:$B$4213,$AA6,Data!$C$2:$C$4213,"70–74",Data!$A$2:$A$4213,"Persons")+SUMIFS(I$2:I$4213,$B$2:$B$4213,$AA6,Data!$C$2:$C$4213,"75–79",Data!$A$2:$A$4213,"Persons")+SUMIFS(I$2:I$4213,$B$2:$B$4213,$AA6,Data!$C$2:$C$4213,"80–84",Data!$A$2:$A$4213,"Persons")+SUMIFS(I$2:I$4213,$B$2:$B$4213,$AA6,Data!$C$2:$C$4213,"85+",Data!$A$2:$A$4213,"Persons")),0)</f>
        <v>6</v>
      </c>
      <c r="CA6" s="37">
        <v>2036</v>
      </c>
      <c r="CB6" s="42">
        <f>SUMIFS(G$2:G$4213,$B$2:$B$4213,Snapshot!$B$1,Data!$C$2:$C$4213,"0–4",Data!$A$2:$A$4213,Data!$AA$85)+SUMIFS(G$2:G$4213,$B$2:$B$4213,Snapshot!$B$1,Data!$C$2:$C$4213,"5–9",Data!$A$2:$A$4213,Data!$AA$85)+SUMIFS(G$2:G$4213,$B$2:$B$4213,Snapshot!$B$1,Data!$C$2:$C$4213,"10–14",Data!$A$2:$A$4213,Data!$AA$85)</f>
        <v>242.73111702673444</v>
      </c>
      <c r="CC6" s="76">
        <f>CB6/SUMIFS(G$2:G$4213,$B$2:$B$4213,Snapshot!$B$1,Data!$A$2:$A$4213,Data!$AA$85)*100</f>
        <v>20.508782447235312</v>
      </c>
    </row>
    <row r="7" spans="1:81" x14ac:dyDescent="0.35">
      <c r="A7" s="37" t="s">
        <v>56</v>
      </c>
      <c r="B7" s="37" t="s">
        <v>20</v>
      </c>
      <c r="C7" s="79" t="s">
        <v>67</v>
      </c>
      <c r="D7" s="39">
        <v>52</v>
      </c>
      <c r="E7" s="39">
        <v>48.209747924472232</v>
      </c>
      <c r="F7" s="39">
        <v>56.422532470802693</v>
      </c>
      <c r="G7" s="39">
        <v>54.475627932823308</v>
      </c>
      <c r="H7" s="39">
        <v>41.776215001626397</v>
      </c>
      <c r="I7" s="39">
        <v>44.450149781593367</v>
      </c>
      <c r="K7" s="37" t="s">
        <v>24</v>
      </c>
      <c r="L7" s="37" t="s">
        <v>68</v>
      </c>
      <c r="M7" s="39">
        <v>1920</v>
      </c>
      <c r="N7" s="39">
        <v>1878.5048239258501</v>
      </c>
      <c r="O7" s="39">
        <v>1772.7886104038994</v>
      </c>
      <c r="P7" s="39">
        <v>1663.8802734534547</v>
      </c>
      <c r="Q7" s="39">
        <v>1561.1009387407075</v>
      </c>
      <c r="R7" s="39">
        <v>1463.0379796763632</v>
      </c>
      <c r="Y7" s="39"/>
      <c r="Z7" s="39"/>
      <c r="AA7" s="37" t="s">
        <v>68</v>
      </c>
      <c r="AB7" s="39">
        <f>ROUND(SUMIFS(I$2:I$4213,$B$2:$B$4213,$AA7,Data!$A$2:$A$4213,"Persons")/(SUMIFS($I$2:$I$4213,$B$2:$B$4213,$AA7,$A$2:$A$4213,"Persons",Data!$C$2:$C$4213,"0–4")+SUMIFS($I$2:$I$4213,$B$2:$B$4213,$AA7,$A$2:$A$4213,"Persons",Data!$C$2:$C$4213,"5–9")+SUMIFS($I$2:$I$4213,$B$2:$B$4213,$AA7,$A$2:$A$4213,"Persons",Data!$C$2:$C$4213,"10–14")),0)</f>
        <v>9</v>
      </c>
      <c r="AD7" s="39">
        <f>ROUND(SUMIFS(I$2:I$4213,$B$2:$B$4213,$AA7,Data!$A$2:$A$4213,"Persons")/(SUMIFS(I$2:I$4213,$B$2:$B$4213,$AA7,Data!$C$2:$C$4213,"65–69",Data!$A$2:$A$4213,"Persons")+SUMIFS(I$2:I$4213,$B$2:$B$4213,$AA7,Data!$C$2:$C$4213,"70–74",Data!$A$2:$A$4213,"Persons")+SUMIFS(I$2:I$4213,$B$2:$B$4213,$AA7,Data!$C$2:$C$4213,"75–79",Data!$A$2:$A$4213,"Persons")+SUMIFS(I$2:I$4213,$B$2:$B$4213,$AA7,Data!$C$2:$C$4213,"80–84",Data!$A$2:$A$4213,"Persons")+SUMIFS(I$2:I$4213,$B$2:$B$4213,$AA7,Data!$C$2:$C$4213,"85+",Data!$A$2:$A$4213,"Persons")),0)</f>
        <v>3</v>
      </c>
      <c r="CA7" s="37">
        <v>2041</v>
      </c>
      <c r="CB7" s="42">
        <f>SUMIFS(H$2:H$4213,$B$2:$B$4213,Snapshot!$B$1,Data!$C$2:$C$4213,"0–4",Data!$A$2:$A$4213,Data!$AA$85)+SUMIFS(H$2:H$4213,$B$2:$B$4213,Snapshot!$B$1,Data!$C$2:$C$4213,"5–9",Data!$A$2:$A$4213,Data!$AA$85)+SUMIFS(H$2:H$4213,$B$2:$B$4213,Snapshot!$B$1,Data!$C$2:$C$4213,"10–14",Data!$A$2:$A$4213,Data!$AA$85)</f>
        <v>236.51597847134997</v>
      </c>
      <c r="CC7" s="76">
        <f>CB7/SUMIFS(H$2:H$4213,$B$2:$B$4213,Snapshot!$B$1,Data!$A$2:$A$4213,Data!$AA$85)*100</f>
        <v>19.985342947038717</v>
      </c>
    </row>
    <row r="8" spans="1:81" x14ac:dyDescent="0.35">
      <c r="A8" s="37" t="s">
        <v>56</v>
      </c>
      <c r="B8" s="37" t="s">
        <v>20</v>
      </c>
      <c r="C8" s="79" t="s">
        <v>69</v>
      </c>
      <c r="D8" s="39">
        <v>51</v>
      </c>
      <c r="E8" s="39">
        <v>52.269782417261212</v>
      </c>
      <c r="F8" s="39">
        <v>47.341791926545689</v>
      </c>
      <c r="G8" s="39">
        <v>55.182935653830683</v>
      </c>
      <c r="H8" s="39">
        <v>53.82172957627666</v>
      </c>
      <c r="I8" s="39">
        <v>42.645868632009687</v>
      </c>
      <c r="K8" s="37" t="s">
        <v>24</v>
      </c>
      <c r="L8" s="37" t="s">
        <v>70</v>
      </c>
      <c r="M8" s="39">
        <v>470</v>
      </c>
      <c r="N8" s="39">
        <v>458.78903939993478</v>
      </c>
      <c r="O8" s="39">
        <v>432.56156598750169</v>
      </c>
      <c r="P8" s="39">
        <v>405.42807238963695</v>
      </c>
      <c r="Q8" s="39">
        <v>379.83794914909737</v>
      </c>
      <c r="R8" s="39">
        <v>355.58188582653167</v>
      </c>
      <c r="Y8" s="39"/>
      <c r="Z8" s="39"/>
      <c r="AA8" s="37" t="s">
        <v>70</v>
      </c>
      <c r="AB8" s="39">
        <f>ROUND(SUMIFS(I$2:I$4213,$B$2:$B$4213,$AA8,Data!$A$2:$A$4213,"Persons")/(SUMIFS($I$2:$I$4213,$B$2:$B$4213,$AA8,$A$2:$A$4213,"Persons",Data!$C$2:$C$4213,"0–4")+SUMIFS($I$2:$I$4213,$B$2:$B$4213,$AA8,$A$2:$A$4213,"Persons",Data!$C$2:$C$4213,"5–9")+SUMIFS($I$2:$I$4213,$B$2:$B$4213,$AA8,$A$2:$A$4213,"Persons",Data!$C$2:$C$4213,"10–14")),0)</f>
        <v>4</v>
      </c>
      <c r="AD8" s="39">
        <f>ROUND(SUMIFS(I$2:I$4213,$B$2:$B$4213,$AA8,Data!$A$2:$A$4213,"Persons")/(SUMIFS(I$2:I$4213,$B$2:$B$4213,$AA8,Data!$C$2:$C$4213,"65–69",Data!$A$2:$A$4213,"Persons")+SUMIFS(I$2:I$4213,$B$2:$B$4213,$AA8,Data!$C$2:$C$4213,"70–74",Data!$A$2:$A$4213,"Persons")+SUMIFS(I$2:I$4213,$B$2:$B$4213,$AA8,Data!$C$2:$C$4213,"75–79",Data!$A$2:$A$4213,"Persons")+SUMIFS(I$2:I$4213,$B$2:$B$4213,$AA8,Data!$C$2:$C$4213,"80–84",Data!$A$2:$A$4213,"Persons")+SUMIFS(I$2:I$4213,$B$2:$B$4213,$AA8,Data!$C$2:$C$4213,"85+",Data!$A$2:$A$4213,"Persons")),0)</f>
        <v>8</v>
      </c>
      <c r="CA8" s="37">
        <v>2046</v>
      </c>
      <c r="CB8" s="42">
        <f>SUMIFS(I$2:I$4213,$B$2:$B$4213,Snapshot!$B$1,Data!$C$2:$C$4213,"0–4",Data!$A$2:$A$4213,Data!$AA$85)+SUMIFS(I$2:I$4213,$B$2:$B$4213,Snapshot!$B$1,Data!$C$2:$C$4213,"5–9",Data!$A$2:$A$4213,Data!$AA$85)+SUMIFS(I$2:I$4213,$B$2:$B$4213,Snapshot!$B$1,Data!$C$2:$C$4213,"10–14",Data!$A$2:$A$4213,Data!$AA$85)</f>
        <v>230.85128359420466</v>
      </c>
      <c r="CC8" s="76">
        <f>CB8/SUMIFS(I$2:I$4213,$B$2:$B$4213,Snapshot!$B$1,Data!$A$2:$A$4213,Data!$AA$85)*100</f>
        <v>19.556153979617523</v>
      </c>
    </row>
    <row r="9" spans="1:81" x14ac:dyDescent="0.35">
      <c r="A9" s="37" t="s">
        <v>56</v>
      </c>
      <c r="B9" s="37" t="s">
        <v>20</v>
      </c>
      <c r="C9" s="79" t="s">
        <v>71</v>
      </c>
      <c r="D9" s="39">
        <v>34</v>
      </c>
      <c r="E9" s="39">
        <v>51.437526561576433</v>
      </c>
      <c r="F9" s="39">
        <v>50.353823900527573</v>
      </c>
      <c r="G9" s="39">
        <v>46.224940831020803</v>
      </c>
      <c r="H9" s="39">
        <v>53.649553165437418</v>
      </c>
      <c r="I9" s="39">
        <v>52.772118315902283</v>
      </c>
      <c r="K9" s="37" t="s">
        <v>24</v>
      </c>
      <c r="L9" s="37" t="s">
        <v>72</v>
      </c>
      <c r="M9" s="39">
        <v>1264024</v>
      </c>
      <c r="N9" s="39">
        <v>1326882.0947451377</v>
      </c>
      <c r="O9" s="39">
        <v>1363248.1454010643</v>
      </c>
      <c r="P9" s="39">
        <v>1394613.0639138352</v>
      </c>
      <c r="Q9" s="39">
        <v>1427277.7842944858</v>
      </c>
      <c r="R9" s="39">
        <v>1459648.9865111352</v>
      </c>
      <c r="Y9" s="39"/>
      <c r="Z9" s="39"/>
      <c r="AA9" s="37" t="s">
        <v>72</v>
      </c>
      <c r="AB9" s="39">
        <f>ROUND(SUMIFS(I$2:I$4213,$B$2:$B$4213,$AA9,Data!$A$2:$A$4213,"Persons")/(SUMIFS($I$2:$I$4213,$B$2:$B$4213,$AA9,$A$2:$A$4213,"Persons",Data!$C$2:$C$4213,"0–4")+SUMIFS($I$2:$I$4213,$B$2:$B$4213,$AA9,$A$2:$A$4213,"Persons",Data!$C$2:$C$4213,"5–9")+SUMIFS($I$2:$I$4213,$B$2:$B$4213,$AA9,$A$2:$A$4213,"Persons",Data!$C$2:$C$4213,"10–14")),0)</f>
        <v>7</v>
      </c>
      <c r="AD9" s="39">
        <f>ROUND(SUMIFS(I$2:I$4213,$B$2:$B$4213,$AA9,Data!$A$2:$A$4213,"Persons")/(SUMIFS(I$2:I$4213,$B$2:$B$4213,$AA9,Data!$C$2:$C$4213,"65–69",Data!$A$2:$A$4213,"Persons")+SUMIFS(I$2:I$4213,$B$2:$B$4213,$AA9,Data!$C$2:$C$4213,"70–74",Data!$A$2:$A$4213,"Persons")+SUMIFS(I$2:I$4213,$B$2:$B$4213,$AA9,Data!$C$2:$C$4213,"75–79",Data!$A$2:$A$4213,"Persons")+SUMIFS(I$2:I$4213,$B$2:$B$4213,$AA9,Data!$C$2:$C$4213,"80–84",Data!$A$2:$A$4213,"Persons")+SUMIFS(I$2:I$4213,$B$2:$B$4213,$AA9,Data!$C$2:$C$4213,"85+",Data!$A$2:$A$4213,"Persons")),0)</f>
        <v>6</v>
      </c>
    </row>
    <row r="10" spans="1:81" x14ac:dyDescent="0.35">
      <c r="A10" s="37" t="s">
        <v>56</v>
      </c>
      <c r="B10" s="37" t="s">
        <v>20</v>
      </c>
      <c r="C10" s="79" t="s">
        <v>73</v>
      </c>
      <c r="D10" s="39">
        <v>30</v>
      </c>
      <c r="E10" s="39">
        <v>37.847289672249637</v>
      </c>
      <c r="F10" s="39">
        <v>51.193361574550487</v>
      </c>
      <c r="G10" s="39">
        <v>50.734265709212572</v>
      </c>
      <c r="H10" s="39">
        <v>47.164564680252127</v>
      </c>
      <c r="I10" s="39">
        <v>54.499716984130899</v>
      </c>
      <c r="K10" s="37" t="s">
        <v>24</v>
      </c>
      <c r="L10" s="37" t="s">
        <v>74</v>
      </c>
      <c r="M10" s="39">
        <v>342</v>
      </c>
      <c r="N10" s="39">
        <v>330.86138716466087</v>
      </c>
      <c r="O10" s="39">
        <v>311.20916743938676</v>
      </c>
      <c r="P10" s="39">
        <v>291.93146281841678</v>
      </c>
      <c r="Q10" s="39">
        <v>274.51705309315201</v>
      </c>
      <c r="R10" s="39">
        <v>258.46464789822824</v>
      </c>
      <c r="Y10" s="39"/>
      <c r="Z10" s="39"/>
      <c r="AA10" s="37" t="s">
        <v>74</v>
      </c>
      <c r="AB10" s="39">
        <f>ROUND(SUMIFS(I$2:I$4213,$B$2:$B$4213,$AA10,Data!$A$2:$A$4213,"Persons")/(SUMIFS($I$2:$I$4213,$B$2:$B$4213,$AA10,$A$2:$A$4213,"Persons",Data!$C$2:$C$4213,"0–4")+SUMIFS($I$2:$I$4213,$B$2:$B$4213,$AA10,$A$2:$A$4213,"Persons",Data!$C$2:$C$4213,"5–9")+SUMIFS($I$2:$I$4213,$B$2:$B$4213,$AA10,$A$2:$A$4213,"Persons",Data!$C$2:$C$4213,"10–14")),0)</f>
        <v>7</v>
      </c>
      <c r="AD10" s="39">
        <f>ROUND(SUMIFS(I$2:I$4213,$B$2:$B$4213,$AA10,Data!$A$2:$A$4213,"Persons")/(SUMIFS(I$2:I$4213,$B$2:$B$4213,$AA10,Data!$C$2:$C$4213,"65–69",Data!$A$2:$A$4213,"Persons")+SUMIFS(I$2:I$4213,$B$2:$B$4213,$AA10,Data!$C$2:$C$4213,"70–74",Data!$A$2:$A$4213,"Persons")+SUMIFS(I$2:I$4213,$B$2:$B$4213,$AA10,Data!$C$2:$C$4213,"75–79",Data!$A$2:$A$4213,"Persons")+SUMIFS(I$2:I$4213,$B$2:$B$4213,$AA10,Data!$C$2:$C$4213,"80–84",Data!$A$2:$A$4213,"Persons")+SUMIFS(I$2:I$4213,$B$2:$B$4213,$AA10,Data!$C$2:$C$4213,"85+",Data!$A$2:$A$4213,"Persons")),0)</f>
        <v>12</v>
      </c>
      <c r="CB10" s="37" t="s">
        <v>75</v>
      </c>
      <c r="CC10" s="38" t="str">
        <f>"Proportion of "&amp;Snapshot!$B$1&amp;" total (RHS)"</f>
        <v>Proportion of Aurukun total (RHS)</v>
      </c>
    </row>
    <row r="11" spans="1:81" x14ac:dyDescent="0.35">
      <c r="A11" s="37" t="s">
        <v>56</v>
      </c>
      <c r="B11" s="37" t="s">
        <v>20</v>
      </c>
      <c r="C11" s="79" t="s">
        <v>76</v>
      </c>
      <c r="D11" s="39">
        <v>36</v>
      </c>
      <c r="E11" s="39">
        <v>30.802887375775821</v>
      </c>
      <c r="F11" s="39">
        <v>36.645400619805407</v>
      </c>
      <c r="G11" s="39">
        <v>48.424401129539334</v>
      </c>
      <c r="H11" s="39">
        <v>48.381529556525393</v>
      </c>
      <c r="I11" s="39">
        <v>45.413679719845533</v>
      </c>
      <c r="K11" s="37" t="s">
        <v>24</v>
      </c>
      <c r="L11" s="37" t="s">
        <v>77</v>
      </c>
      <c r="M11" s="39">
        <v>100118</v>
      </c>
      <c r="N11" s="39">
        <v>101991.452771907</v>
      </c>
      <c r="O11" s="39">
        <v>102575.86907628216</v>
      </c>
      <c r="P11" s="39">
        <v>102296.19855444843</v>
      </c>
      <c r="Q11" s="39">
        <v>101319.93517673774</v>
      </c>
      <c r="R11" s="39">
        <v>99926.957003628122</v>
      </c>
      <c r="Y11" s="39"/>
      <c r="Z11" s="39"/>
      <c r="AA11" s="37" t="s">
        <v>77</v>
      </c>
      <c r="AB11" s="39">
        <f>ROUND(SUMIFS(I$2:I$4213,$B$2:$B$4213,$AA11,Data!$A$2:$A$4213,"Persons")/(SUMIFS($I$2:$I$4213,$B$2:$B$4213,$AA11,$A$2:$A$4213,"Persons",Data!$C$2:$C$4213,"0–4")+SUMIFS($I$2:$I$4213,$B$2:$B$4213,$AA11,$A$2:$A$4213,"Persons",Data!$C$2:$C$4213,"5–9")+SUMIFS($I$2:$I$4213,$B$2:$B$4213,$AA11,$A$2:$A$4213,"Persons",Data!$C$2:$C$4213,"10–14")),0)</f>
        <v>7</v>
      </c>
      <c r="AD11" s="39">
        <f>ROUND(SUMIFS(I$2:I$4213,$B$2:$B$4213,$AA11,Data!$A$2:$A$4213,"Persons")/(SUMIFS(I$2:I$4213,$B$2:$B$4213,$AA11,Data!$C$2:$C$4213,"65–69",Data!$A$2:$A$4213,"Persons")+SUMIFS(I$2:I$4213,$B$2:$B$4213,$AA11,Data!$C$2:$C$4213,"70–74",Data!$A$2:$A$4213,"Persons")+SUMIFS(I$2:I$4213,$B$2:$B$4213,$AA11,Data!$C$2:$C$4213,"75–79",Data!$A$2:$A$4213,"Persons")+SUMIFS(I$2:I$4213,$B$2:$B$4213,$AA11,Data!$C$2:$C$4213,"80–84",Data!$A$2:$A$4213,"Persons")+SUMIFS(I$2:I$4213,$B$2:$B$4213,$AA11,Data!$C$2:$C$4213,"85+",Data!$A$2:$A$4213,"Persons")),0)</f>
        <v>3</v>
      </c>
      <c r="CA11" s="78" t="s">
        <v>29</v>
      </c>
      <c r="CB11" s="42">
        <f>SUMIFS(D$2:D$4213,$B$2:$B$4213,Snapshot!$B$1,Data!$C$2:$C$4213,"65–69",Data!$A$2:$A$4213,Data!$AA$85)+SUMIFS(D$2:D$4213,$B$2:$B$4213,Snapshot!$B$1,Data!$C$2:$C$4213,"70–74",Data!$A$2:$A$4213,Data!$AA$85)+SUMIFS(D$2:D$4213,$B$2:$B$4213,Snapshot!$B$1,Data!$C$2:$C$4213,"75–79",Data!$A$2:$A$4213,Data!$AA$85)+SUMIFS(D$2:D$4213,$B$2:$B$4213,Snapshot!$B$1,Data!$C$2:$C$4213,"80–84",Data!$A$2:$A$4213,Data!$AA$85)+SUMIFS(D$2:D$4213,$B$2:$B$4213,Snapshot!$B$1,Data!$C$2:$C$4213,"85+",Data!$A$2:$A$4213,Data!$AA$85)</f>
        <v>41</v>
      </c>
      <c r="CC11" s="76">
        <f>$CB11/SUMIFS(D$2:D$4213,$B$2:$B$4213,Snapshot!$B$1,Data!$A$2:$A$4213,Data!$AA$85)*100</f>
        <v>3.6251105216622457</v>
      </c>
    </row>
    <row r="12" spans="1:81" x14ac:dyDescent="0.35">
      <c r="A12" s="37" t="s">
        <v>56</v>
      </c>
      <c r="B12" s="37" t="s">
        <v>20</v>
      </c>
      <c r="C12" s="79" t="s">
        <v>78</v>
      </c>
      <c r="D12" s="39">
        <v>38</v>
      </c>
      <c r="E12" s="39">
        <v>35.825548042104778</v>
      </c>
      <c r="F12" s="39">
        <v>29.305899718675541</v>
      </c>
      <c r="G12" s="39">
        <v>34.896652208365659</v>
      </c>
      <c r="H12" s="39">
        <v>45.098690143826119</v>
      </c>
      <c r="I12" s="39">
        <v>45.383031808463727</v>
      </c>
      <c r="K12" s="37" t="s">
        <v>24</v>
      </c>
      <c r="L12" s="37" t="s">
        <v>79</v>
      </c>
      <c r="M12" s="39">
        <v>16842</v>
      </c>
      <c r="N12" s="39">
        <v>16194.863967965477</v>
      </c>
      <c r="O12" s="39">
        <v>15777.739952129172</v>
      </c>
      <c r="P12" s="39">
        <v>15309.113646304277</v>
      </c>
      <c r="Q12" s="39">
        <v>14798.655092773191</v>
      </c>
      <c r="R12" s="39">
        <v>14250.201617004688</v>
      </c>
      <c r="Y12" s="39"/>
      <c r="Z12" s="39"/>
      <c r="AA12" s="37" t="s">
        <v>79</v>
      </c>
      <c r="AB12" s="39">
        <f>ROUND(SUMIFS(I$2:I$4213,$B$2:$B$4213,$AA12,Data!$A$2:$A$4213,"Persons")/(SUMIFS($I$2:$I$4213,$B$2:$B$4213,$AA12,$A$2:$A$4213,"Persons",Data!$C$2:$C$4213,"0–4")+SUMIFS($I$2:$I$4213,$B$2:$B$4213,$AA12,$A$2:$A$4213,"Persons",Data!$C$2:$C$4213,"5–9")+SUMIFS($I$2:$I$4213,$B$2:$B$4213,$AA12,$A$2:$A$4213,"Persons",Data!$C$2:$C$4213,"10–14")),0)</f>
        <v>7</v>
      </c>
      <c r="AD12" s="39">
        <f>ROUND(SUMIFS(I$2:I$4213,$B$2:$B$4213,$AA12,Data!$A$2:$A$4213,"Persons")/(SUMIFS(I$2:I$4213,$B$2:$B$4213,$AA12,Data!$C$2:$C$4213,"65–69",Data!$A$2:$A$4213,"Persons")+SUMIFS(I$2:I$4213,$B$2:$B$4213,$AA12,Data!$C$2:$C$4213,"70–74",Data!$A$2:$A$4213,"Persons")+SUMIFS(I$2:I$4213,$B$2:$B$4213,$AA12,Data!$C$2:$C$4213,"75–79",Data!$A$2:$A$4213,"Persons")+SUMIFS(I$2:I$4213,$B$2:$B$4213,$AA12,Data!$C$2:$C$4213,"80–84",Data!$A$2:$A$4213,"Persons")+SUMIFS(I$2:I$4213,$B$2:$B$4213,$AA12,Data!$C$2:$C$4213,"85+",Data!$A$2:$A$4213,"Persons")),0)</f>
        <v>3</v>
      </c>
      <c r="CA12" s="37">
        <v>2026</v>
      </c>
      <c r="CB12" s="42">
        <f>SUMIFS(E$2:E$4213,$B$2:$B$4213,Snapshot!$B$1,Data!$C$2:$C$4213,"65–69",Data!$A$2:$A$4213,Data!$AA$85)+SUMIFS(E$2:E$4213,$B$2:$B$4213,Snapshot!$B$1,Data!$C$2:$C$4213,"70–74",Data!$A$2:$A$4213,Data!$AA$85)+SUMIFS(E$2:E$4213,$B$2:$B$4213,Snapshot!$B$1,Data!$C$2:$C$4213,"75–79",Data!$A$2:$A$4213,Data!$AA$85)+SUMIFS(E$2:E$4213,$B$2:$B$4213,Snapshot!$B$1,Data!$C$2:$C$4213,"80–84",Data!$A$2:$A$4213,Data!$AA$85)+SUMIFS(E$2:E$4213,$B$2:$B$4213,Snapshot!$B$1,Data!$C$2:$C$4213,"85+",Data!$A$2:$A$4213,Data!$AA$85)</f>
        <v>58.780121751551789</v>
      </c>
      <c r="CC12" s="76">
        <f>CB12/SUMIFS(E$2:E$4213,$B$2:$B$4213,Snapshot!$B$1,Data!$A$2:$A$4213,Data!$AA$85)*100</f>
        <v>4.9665480365200239</v>
      </c>
    </row>
    <row r="13" spans="1:81" x14ac:dyDescent="0.35">
      <c r="A13" s="37" t="s">
        <v>56</v>
      </c>
      <c r="B13" s="37" t="s">
        <v>20</v>
      </c>
      <c r="C13" s="79" t="s">
        <v>80</v>
      </c>
      <c r="D13" s="39">
        <v>34</v>
      </c>
      <c r="E13" s="39">
        <v>32.549036695452543</v>
      </c>
      <c r="F13" s="39">
        <v>29.558199969160579</v>
      </c>
      <c r="G13" s="39">
        <v>24.226635313051251</v>
      </c>
      <c r="H13" s="39">
        <v>28.93858959649781</v>
      </c>
      <c r="I13" s="39">
        <v>37.45220312315417</v>
      </c>
      <c r="K13" s="37" t="s">
        <v>24</v>
      </c>
      <c r="L13" s="37" t="s">
        <v>81</v>
      </c>
      <c r="M13" s="39">
        <v>430</v>
      </c>
      <c r="N13" s="39">
        <v>443.24112796569733</v>
      </c>
      <c r="O13" s="39">
        <v>462.2369994770944</v>
      </c>
      <c r="P13" s="39">
        <v>475.31362156154518</v>
      </c>
      <c r="Q13" s="39">
        <v>483.3538711280072</v>
      </c>
      <c r="R13" s="39">
        <v>484.58995001513586</v>
      </c>
      <c r="Y13" s="39"/>
      <c r="Z13" s="39"/>
      <c r="AA13" s="37" t="s">
        <v>81</v>
      </c>
      <c r="AB13" s="39">
        <f>ROUND(SUMIFS(I$2:I$4213,$B$2:$B$4213,$AA13,Data!$A$2:$A$4213,"Persons")/(SUMIFS($I$2:$I$4213,$B$2:$B$4213,$AA13,$A$2:$A$4213,"Persons",Data!$C$2:$C$4213,"0–4")+SUMIFS($I$2:$I$4213,$B$2:$B$4213,$AA13,$A$2:$A$4213,"Persons",Data!$C$2:$C$4213,"5–9")+SUMIFS($I$2:$I$4213,$B$2:$B$4213,$AA13,$A$2:$A$4213,"Persons",Data!$C$2:$C$4213,"10–14")),0)</f>
        <v>8</v>
      </c>
      <c r="AD13" s="39">
        <f>ROUND(SUMIFS(I$2:I$4213,$B$2:$B$4213,$AA13,Data!$A$2:$A$4213,"Persons")/(SUMIFS(I$2:I$4213,$B$2:$B$4213,$AA13,Data!$C$2:$C$4213,"65–69",Data!$A$2:$A$4213,"Persons")+SUMIFS(I$2:I$4213,$B$2:$B$4213,$AA13,Data!$C$2:$C$4213,"70–74",Data!$A$2:$A$4213,"Persons")+SUMIFS(I$2:I$4213,$B$2:$B$4213,$AA13,Data!$C$2:$C$4213,"75–79",Data!$A$2:$A$4213,"Persons")+SUMIFS(I$2:I$4213,$B$2:$B$4213,$AA13,Data!$C$2:$C$4213,"80–84",Data!$A$2:$A$4213,"Persons")+SUMIFS(I$2:I$4213,$B$2:$B$4213,$AA13,Data!$C$2:$C$4213,"85+",Data!$A$2:$A$4213,"Persons")),0)</f>
        <v>6</v>
      </c>
      <c r="CA13" s="37">
        <v>2031</v>
      </c>
      <c r="CB13" s="42">
        <f>SUMIFS(F$2:F$4213,$B$2:$B$4213,Snapshot!$B$1,Data!$C$2:$C$4213,"65–69",Data!$A$2:$A$4213,Data!$AA$85)+SUMIFS(F$2:F$4213,$B$2:$B$4213,Snapshot!$B$1,Data!$C$2:$C$4213,"70–74",Data!$A$2:$A$4213,Data!$AA$85)+SUMIFS(F$2:F$4213,$B$2:$B$4213,Snapshot!$B$1,Data!$C$2:$C$4213,"75–79",Data!$A$2:$A$4213,Data!$AA$85)+SUMIFS(F$2:F$4213,$B$2:$B$4213,Snapshot!$B$1,Data!$C$2:$C$4213,"80–84",Data!$A$2:$A$4213,Data!$AA$85)+SUMIFS(F$2:F$4213,$B$2:$B$4213,Snapshot!$B$1,Data!$C$2:$C$4213,"85+",Data!$A$2:$A$4213,Data!$AA$85)</f>
        <v>91.215732901528</v>
      </c>
      <c r="CC13" s="76">
        <f>CB13/SUMIFS(F$2:F$4213,$B$2:$B$4213,Snapshot!$B$1,Data!$A$2:$A$4213,Data!$AA$85)*100</f>
        <v>7.7076038001974485</v>
      </c>
    </row>
    <row r="14" spans="1:81" x14ac:dyDescent="0.35">
      <c r="A14" s="37" t="s">
        <v>56</v>
      </c>
      <c r="B14" s="37" t="s">
        <v>20</v>
      </c>
      <c r="C14" s="79" t="s">
        <v>82</v>
      </c>
      <c r="D14" s="39">
        <v>17</v>
      </c>
      <c r="E14" s="39">
        <v>29.36432532512632</v>
      </c>
      <c r="F14" s="39">
        <v>26.865068663572899</v>
      </c>
      <c r="G14" s="39">
        <v>24.84896261293601</v>
      </c>
      <c r="H14" s="39">
        <v>20.464894157260581</v>
      </c>
      <c r="I14" s="39">
        <v>24.516953766608481</v>
      </c>
      <c r="K14" s="37" t="s">
        <v>24</v>
      </c>
      <c r="L14" s="37" t="s">
        <v>83</v>
      </c>
      <c r="M14" s="39">
        <v>169312</v>
      </c>
      <c r="N14" s="39">
        <v>179002.25992370342</v>
      </c>
      <c r="O14" s="39">
        <v>187105.33354194823</v>
      </c>
      <c r="P14" s="39">
        <v>194012.5554441587</v>
      </c>
      <c r="Q14" s="39">
        <v>200057.23823910221</v>
      </c>
      <c r="R14" s="39">
        <v>205284.55838628998</v>
      </c>
      <c r="Y14" s="39"/>
      <c r="Z14" s="39"/>
      <c r="AA14" s="37" t="s">
        <v>83</v>
      </c>
      <c r="AB14" s="39">
        <f>ROUND(SUMIFS(I$2:I$4213,$B$2:$B$4213,$AA14,Data!$A$2:$A$4213,"Persons")/(SUMIFS($I$2:$I$4213,$B$2:$B$4213,$AA14,$A$2:$A$4213,"Persons",Data!$C$2:$C$4213,"0–4")+SUMIFS($I$2:$I$4213,$B$2:$B$4213,$AA14,$A$2:$A$4213,"Persons",Data!$C$2:$C$4213,"5–9")+SUMIFS($I$2:$I$4213,$B$2:$B$4213,$AA14,$A$2:$A$4213,"Persons",Data!$C$2:$C$4213,"10–14")),0)</f>
        <v>6</v>
      </c>
      <c r="AD14" s="39">
        <f>ROUND(SUMIFS(I$2:I$4213,$B$2:$B$4213,$AA14,Data!$A$2:$A$4213,"Persons")/(SUMIFS(I$2:I$4213,$B$2:$B$4213,$AA14,Data!$C$2:$C$4213,"65–69",Data!$A$2:$A$4213,"Persons")+SUMIFS(I$2:I$4213,$B$2:$B$4213,$AA14,Data!$C$2:$C$4213,"70–74",Data!$A$2:$A$4213,"Persons")+SUMIFS(I$2:I$4213,$B$2:$B$4213,$AA14,Data!$C$2:$C$4213,"75–79",Data!$A$2:$A$4213,"Persons")+SUMIFS(I$2:I$4213,$B$2:$B$4213,$AA14,Data!$C$2:$C$4213,"80–84",Data!$A$2:$A$4213,"Persons")+SUMIFS(I$2:I$4213,$B$2:$B$4213,$AA14,Data!$C$2:$C$4213,"85+",Data!$A$2:$A$4213,"Persons")),0)</f>
        <v>5</v>
      </c>
      <c r="CA14" s="37">
        <v>2036</v>
      </c>
      <c r="CB14" s="42">
        <f>SUMIFS(G$2:G$4213,$B$2:$B$4213,Snapshot!$B$1,Data!$C$2:$C$4213,"65–69",Data!$A$2:$A$4213,Data!$AA$85)+SUMIFS(G$2:G$4213,$B$2:$B$4213,Snapshot!$B$1,Data!$C$2:$C$4213,"70–74",Data!$A$2:$A$4213,Data!$AA$85)+SUMIFS(G$2:G$4213,$B$2:$B$4213,Snapshot!$B$1,Data!$C$2:$C$4213,"75–79",Data!$A$2:$A$4213,Data!$AA$85)+SUMIFS(G$2:G$4213,$B$2:$B$4213,Snapshot!$B$1,Data!$C$2:$C$4213,"80–84",Data!$A$2:$A$4213,Data!$AA$85)+SUMIFS(G$2:G$4213,$B$2:$B$4213,Snapshot!$B$1,Data!$C$2:$C$4213,"85+",Data!$A$2:$A$4213,Data!$AA$85)</f>
        <v>107.64919047793154</v>
      </c>
      <c r="CC14" s="76">
        <f>CB14/SUMIFS(G$2:G$4213,$B$2:$B$4213,Snapshot!$B$1,Data!$A$2:$A$4213,Data!$AA$85)*100</f>
        <v>9.0954709687663602</v>
      </c>
    </row>
    <row r="15" spans="1:81" x14ac:dyDescent="0.35">
      <c r="A15" s="37" t="s">
        <v>56</v>
      </c>
      <c r="B15" s="37" t="s">
        <v>20</v>
      </c>
      <c r="C15" s="79" t="s">
        <v>84</v>
      </c>
      <c r="D15" s="39">
        <v>13</v>
      </c>
      <c r="E15" s="39">
        <v>14.639638715682469</v>
      </c>
      <c r="F15" s="39">
        <v>24.16679405924198</v>
      </c>
      <c r="G15" s="39">
        <v>22.368033943470511</v>
      </c>
      <c r="H15" s="39">
        <v>21.062124548469061</v>
      </c>
      <c r="I15" s="39">
        <v>17.47611893911623</v>
      </c>
      <c r="K15" s="37" t="s">
        <v>24</v>
      </c>
      <c r="L15" s="37" t="s">
        <v>85</v>
      </c>
      <c r="M15" s="39">
        <v>2159</v>
      </c>
      <c r="N15" s="39">
        <v>2226.7153628969049</v>
      </c>
      <c r="O15" s="39">
        <v>2323.5057110060075</v>
      </c>
      <c r="P15" s="39">
        <v>2390.2265293505493</v>
      </c>
      <c r="Q15" s="39">
        <v>2431.3331939543918</v>
      </c>
      <c r="R15" s="39">
        <v>2437.8494015406864</v>
      </c>
      <c r="Y15" s="39"/>
      <c r="Z15" s="39"/>
      <c r="AA15" s="37" t="s">
        <v>85</v>
      </c>
      <c r="AB15" s="39">
        <f>ROUND(SUMIFS(I$2:I$4213,$B$2:$B$4213,$AA15,Data!$A$2:$A$4213,"Persons")/(SUMIFS($I$2:$I$4213,$B$2:$B$4213,$AA15,$A$2:$A$4213,"Persons",Data!$C$2:$C$4213,"0–4")+SUMIFS($I$2:$I$4213,$B$2:$B$4213,$AA15,$A$2:$A$4213,"Persons",Data!$C$2:$C$4213,"5–9")+SUMIFS($I$2:$I$4213,$B$2:$B$4213,$AA15,$A$2:$A$4213,"Persons",Data!$C$2:$C$4213,"10–14")),0)</f>
        <v>4</v>
      </c>
      <c r="AD15" s="39">
        <f>ROUND(SUMIFS(I$2:I$4213,$B$2:$B$4213,$AA15,Data!$A$2:$A$4213,"Persons")/(SUMIFS(I$2:I$4213,$B$2:$B$4213,$AA15,Data!$C$2:$C$4213,"65–69",Data!$A$2:$A$4213,"Persons")+SUMIFS(I$2:I$4213,$B$2:$B$4213,$AA15,Data!$C$2:$C$4213,"70–74",Data!$A$2:$A$4213,"Persons")+SUMIFS(I$2:I$4213,$B$2:$B$4213,$AA15,Data!$C$2:$C$4213,"75–79",Data!$A$2:$A$4213,"Persons")+SUMIFS(I$2:I$4213,$B$2:$B$4213,$AA15,Data!$C$2:$C$4213,"80–84",Data!$A$2:$A$4213,"Persons")+SUMIFS(I$2:I$4213,$B$2:$B$4213,$AA15,Data!$C$2:$C$4213,"85+",Data!$A$2:$A$4213,"Persons")),0)</f>
        <v>6</v>
      </c>
      <c r="CA15" s="37">
        <v>2041</v>
      </c>
      <c r="CB15" s="42">
        <f>SUMIFS(H$2:H$4213,$B$2:$B$4213,Snapshot!$B$1,Data!$C$2:$C$4213,"65–69",Data!$A$2:$A$4213,Data!$AA$85)+SUMIFS(H$2:H$4213,$B$2:$B$4213,Snapshot!$B$1,Data!$C$2:$C$4213,"70–74",Data!$A$2:$A$4213,Data!$AA$85)+SUMIFS(H$2:H$4213,$B$2:$B$4213,Snapshot!$B$1,Data!$C$2:$C$4213,"75–79",Data!$A$2:$A$4213,Data!$AA$85)+SUMIFS(H$2:H$4213,$B$2:$B$4213,Snapshot!$B$1,Data!$C$2:$C$4213,"80–84",Data!$A$2:$A$4213,Data!$AA$85)+SUMIFS(H$2:H$4213,$B$2:$B$4213,Snapshot!$B$1,Data!$C$2:$C$4213,"85+",Data!$A$2:$A$4213,Data!$AA$85)</f>
        <v>124.71574107894372</v>
      </c>
      <c r="CC15" s="76">
        <f>CB15/SUMIFS(H$2:H$4213,$B$2:$B$4213,Snapshot!$B$1,Data!$A$2:$A$4213,Data!$AA$85)*100</f>
        <v>10.538344480851633</v>
      </c>
    </row>
    <row r="16" spans="1:81" x14ac:dyDescent="0.35">
      <c r="A16" s="37" t="s">
        <v>56</v>
      </c>
      <c r="B16" s="37" t="s">
        <v>20</v>
      </c>
      <c r="C16" s="79" t="s">
        <v>86</v>
      </c>
      <c r="D16" s="39">
        <v>4</v>
      </c>
      <c r="E16" s="39">
        <v>10.292401264208459</v>
      </c>
      <c r="F16" s="39">
        <v>11.128875869238099</v>
      </c>
      <c r="G16" s="39">
        <v>18.586686609004051</v>
      </c>
      <c r="H16" s="39">
        <v>17.38799680740728</v>
      </c>
      <c r="I16" s="39">
        <v>16.55141944848846</v>
      </c>
      <c r="K16" s="37" t="s">
        <v>24</v>
      </c>
      <c r="L16" s="37" t="s">
        <v>87</v>
      </c>
      <c r="M16" s="39">
        <v>29525</v>
      </c>
      <c r="N16" s="39">
        <v>30092.424593482501</v>
      </c>
      <c r="O16" s="39">
        <v>30274.545989824106</v>
      </c>
      <c r="P16" s="39">
        <v>30332.397522857886</v>
      </c>
      <c r="Q16" s="39">
        <v>30294.439058549538</v>
      </c>
      <c r="R16" s="39">
        <v>30181.510557648566</v>
      </c>
      <c r="Y16" s="39"/>
      <c r="Z16" s="39"/>
      <c r="AA16" s="37" t="s">
        <v>87</v>
      </c>
      <c r="AB16" s="39">
        <f>ROUND(SUMIFS(I$2:I$4213,$B$2:$B$4213,$AA16,Data!$A$2:$A$4213,"Persons")/(SUMIFS($I$2:$I$4213,$B$2:$B$4213,$AA16,$A$2:$A$4213,"Persons",Data!$C$2:$C$4213,"0–4")+SUMIFS($I$2:$I$4213,$B$2:$B$4213,$AA16,$A$2:$A$4213,"Persons",Data!$C$2:$C$4213,"5–9")+SUMIFS($I$2:$I$4213,$B$2:$B$4213,$AA16,$A$2:$A$4213,"Persons",Data!$C$2:$C$4213,"10–14")),0)</f>
        <v>6</v>
      </c>
      <c r="AD16" s="39">
        <f>ROUND(SUMIFS(I$2:I$4213,$B$2:$B$4213,$AA16,Data!$A$2:$A$4213,"Persons")/(SUMIFS(I$2:I$4213,$B$2:$B$4213,$AA16,Data!$C$2:$C$4213,"65–69",Data!$A$2:$A$4213,"Persons")+SUMIFS(I$2:I$4213,$B$2:$B$4213,$AA16,Data!$C$2:$C$4213,"70–74",Data!$A$2:$A$4213,"Persons")+SUMIFS(I$2:I$4213,$B$2:$B$4213,$AA16,Data!$C$2:$C$4213,"75–79",Data!$A$2:$A$4213,"Persons")+SUMIFS(I$2:I$4213,$B$2:$B$4213,$AA16,Data!$C$2:$C$4213,"80–84",Data!$A$2:$A$4213,"Persons")+SUMIFS(I$2:I$4213,$B$2:$B$4213,$AA16,Data!$C$2:$C$4213,"85+",Data!$A$2:$A$4213,"Persons")),0)</f>
        <v>4</v>
      </c>
      <c r="CA16" s="37">
        <v>2046</v>
      </c>
      <c r="CB16" s="42">
        <f>SUMIFS(I$2:I$4213,$B$2:$B$4213,Snapshot!$B$1,Data!$C$2:$C$4213,"65–69",Data!$A$2:$A$4213,Data!$AA$85)+SUMIFS(I$2:I$4213,$B$2:$B$4213,Snapshot!$B$1,Data!$C$2:$C$4213,"70–74",Data!$A$2:$A$4213,Data!$AA$85)+SUMIFS(I$2:I$4213,$B$2:$B$4213,Snapshot!$B$1,Data!$C$2:$C$4213,"75–79",Data!$A$2:$A$4213,Data!$AA$85)+SUMIFS(I$2:I$4213,$B$2:$B$4213,Snapshot!$B$1,Data!$C$2:$C$4213,"80–84",Data!$A$2:$A$4213,Data!$AA$85)+SUMIFS(I$2:I$4213,$B$2:$B$4213,Snapshot!$B$1,Data!$C$2:$C$4213,"85+",Data!$A$2:$A$4213,Data!$AA$85)</f>
        <v>120.36775982223628</v>
      </c>
      <c r="CC16" s="76">
        <f>CB16/SUMIFS(I$2:I$4213,$B$2:$B$4213,Snapshot!$B$1,Data!$A$2:$A$4213,Data!$AA$85)*100</f>
        <v>10.196739687196462</v>
      </c>
    </row>
    <row r="17" spans="1:81" x14ac:dyDescent="0.35">
      <c r="A17" s="37" t="s">
        <v>56</v>
      </c>
      <c r="B17" s="37" t="s">
        <v>20</v>
      </c>
      <c r="C17" s="79" t="s">
        <v>88</v>
      </c>
      <c r="D17" s="39">
        <v>3</v>
      </c>
      <c r="E17" s="39">
        <v>3.0021274044099551</v>
      </c>
      <c r="F17" s="39">
        <v>7.3615079844442706</v>
      </c>
      <c r="G17" s="39">
        <v>8.0633180489398715</v>
      </c>
      <c r="H17" s="39">
        <v>13.673611203253589</v>
      </c>
      <c r="I17" s="39">
        <v>12.951812568601371</v>
      </c>
      <c r="K17" s="37" t="s">
        <v>24</v>
      </c>
      <c r="L17" s="37" t="s">
        <v>89</v>
      </c>
      <c r="M17" s="39">
        <v>28311</v>
      </c>
      <c r="N17" s="39">
        <v>28590.885863388397</v>
      </c>
      <c r="O17" s="39">
        <v>28640.963829582244</v>
      </c>
      <c r="P17" s="39">
        <v>28617.843508479276</v>
      </c>
      <c r="Q17" s="39">
        <v>28561.645649820333</v>
      </c>
      <c r="R17" s="39">
        <v>28468.541173328431</v>
      </c>
      <c r="Y17" s="39"/>
      <c r="Z17" s="39"/>
      <c r="AA17" s="37" t="s">
        <v>89</v>
      </c>
      <c r="AB17" s="39">
        <f>ROUND(SUMIFS(I$2:I$4213,$B$2:$B$4213,$AA17,Data!$A$2:$A$4213,"Persons")/(SUMIFS($I$2:$I$4213,$B$2:$B$4213,$AA17,$A$2:$A$4213,"Persons",Data!$C$2:$C$4213,"0–4")+SUMIFS($I$2:$I$4213,$B$2:$B$4213,$AA17,$A$2:$A$4213,"Persons",Data!$C$2:$C$4213,"5–9")+SUMIFS($I$2:$I$4213,$B$2:$B$4213,$AA17,$A$2:$A$4213,"Persons",Data!$C$2:$C$4213,"10–14")),0)</f>
        <v>5</v>
      </c>
      <c r="AD17" s="39">
        <f>ROUND(SUMIFS(I$2:I$4213,$B$2:$B$4213,$AA17,Data!$A$2:$A$4213,"Persons")/(SUMIFS(I$2:I$4213,$B$2:$B$4213,$AA17,Data!$C$2:$C$4213,"65–69",Data!$A$2:$A$4213,"Persons")+SUMIFS(I$2:I$4213,$B$2:$B$4213,$AA17,Data!$C$2:$C$4213,"70–74",Data!$A$2:$A$4213,"Persons")+SUMIFS(I$2:I$4213,$B$2:$B$4213,$AA17,Data!$C$2:$C$4213,"75–79",Data!$A$2:$A$4213,"Persons")+SUMIFS(I$2:I$4213,$B$2:$B$4213,$AA17,Data!$C$2:$C$4213,"80–84",Data!$A$2:$A$4213,"Persons")+SUMIFS(I$2:I$4213,$B$2:$B$4213,$AA17,Data!$C$2:$C$4213,"85+",Data!$A$2:$A$4213,"Persons")),0)</f>
        <v>7</v>
      </c>
    </row>
    <row r="18" spans="1:81" x14ac:dyDescent="0.35">
      <c r="A18" s="37" t="s">
        <v>56</v>
      </c>
      <c r="B18" s="37" t="s">
        <v>20</v>
      </c>
      <c r="C18" s="79" t="s">
        <v>90</v>
      </c>
      <c r="D18" s="39">
        <v>0</v>
      </c>
      <c r="E18" s="39">
        <v>2.051804173398236</v>
      </c>
      <c r="F18" s="39">
        <v>1.9782253463204791</v>
      </c>
      <c r="G18" s="39">
        <v>4.9603665068975911</v>
      </c>
      <c r="H18" s="39">
        <v>5.5303937261139913</v>
      </c>
      <c r="I18" s="39">
        <v>9.5182628716666642</v>
      </c>
      <c r="K18" s="37" t="s">
        <v>24</v>
      </c>
      <c r="L18" s="37" t="s">
        <v>91</v>
      </c>
      <c r="M18" s="39">
        <v>11923</v>
      </c>
      <c r="N18" s="39">
        <v>11772.2321883268</v>
      </c>
      <c r="O18" s="39">
        <v>11477.628076130914</v>
      </c>
      <c r="P18" s="39">
        <v>11170.570930663371</v>
      </c>
      <c r="Q18" s="39">
        <v>10841.859901049613</v>
      </c>
      <c r="R18" s="39">
        <v>10487.225008830135</v>
      </c>
      <c r="Y18" s="39"/>
      <c r="Z18" s="39"/>
      <c r="AA18" s="37" t="s">
        <v>91</v>
      </c>
      <c r="AB18" s="39">
        <f>ROUND(SUMIFS(I$2:I$4213,$B$2:$B$4213,$AA18,Data!$A$2:$A$4213,"Persons")/(SUMIFS($I$2:$I$4213,$B$2:$B$4213,$AA18,$A$2:$A$4213,"Persons",Data!$C$2:$C$4213,"0–4")+SUMIFS($I$2:$I$4213,$B$2:$B$4213,$AA18,$A$2:$A$4213,"Persons",Data!$C$2:$C$4213,"5–9")+SUMIFS($I$2:$I$4213,$B$2:$B$4213,$AA18,$A$2:$A$4213,"Persons",Data!$C$2:$C$4213,"10–14")),0)</f>
        <v>6</v>
      </c>
      <c r="AD18" s="39">
        <f>ROUND(SUMIFS(I$2:I$4213,$B$2:$B$4213,$AA18,Data!$A$2:$A$4213,"Persons")/(SUMIFS(I$2:I$4213,$B$2:$B$4213,$AA18,Data!$C$2:$C$4213,"65–69",Data!$A$2:$A$4213,"Persons")+SUMIFS(I$2:I$4213,$B$2:$B$4213,$AA18,Data!$C$2:$C$4213,"70–74",Data!$A$2:$A$4213,"Persons")+SUMIFS(I$2:I$4213,$B$2:$B$4213,$AA18,Data!$C$2:$C$4213,"75–79",Data!$A$2:$A$4213,"Persons")+SUMIFS(I$2:I$4213,$B$2:$B$4213,$AA18,Data!$C$2:$C$4213,"80–84",Data!$A$2:$A$4213,"Persons")+SUMIFS(I$2:I$4213,$B$2:$B$4213,$AA18,Data!$C$2:$C$4213,"85+",Data!$A$2:$A$4213,"Persons")),0)</f>
        <v>3</v>
      </c>
      <c r="CB18" s="78" t="s">
        <v>29</v>
      </c>
      <c r="CC18" s="37">
        <v>2046</v>
      </c>
    </row>
    <row r="19" spans="1:81" x14ac:dyDescent="0.35">
      <c r="A19" s="37" t="s">
        <v>56</v>
      </c>
      <c r="B19" s="37" t="s">
        <v>20</v>
      </c>
      <c r="C19" s="73" t="s">
        <v>92</v>
      </c>
      <c r="D19" s="39">
        <v>0</v>
      </c>
      <c r="E19" s="39">
        <v>0</v>
      </c>
      <c r="F19" s="39">
        <v>1.0749397680471451</v>
      </c>
      <c r="G19" s="39">
        <v>1.412780922723216</v>
      </c>
      <c r="H19" s="39">
        <v>3.226270334818341</v>
      </c>
      <c r="I19" s="39">
        <v>4.2500430821688644</v>
      </c>
      <c r="K19" s="37" t="s">
        <v>24</v>
      </c>
      <c r="L19" s="37" t="s">
        <v>93</v>
      </c>
      <c r="M19" s="39">
        <v>1212</v>
      </c>
      <c r="N19" s="39">
        <v>1230.0072135690086</v>
      </c>
      <c r="O19" s="39">
        <v>1235.4876389825567</v>
      </c>
      <c r="P19" s="39">
        <v>1233.1357077786779</v>
      </c>
      <c r="Q19" s="39">
        <v>1223.7718330657358</v>
      </c>
      <c r="R19" s="39">
        <v>1209.0380599030693</v>
      </c>
      <c r="Y19" s="39"/>
      <c r="Z19" s="39"/>
      <c r="AA19" s="37" t="s">
        <v>93</v>
      </c>
      <c r="AB19" s="39">
        <f>ROUND(SUMIFS(I$2:I$4213,$B$2:$B$4213,$AA19,Data!$A$2:$A$4213,"Persons")/(SUMIFS($I$2:$I$4213,$B$2:$B$4213,$AA19,$A$2:$A$4213,"Persons",Data!$C$2:$C$4213,"0–4")+SUMIFS($I$2:$I$4213,$B$2:$B$4213,$AA19,$A$2:$A$4213,"Persons",Data!$C$2:$C$4213,"5–9")+SUMIFS($I$2:$I$4213,$B$2:$B$4213,$AA19,$A$2:$A$4213,"Persons",Data!$C$2:$C$4213,"10–14")),0)</f>
        <v>3</v>
      </c>
      <c r="AD19" s="39">
        <f>ROUND(SUMIFS(I$2:I$4213,$B$2:$B$4213,$AA19,Data!$A$2:$A$4213,"Persons")/(SUMIFS(I$2:I$4213,$B$2:$B$4213,$AA19,Data!$C$2:$C$4213,"65–69",Data!$A$2:$A$4213,"Persons")+SUMIFS(I$2:I$4213,$B$2:$B$4213,$AA19,Data!$C$2:$C$4213,"70–74",Data!$A$2:$A$4213,"Persons")+SUMIFS(I$2:I$4213,$B$2:$B$4213,$AA19,Data!$C$2:$C$4213,"75–79",Data!$A$2:$A$4213,"Persons")+SUMIFS(I$2:I$4213,$B$2:$B$4213,$AA19,Data!$C$2:$C$4213,"80–84",Data!$A$2:$A$4213,"Persons")+SUMIFS(I$2:I$4213,$B$2:$B$4213,$AA19,Data!$C$2:$C$4213,"85+",Data!$A$2:$A$4213,"Persons")),0)</f>
        <v>30</v>
      </c>
      <c r="CA19" s="37" t="s">
        <v>94</v>
      </c>
      <c r="CB19" s="39">
        <f>SUMIFS($D$2:$D$4213,$B$2:$B$4213,Snapshot!$B$1,$A$2:$A$4213,Data!$AA$85,Data!$C$2:$C$4213,"0–4")+SUMIFS($D$2:$D$4213,$B$2:$B$4213,Snapshot!$B$1,$A$2:$A$4213,Data!$AA$85,Data!$C$2:$C$4213,"5–9")+SUMIFS($D$2:$D$4213,$B$2:$B$4213,Snapshot!$B$1,$A$2:$A$4213,Data!$AA$85,Data!$C$2:$C$4213,"10–14")</f>
        <v>275</v>
      </c>
      <c r="CC19" s="39">
        <f>SUMIFS($I$2:$I$4213,$B$2:$B$4213,Snapshot!$B$1,$A$2:$A$4213,Data!$AA$85,Data!$C$2:$C$4213,"0–4")+SUMIFS($I$2:$I$4213,$B$2:$B$4213,Snapshot!$B$1,$A$2:$A$4213,Data!$AA$85,Data!$C$2:$C$4213,"5–9")+SUMIFS($I$2:$I$4213,$B$2:$B$4213,Snapshot!$B$1,$A$2:$A$4213,Data!$AA$85,Data!$C$2:$C$4213,"10–14")</f>
        <v>230.85128359420466</v>
      </c>
    </row>
    <row r="20" spans="1:81" x14ac:dyDescent="0.35">
      <c r="A20" s="37" t="s">
        <v>56</v>
      </c>
      <c r="B20" s="37" t="s">
        <v>60</v>
      </c>
      <c r="C20" s="73" t="s">
        <v>57</v>
      </c>
      <c r="D20" s="39">
        <v>152</v>
      </c>
      <c r="E20" s="39">
        <v>141.8728642796215</v>
      </c>
      <c r="F20" s="39">
        <v>125.2333799222304</v>
      </c>
      <c r="G20" s="39">
        <v>117.3500527259712</v>
      </c>
      <c r="H20" s="39">
        <v>109.17793215077771</v>
      </c>
      <c r="I20" s="39">
        <v>100.7387889374674</v>
      </c>
      <c r="K20" s="37" t="s">
        <v>24</v>
      </c>
      <c r="L20" s="37" t="s">
        <v>95</v>
      </c>
      <c r="M20" s="39">
        <v>3705</v>
      </c>
      <c r="N20" s="39">
        <v>3872.1080619018981</v>
      </c>
      <c r="O20" s="39">
        <v>3883.9108836793298</v>
      </c>
      <c r="P20" s="39">
        <v>3848.320989170842</v>
      </c>
      <c r="Q20" s="39">
        <v>3782.6355663425784</v>
      </c>
      <c r="R20" s="39">
        <v>3685.309180448854</v>
      </c>
      <c r="Y20" s="39"/>
      <c r="AA20" s="37" t="s">
        <v>95</v>
      </c>
      <c r="AB20" s="39">
        <f>ROUND(SUMIFS(I$2:I$4213,$B$2:$B$4213,$AA20,Data!$A$2:$A$4213,"Persons")/(SUMIFS($I$2:$I$4213,$B$2:$B$4213,$AA20,$A$2:$A$4213,"Persons",Data!$C$2:$C$4213,"0–4")+SUMIFS($I$2:$I$4213,$B$2:$B$4213,$AA20,$A$2:$A$4213,"Persons",Data!$C$2:$C$4213,"5–9")+SUMIFS($I$2:$I$4213,$B$2:$B$4213,$AA20,$A$2:$A$4213,"Persons",Data!$C$2:$C$4213,"10–14")),0)</f>
        <v>6</v>
      </c>
      <c r="AD20" s="39">
        <f>ROUND(SUMIFS(I$2:I$4213,$B$2:$B$4213,$AA20,Data!$A$2:$A$4213,"Persons")/(SUMIFS(I$2:I$4213,$B$2:$B$4213,$AA20,Data!$C$2:$C$4213,"65–69",Data!$A$2:$A$4213,"Persons")+SUMIFS(I$2:I$4213,$B$2:$B$4213,$AA20,Data!$C$2:$C$4213,"70–74",Data!$A$2:$A$4213,"Persons")+SUMIFS(I$2:I$4213,$B$2:$B$4213,$AA20,Data!$C$2:$C$4213,"75–79",Data!$A$2:$A$4213,"Persons")+SUMIFS(I$2:I$4213,$B$2:$B$4213,$AA20,Data!$C$2:$C$4213,"80–84",Data!$A$2:$A$4213,"Persons")+SUMIFS(I$2:I$4213,$B$2:$B$4213,$AA20,Data!$C$2:$C$4213,"85+",Data!$A$2:$A$4213,"Persons")),0)</f>
        <v>7</v>
      </c>
      <c r="CA20" s="37" t="s">
        <v>96</v>
      </c>
      <c r="CB20" s="39">
        <f>SUMIFS($D$2:$D$4213,$B$2:$B$4213,Snapshot!$B$1,$A$2:$A$4213,Data!$AA$85,Data!$C$2:$C$4213,"15–19")+SUMIFS($D$2:$D$4213,$B$2:$B$4213,Snapshot!$B$1,$A$2:$A$4213,Data!$AA$85,Data!$C$2:$C$4213,"20–24")</f>
        <v>208</v>
      </c>
      <c r="CC20" s="39">
        <f>SUMIFS($I$2:$I$4213,$B$2:$B$4213,Snapshot!$B$1,$A$2:$A$4213,Data!$AA$85,Data!$C$2:$C$4213,"15–19")+SUMIFS($I$2:$I$4213,$B$2:$B$4213,Snapshot!$B$1,$A$2:$A$4213,Data!$AA$85,Data!$C$2:$C$4213,"20–24")</f>
        <v>135.35908236796251</v>
      </c>
    </row>
    <row r="21" spans="1:81" x14ac:dyDescent="0.35">
      <c r="A21" s="37" t="s">
        <v>56</v>
      </c>
      <c r="B21" s="37" t="s">
        <v>60</v>
      </c>
      <c r="C21" s="74" t="s">
        <v>59</v>
      </c>
      <c r="D21" s="39">
        <v>140</v>
      </c>
      <c r="E21" s="39">
        <v>139.2456554015061</v>
      </c>
      <c r="F21" s="39">
        <v>130.3140960203886</v>
      </c>
      <c r="G21" s="39">
        <v>116.37634893884869</v>
      </c>
      <c r="H21" s="39">
        <v>109.342288334811</v>
      </c>
      <c r="I21" s="39">
        <v>102.41644114052551</v>
      </c>
      <c r="K21" s="37" t="s">
        <v>24</v>
      </c>
      <c r="L21" s="37" t="s">
        <v>97</v>
      </c>
      <c r="M21" s="39">
        <v>4631</v>
      </c>
      <c r="N21" s="39">
        <v>4679.3883583263187</v>
      </c>
      <c r="O21" s="39">
        <v>4660.0299769696485</v>
      </c>
      <c r="P21" s="39">
        <v>4582.6509032864687</v>
      </c>
      <c r="Q21" s="39">
        <v>4473.5566877934343</v>
      </c>
      <c r="R21" s="39">
        <v>4325.9625692304589</v>
      </c>
      <c r="Y21" s="39"/>
      <c r="AA21" s="37" t="s">
        <v>97</v>
      </c>
      <c r="AB21" s="39">
        <f>ROUND(SUMIFS(I$2:I$4213,$B$2:$B$4213,$AA21,Data!$A$2:$A$4213,"Persons")/(SUMIFS($I$2:$I$4213,$B$2:$B$4213,$AA21,$A$2:$A$4213,"Persons",Data!$C$2:$C$4213,"0–4")+SUMIFS($I$2:$I$4213,$B$2:$B$4213,$AA21,$A$2:$A$4213,"Persons",Data!$C$2:$C$4213,"5–9")+SUMIFS($I$2:$I$4213,$B$2:$B$4213,$AA21,$A$2:$A$4213,"Persons",Data!$C$2:$C$4213,"10–14")),0)</f>
        <v>7</v>
      </c>
      <c r="AD21" s="39">
        <f>ROUND(SUMIFS(I$2:I$4213,$B$2:$B$4213,$AA21,Data!$A$2:$A$4213,"Persons")/(SUMIFS(I$2:I$4213,$B$2:$B$4213,$AA21,Data!$C$2:$C$4213,"65–69",Data!$A$2:$A$4213,"Persons")+SUMIFS(I$2:I$4213,$B$2:$B$4213,$AA21,Data!$C$2:$C$4213,"70–74",Data!$A$2:$A$4213,"Persons")+SUMIFS(I$2:I$4213,$B$2:$B$4213,$AA21,Data!$C$2:$C$4213,"75–79",Data!$A$2:$A$4213,"Persons")+SUMIFS(I$2:I$4213,$B$2:$B$4213,$AA21,Data!$C$2:$C$4213,"80–84",Data!$A$2:$A$4213,"Persons")+SUMIFS(I$2:I$4213,$B$2:$B$4213,$AA21,Data!$C$2:$C$4213,"85+",Data!$A$2:$A$4213,"Persons")),0)</f>
        <v>4</v>
      </c>
      <c r="CA21" s="37" t="s">
        <v>98</v>
      </c>
      <c r="CB21" s="39">
        <f>SUMIFS($D$2:$D$4213,$B$2:$B$4213,Snapshot!$B$1,$A$2:$A$4213,Data!$AA$85,Data!$C$2:$C$4213,"25–29")+SUMIFS($D$2:$D$4213,$B$2:$B$4213,Snapshot!$B$1,$A$2:$A$4213,Data!$AA$85,Data!$C$2:$C$4213,"30–34")+SUMIFS($D$2:$D$4213,$B$2:$B$4213,Snapshot!$B$1,$A$2:$A$4213,Data!$AA$85,Data!$C$2:$C$4213,"35–39")+SUMIFS($D$2:$D$4213,$B$2:$B$4213,Snapshot!$B$1,$A$2:$A$4213,Data!$AA$85,Data!$C$2:$C$4213,"40–44")</f>
        <v>345</v>
      </c>
      <c r="CC21" s="39">
        <f>SUMIFS($I$2:$I$4213,$B$2:$B$4213,Snapshot!$B$1,$A$2:$A$4213,Data!$AA$85,Data!$C$2:$C$4213,"25–29")+SUMIFS($I$2:$I$4213,$B$2:$B$4213,Snapshot!$B$1,$A$2:$A$4213,Data!$AA$85,Data!$C$2:$C$4213,"30–34")+SUMIFS($I$2:$I$4213,$B$2:$B$4213,Snapshot!$B$1,$A$2:$A$4213,Data!$AA$85,Data!$C$2:$C$4213,"35–39")+SUMIFS($I$2:$I$4213,$B$2:$B$4213,Snapshot!$B$1,$A$2:$A$4213,Data!$AA$85,Data!$C$2:$C$4213,"40–44")</f>
        <v>393.31910518870802</v>
      </c>
    </row>
    <row r="22" spans="1:81" x14ac:dyDescent="0.35">
      <c r="A22" s="37" t="s">
        <v>56</v>
      </c>
      <c r="B22" s="37" t="s">
        <v>60</v>
      </c>
      <c r="C22" s="73" t="s">
        <v>61</v>
      </c>
      <c r="D22" s="39">
        <v>153</v>
      </c>
      <c r="E22" s="39">
        <v>121.5198626886289</v>
      </c>
      <c r="F22" s="39">
        <v>115.4762574788133</v>
      </c>
      <c r="G22" s="39">
        <v>106.77584343349341</v>
      </c>
      <c r="H22" s="39">
        <v>95.375447649507962</v>
      </c>
      <c r="I22" s="39">
        <v>89.01802897875362</v>
      </c>
      <c r="K22" s="37" t="s">
        <v>24</v>
      </c>
      <c r="L22" s="37" t="s">
        <v>99</v>
      </c>
      <c r="M22" s="39">
        <v>269</v>
      </c>
      <c r="N22" s="39">
        <v>260.77762795024893</v>
      </c>
      <c r="O22" s="39">
        <v>249.20698644819927</v>
      </c>
      <c r="P22" s="39">
        <v>237.81472738626468</v>
      </c>
      <c r="Q22" s="39">
        <v>227.55885178685483</v>
      </c>
      <c r="R22" s="39">
        <v>217.85836267032099</v>
      </c>
      <c r="Y22" s="39"/>
      <c r="AA22" s="37" t="s">
        <v>99</v>
      </c>
      <c r="AB22" s="39">
        <f>ROUND(SUMIFS(I$2:I$4213,$B$2:$B$4213,$AA22,Data!$A$2:$A$4213,"Persons")/(SUMIFS($I$2:$I$4213,$B$2:$B$4213,$AA22,$A$2:$A$4213,"Persons",Data!$C$2:$C$4213,"0–4")+SUMIFS($I$2:$I$4213,$B$2:$B$4213,$AA22,$A$2:$A$4213,"Persons",Data!$C$2:$C$4213,"5–9")+SUMIFS($I$2:$I$4213,$B$2:$B$4213,$AA22,$A$2:$A$4213,"Persons",Data!$C$2:$C$4213,"10–14")),0)</f>
        <v>7</v>
      </c>
      <c r="AD22" s="39">
        <f>ROUND(SUMIFS(I$2:I$4213,$B$2:$B$4213,$AA22,Data!$A$2:$A$4213,"Persons")/(SUMIFS(I$2:I$4213,$B$2:$B$4213,$AA22,Data!$C$2:$C$4213,"65–69",Data!$A$2:$A$4213,"Persons")+SUMIFS(I$2:I$4213,$B$2:$B$4213,$AA22,Data!$C$2:$C$4213,"70–74",Data!$A$2:$A$4213,"Persons")+SUMIFS(I$2:I$4213,$B$2:$B$4213,$AA22,Data!$C$2:$C$4213,"75–79",Data!$A$2:$A$4213,"Persons")+SUMIFS(I$2:I$4213,$B$2:$B$4213,$AA22,Data!$C$2:$C$4213,"80–84",Data!$A$2:$A$4213,"Persons")+SUMIFS(I$2:I$4213,$B$2:$B$4213,$AA22,Data!$C$2:$C$4213,"85+",Data!$A$2:$A$4213,"Persons")),0)</f>
        <v>10</v>
      </c>
      <c r="CA22" s="37" t="s">
        <v>100</v>
      </c>
      <c r="CB22" s="39">
        <f>SUMIFS($D$2:$D$4213,$B$2:$B$4213,Snapshot!$B$1,$A$2:$A$4213,Data!$AA$85,Data!$C$2:$C$4213,"45–49")+SUMIFS($D$2:$D$4213,$B$2:$B$4213,Snapshot!$B$1,$A$2:$A$4213,Data!$AA$85,Data!$C$2:$C$4213,"50–54")+SUMIFS($D$2:$D$4213,$B$2:$B$4213,Snapshot!$B$1,$A$2:$A$4213,Data!$AA$85,Data!$C$2:$C$4213,"55–59")+SUMIFS($D$2:$D$4213,$B$2:$B$4213,Snapshot!$B$1,$A$2:$A$4213,Data!$AA$85,Data!$C$2:$C$4213,"60–64")</f>
        <v>262</v>
      </c>
      <c r="CC22" s="39">
        <f>SUMIFS($I$2:$I$4213,$B$2:$B$4213,Snapshot!$B$1,$A$2:$A$4213,Data!$AA$85,Data!$C$2:$C$4213,"45–49")+SUMIFS($I$2:$I$4213,$B$2:$B$4213,Snapshot!$B$1,$A$2:$A$4213,Data!$AA$85,Data!$C$2:$C$4213,"50–54")+SUMIFS($I$2:$I$4213,$B$2:$B$4213,Snapshot!$B$1,$A$2:$A$4213,Data!$AA$85,Data!$C$2:$C$4213,"55–59")+SUMIFS($I$2:$I$4213,$B$2:$B$4213,Snapshot!$B$1,$A$2:$A$4213,Data!$AA$85,Data!$C$2:$C$4213,"60–64")</f>
        <v>300.55616407997672</v>
      </c>
    </row>
    <row r="23" spans="1:81" x14ac:dyDescent="0.35">
      <c r="A23" s="37" t="s">
        <v>56</v>
      </c>
      <c r="B23" s="37" t="s">
        <v>60</v>
      </c>
      <c r="C23" s="73" t="s">
        <v>63</v>
      </c>
      <c r="D23" s="39">
        <v>142</v>
      </c>
      <c r="E23" s="39">
        <v>124.5063996111612</v>
      </c>
      <c r="F23" s="39">
        <v>100.5410179646607</v>
      </c>
      <c r="G23" s="39">
        <v>92.075570993166167</v>
      </c>
      <c r="H23" s="39">
        <v>83.538975207456403</v>
      </c>
      <c r="I23" s="39">
        <v>74.355737472310622</v>
      </c>
      <c r="K23" s="37" t="s">
        <v>24</v>
      </c>
      <c r="L23" s="37" t="s">
        <v>101</v>
      </c>
      <c r="M23" s="39">
        <v>270</v>
      </c>
      <c r="N23" s="39">
        <v>263.55968908199151</v>
      </c>
      <c r="O23" s="39">
        <v>248.49284702694521</v>
      </c>
      <c r="P23" s="39">
        <v>232.905673996914</v>
      </c>
      <c r="Q23" s="39">
        <v>218.20481381642244</v>
      </c>
      <c r="R23" s="39">
        <v>204.27048402196638</v>
      </c>
      <c r="Y23" s="39"/>
      <c r="AA23" s="37" t="s">
        <v>101</v>
      </c>
      <c r="AB23" s="39">
        <f>ROUND(SUMIFS(I$2:I$4213,$B$2:$B$4213,$AA23,Data!$A$2:$A$4213,"Persons")/(SUMIFS($I$2:$I$4213,$B$2:$B$4213,$AA23,$A$2:$A$4213,"Persons",Data!$C$2:$C$4213,"0–4")+SUMIFS($I$2:$I$4213,$B$2:$B$4213,$AA23,$A$2:$A$4213,"Persons",Data!$C$2:$C$4213,"5–9")+SUMIFS($I$2:$I$4213,$B$2:$B$4213,$AA23,$A$2:$A$4213,"Persons",Data!$C$2:$C$4213,"10–14")),0)</f>
        <v>13</v>
      </c>
      <c r="AD23" s="39">
        <f>ROUND(SUMIFS(I$2:I$4213,$B$2:$B$4213,$AA23,Data!$A$2:$A$4213,"Persons")/(SUMIFS(I$2:I$4213,$B$2:$B$4213,$AA23,Data!$C$2:$C$4213,"65–69",Data!$A$2:$A$4213,"Persons")+SUMIFS(I$2:I$4213,$B$2:$B$4213,$AA23,Data!$C$2:$C$4213,"70–74",Data!$A$2:$A$4213,"Persons")+SUMIFS(I$2:I$4213,$B$2:$B$4213,$AA23,Data!$C$2:$C$4213,"75–79",Data!$A$2:$A$4213,"Persons")+SUMIFS(I$2:I$4213,$B$2:$B$4213,$AA23,Data!$C$2:$C$4213,"80–84",Data!$A$2:$A$4213,"Persons")+SUMIFS(I$2:I$4213,$B$2:$B$4213,$AA23,Data!$C$2:$C$4213,"85+",Data!$A$2:$A$4213,"Persons")),0)</f>
        <v>6</v>
      </c>
      <c r="CA23" s="37" t="s">
        <v>46</v>
      </c>
      <c r="CB23" s="39">
        <f>SUMIFS($D$2:$D$4213,$B$2:$B$4213,Snapshot!$B$1,$A$2:$A$4213,Data!$AA$85,Data!$C$2:$C$4213,"65–69")+SUMIFS($D$2:$D$4213,$B$2:$B$4213,Snapshot!$B$1,$A$2:$A$4213,Data!$AA$85,Data!$C$2:$C$4213,"70–74")+SUMIFS($D$2:$D$4213,$B$2:$B$4213,Snapshot!$B$1,$A$2:$A$4213,Data!$AA$85,Data!$C$2:$C$4213,"75–79")+SUMIFS($D$2:$D$4213,$B$2:$B$4213,Snapshot!$B$1,$A$2:$A$4213,Data!$AA$85,Data!$C$2:$C$4213,"80–84")+SUMIFS($D$2:$D$4213,$B$2:$B$4213,Snapshot!$B$1,$A$2:$A$4213,Data!$AA$85,Data!$C$2:$C$4213,"85+")</f>
        <v>41</v>
      </c>
      <c r="CC23" s="39">
        <f>SUMIFS($I$2:$I$4213,$B$2:$B$4213,Snapshot!$B$1,$A$2:$A$4213,Data!$AA$85,Data!$C$2:$C$4213,"65–69")+SUMIFS($I$2:$I$4213,$B$2:$B$4213,Snapshot!$B$1,$A$2:$A$4213,Data!$AA$85,Data!$C$2:$C$4213,"70–74")+SUMIFS($I$2:$I$4213,$B$2:$B$4213,Snapshot!$B$1,$A$2:$A$4213,Data!$AA$85,Data!$C$2:$C$4213,"75–79")+SUMIFS($I$2:$I$4213,$B$2:$B$4213,Snapshot!$B$1,$A$2:$A$4213,Data!$AA$85,Data!$C$2:$C$4213,"80–84")+SUMIFS($I$2:$I$4213,$B$2:$B$4213,Snapshot!$B$1,$A$2:$A$4213,Data!$AA$85,Data!$C$2:$C$4213,"85+")</f>
        <v>120.36775982223628</v>
      </c>
    </row>
    <row r="24" spans="1:81" x14ac:dyDescent="0.35">
      <c r="A24" s="37" t="s">
        <v>56</v>
      </c>
      <c r="B24" s="37" t="s">
        <v>60</v>
      </c>
      <c r="C24" s="73" t="s">
        <v>65</v>
      </c>
      <c r="D24" s="39">
        <v>120</v>
      </c>
      <c r="E24" s="39">
        <v>110.1067009500134</v>
      </c>
      <c r="F24" s="39">
        <v>101.3665309721668</v>
      </c>
      <c r="G24" s="39">
        <v>85.751657055137244</v>
      </c>
      <c r="H24" s="39">
        <v>77.159522321952963</v>
      </c>
      <c r="I24" s="39">
        <v>70.043671817665711</v>
      </c>
      <c r="K24" s="37" t="s">
        <v>24</v>
      </c>
      <c r="L24" s="37" t="s">
        <v>102</v>
      </c>
      <c r="M24" s="39">
        <v>1435</v>
      </c>
      <c r="N24" s="39">
        <v>1439.3964542022204</v>
      </c>
      <c r="O24" s="39">
        <v>1430.1092663490178</v>
      </c>
      <c r="P24" s="39">
        <v>1413.1620310752121</v>
      </c>
      <c r="Q24" s="39">
        <v>1393.5215860476385</v>
      </c>
      <c r="R24" s="39">
        <v>1371.1408794660874</v>
      </c>
      <c r="Y24" s="39"/>
      <c r="AA24" s="37" t="s">
        <v>102</v>
      </c>
      <c r="AB24" s="39">
        <f>ROUND(SUMIFS(I$2:I$4213,$B$2:$B$4213,$AA24,Data!$A$2:$A$4213,"Persons")/(SUMIFS($I$2:$I$4213,$B$2:$B$4213,$AA24,$A$2:$A$4213,"Persons",Data!$C$2:$C$4213,"0–4")+SUMIFS($I$2:$I$4213,$B$2:$B$4213,$AA24,$A$2:$A$4213,"Persons",Data!$C$2:$C$4213,"5–9")+SUMIFS($I$2:$I$4213,$B$2:$B$4213,$AA24,$A$2:$A$4213,"Persons",Data!$C$2:$C$4213,"10–14")),0)</f>
        <v>4</v>
      </c>
      <c r="AD24" s="39">
        <f>ROUND(SUMIFS(I$2:I$4213,$B$2:$B$4213,$AA24,Data!$A$2:$A$4213,"Persons")/(SUMIFS(I$2:I$4213,$B$2:$B$4213,$AA24,Data!$C$2:$C$4213,"65–69",Data!$A$2:$A$4213,"Persons")+SUMIFS(I$2:I$4213,$B$2:$B$4213,$AA24,Data!$C$2:$C$4213,"70–74",Data!$A$2:$A$4213,"Persons")+SUMIFS(I$2:I$4213,$B$2:$B$4213,$AA24,Data!$C$2:$C$4213,"75–79",Data!$A$2:$A$4213,"Persons")+SUMIFS(I$2:I$4213,$B$2:$B$4213,$AA24,Data!$C$2:$C$4213,"80–84",Data!$A$2:$A$4213,"Persons")+SUMIFS(I$2:I$4213,$B$2:$B$4213,$AA24,Data!$C$2:$C$4213,"85+",Data!$A$2:$A$4213,"Persons")),0)</f>
        <v>36</v>
      </c>
    </row>
    <row r="25" spans="1:81" x14ac:dyDescent="0.35">
      <c r="A25" s="37" t="s">
        <v>56</v>
      </c>
      <c r="B25" s="37" t="s">
        <v>60</v>
      </c>
      <c r="C25" s="73" t="s">
        <v>67</v>
      </c>
      <c r="D25" s="39">
        <v>137</v>
      </c>
      <c r="E25" s="39">
        <v>108.8251486836687</v>
      </c>
      <c r="F25" s="39">
        <v>105.1836478270239</v>
      </c>
      <c r="G25" s="39">
        <v>98.947077256100016</v>
      </c>
      <c r="H25" s="39">
        <v>87.417614752349664</v>
      </c>
      <c r="I25" s="39">
        <v>78.898413185400813</v>
      </c>
      <c r="K25" s="37" t="s">
        <v>24</v>
      </c>
      <c r="L25" s="37" t="s">
        <v>103</v>
      </c>
      <c r="M25" s="39">
        <v>12445</v>
      </c>
      <c r="N25" s="39">
        <v>12838.59058599025</v>
      </c>
      <c r="O25" s="39">
        <v>13277.32581928035</v>
      </c>
      <c r="P25" s="39">
        <v>13602.865565154909</v>
      </c>
      <c r="Q25" s="39">
        <v>13843.454277284607</v>
      </c>
      <c r="R25" s="39">
        <v>14010.708068743079</v>
      </c>
      <c r="Y25" s="39"/>
      <c r="AA25" s="37" t="s">
        <v>103</v>
      </c>
      <c r="AB25" s="39">
        <f>ROUND(SUMIFS(I$2:I$4213,$B$2:$B$4213,$AA25,Data!$A$2:$A$4213,"Persons")/(SUMIFS($I$2:$I$4213,$B$2:$B$4213,$AA25,$A$2:$A$4213,"Persons",Data!$C$2:$C$4213,"0–4")+SUMIFS($I$2:$I$4213,$B$2:$B$4213,$AA25,$A$2:$A$4213,"Persons",Data!$C$2:$C$4213,"5–9")+SUMIFS($I$2:$I$4213,$B$2:$B$4213,$AA25,$A$2:$A$4213,"Persons",Data!$C$2:$C$4213,"10–14")),0)</f>
        <v>8</v>
      </c>
      <c r="AD25" s="39">
        <f>ROUND(SUMIFS(I$2:I$4213,$B$2:$B$4213,$AA25,Data!$A$2:$A$4213,"Persons")/(SUMIFS(I$2:I$4213,$B$2:$B$4213,$AA25,Data!$C$2:$C$4213,"65–69",Data!$A$2:$A$4213,"Persons")+SUMIFS(I$2:I$4213,$B$2:$B$4213,$AA25,Data!$C$2:$C$4213,"70–74",Data!$A$2:$A$4213,"Persons")+SUMIFS(I$2:I$4213,$B$2:$B$4213,$AA25,Data!$C$2:$C$4213,"75–79",Data!$A$2:$A$4213,"Persons")+SUMIFS(I$2:I$4213,$B$2:$B$4213,$AA25,Data!$C$2:$C$4213,"80–84",Data!$A$2:$A$4213,"Persons")+SUMIFS(I$2:I$4213,$B$2:$B$4213,$AA25,Data!$C$2:$C$4213,"85+",Data!$A$2:$A$4213,"Persons")),0)</f>
        <v>3</v>
      </c>
      <c r="CA25" s="78" t="s">
        <v>32</v>
      </c>
      <c r="CB25" s="37">
        <v>0</v>
      </c>
    </row>
    <row r="26" spans="1:81" x14ac:dyDescent="0.35">
      <c r="A26" s="37" t="s">
        <v>56</v>
      </c>
      <c r="B26" s="37" t="s">
        <v>60</v>
      </c>
      <c r="C26" s="73" t="s">
        <v>69</v>
      </c>
      <c r="D26" s="39">
        <v>146</v>
      </c>
      <c r="E26" s="39">
        <v>118.4431086292561</v>
      </c>
      <c r="F26" s="39">
        <v>99.797620448504503</v>
      </c>
      <c r="G26" s="39">
        <v>96.092452793943636</v>
      </c>
      <c r="H26" s="39">
        <v>91.523631957929837</v>
      </c>
      <c r="I26" s="39">
        <v>82.295068114883122</v>
      </c>
      <c r="K26" s="37" t="s">
        <v>24</v>
      </c>
      <c r="L26" s="37" t="s">
        <v>104</v>
      </c>
      <c r="M26" s="39">
        <v>724</v>
      </c>
      <c r="N26" s="39">
        <v>701.86960307296158</v>
      </c>
      <c r="O26" s="39">
        <v>670.72863519932287</v>
      </c>
      <c r="P26" s="39">
        <v>640.06647270219798</v>
      </c>
      <c r="Q26" s="39">
        <v>612.4635189665097</v>
      </c>
      <c r="R26" s="39">
        <v>586.3548135459414</v>
      </c>
      <c r="Y26" s="39"/>
      <c r="AA26" s="37" t="s">
        <v>104</v>
      </c>
      <c r="AB26" s="39">
        <f>ROUND(SUMIFS(I$2:I$4213,$B$2:$B$4213,$AA26,Data!$A$2:$A$4213,"Persons")/(SUMIFS($I$2:$I$4213,$B$2:$B$4213,$AA26,$A$2:$A$4213,"Persons",Data!$C$2:$C$4213,"0–4")+SUMIFS($I$2:$I$4213,$B$2:$B$4213,$AA26,$A$2:$A$4213,"Persons",Data!$C$2:$C$4213,"5–9")+SUMIFS($I$2:$I$4213,$B$2:$B$4213,$AA26,$A$2:$A$4213,"Persons",Data!$C$2:$C$4213,"10–14")),0)</f>
        <v>7</v>
      </c>
      <c r="AD26" s="39">
        <f>ROUND(SUMIFS(I$2:I$4213,$B$2:$B$4213,$AA26,Data!$A$2:$A$4213,"Persons")/(SUMIFS(I$2:I$4213,$B$2:$B$4213,$AA26,Data!$C$2:$C$4213,"65–69",Data!$A$2:$A$4213,"Persons")+SUMIFS(I$2:I$4213,$B$2:$B$4213,$AA26,Data!$C$2:$C$4213,"70–74",Data!$A$2:$A$4213,"Persons")+SUMIFS(I$2:I$4213,$B$2:$B$4213,$AA26,Data!$C$2:$C$4213,"75–79",Data!$A$2:$A$4213,"Persons")+SUMIFS(I$2:I$4213,$B$2:$B$4213,$AA26,Data!$C$2:$C$4213,"80–84",Data!$A$2:$A$4213,"Persons")+SUMIFS(I$2:I$4213,$B$2:$B$4213,$AA26,Data!$C$2:$C$4213,"85+",Data!$A$2:$A$4213,"Persons")),0)</f>
        <v>3</v>
      </c>
      <c r="CA26" s="37" t="s">
        <v>33</v>
      </c>
      <c r="CB26" s="37">
        <v>0</v>
      </c>
    </row>
    <row r="27" spans="1:81" x14ac:dyDescent="0.35">
      <c r="A27" s="37" t="s">
        <v>56</v>
      </c>
      <c r="B27" s="37" t="s">
        <v>60</v>
      </c>
      <c r="C27" s="73" t="s">
        <v>71</v>
      </c>
      <c r="D27" s="39">
        <v>97</v>
      </c>
      <c r="E27" s="39">
        <v>134.50023771706211</v>
      </c>
      <c r="F27" s="39">
        <v>114.5970215394033</v>
      </c>
      <c r="G27" s="39">
        <v>100.37076037848939</v>
      </c>
      <c r="H27" s="39">
        <v>96.645986043373355</v>
      </c>
      <c r="I27" s="39">
        <v>93.636332654888506</v>
      </c>
      <c r="K27" s="37" t="s">
        <v>24</v>
      </c>
      <c r="L27" s="37" t="s">
        <v>105</v>
      </c>
      <c r="M27" s="39">
        <v>1521</v>
      </c>
      <c r="N27" s="39">
        <v>1459.1595640196565</v>
      </c>
      <c r="O27" s="39">
        <v>1347.7796815148224</v>
      </c>
      <c r="P27" s="39">
        <v>1241.0842606165324</v>
      </c>
      <c r="Q27" s="39">
        <v>1145.9248354959025</v>
      </c>
      <c r="R27" s="39">
        <v>1055.0437864218372</v>
      </c>
      <c r="Y27" s="39"/>
      <c r="AA27" s="37" t="s">
        <v>105</v>
      </c>
      <c r="AB27" s="39">
        <f>ROUND(SUMIFS(I$2:I$4213,$B$2:$B$4213,$AA27,Data!$A$2:$A$4213,"Persons")/(SUMIFS($I$2:$I$4213,$B$2:$B$4213,$AA27,$A$2:$A$4213,"Persons",Data!$C$2:$C$4213,"0–4")+SUMIFS($I$2:$I$4213,$B$2:$B$4213,$AA27,$A$2:$A$4213,"Persons",Data!$C$2:$C$4213,"5–9")+SUMIFS($I$2:$I$4213,$B$2:$B$4213,$AA27,$A$2:$A$4213,"Persons",Data!$C$2:$C$4213,"10–14")),0)</f>
        <v>7</v>
      </c>
      <c r="AD27" s="39">
        <f>ROUND(SUMIFS(I$2:I$4213,$B$2:$B$4213,$AA27,Data!$A$2:$A$4213,"Persons")/(SUMIFS(I$2:I$4213,$B$2:$B$4213,$AA27,Data!$C$2:$C$4213,"65–69",Data!$A$2:$A$4213,"Persons")+SUMIFS(I$2:I$4213,$B$2:$B$4213,$AA27,Data!$C$2:$C$4213,"70–74",Data!$A$2:$A$4213,"Persons")+SUMIFS(I$2:I$4213,$B$2:$B$4213,$AA27,Data!$C$2:$C$4213,"75–79",Data!$A$2:$A$4213,"Persons")+SUMIFS(I$2:I$4213,$B$2:$B$4213,$AA27,Data!$C$2:$C$4213,"80–84",Data!$A$2:$A$4213,"Persons")+SUMIFS(I$2:I$4213,$B$2:$B$4213,$AA27,Data!$C$2:$C$4213,"85+",Data!$A$2:$A$4213,"Persons")),0)</f>
        <v>3</v>
      </c>
      <c r="CA27" s="37" t="s">
        <v>34</v>
      </c>
      <c r="CB27" s="37">
        <v>0</v>
      </c>
    </row>
    <row r="28" spans="1:81" x14ac:dyDescent="0.35">
      <c r="A28" s="37" t="s">
        <v>56</v>
      </c>
      <c r="B28" s="37" t="s">
        <v>60</v>
      </c>
      <c r="C28" s="73" t="s">
        <v>73</v>
      </c>
      <c r="D28" s="39">
        <v>112</v>
      </c>
      <c r="E28" s="39">
        <v>98.287229262956487</v>
      </c>
      <c r="F28" s="39">
        <v>121.22499054238951</v>
      </c>
      <c r="G28" s="39">
        <v>105.2899259685209</v>
      </c>
      <c r="H28" s="39">
        <v>93.471784195073681</v>
      </c>
      <c r="I28" s="39">
        <v>89.847340368942952</v>
      </c>
      <c r="K28" s="37" t="s">
        <v>24</v>
      </c>
      <c r="L28" s="37" t="s">
        <v>106</v>
      </c>
      <c r="M28" s="39">
        <v>112078</v>
      </c>
      <c r="N28" s="39">
        <v>116394.08813041382</v>
      </c>
      <c r="O28" s="39">
        <v>117455.79417602539</v>
      </c>
      <c r="P28" s="39">
        <v>117067.36420183847</v>
      </c>
      <c r="Q28" s="39">
        <v>115636.37934966022</v>
      </c>
      <c r="R28" s="39">
        <v>113483.9300837129</v>
      </c>
      <c r="Y28" s="39"/>
      <c r="AA28" s="37" t="s">
        <v>106</v>
      </c>
      <c r="AB28" s="39">
        <f>ROUND(SUMIFS(I$2:I$4213,$B$2:$B$4213,$AA28,Data!$A$2:$A$4213,"Persons")/(SUMIFS($I$2:$I$4213,$B$2:$B$4213,$AA28,$A$2:$A$4213,"Persons",Data!$C$2:$C$4213,"0–4")+SUMIFS($I$2:$I$4213,$B$2:$B$4213,$AA28,$A$2:$A$4213,"Persons",Data!$C$2:$C$4213,"5–9")+SUMIFS($I$2:$I$4213,$B$2:$B$4213,$AA28,$A$2:$A$4213,"Persons",Data!$C$2:$C$4213,"10–14")),0)</f>
        <v>8</v>
      </c>
      <c r="AD28" s="39">
        <f>ROUND(SUMIFS(I$2:I$4213,$B$2:$B$4213,$AA28,Data!$A$2:$A$4213,"Persons")/(SUMIFS(I$2:I$4213,$B$2:$B$4213,$AA28,Data!$C$2:$C$4213,"65–69",Data!$A$2:$A$4213,"Persons")+SUMIFS(I$2:I$4213,$B$2:$B$4213,$AA28,Data!$C$2:$C$4213,"70–74",Data!$A$2:$A$4213,"Persons")+SUMIFS(I$2:I$4213,$B$2:$B$4213,$AA28,Data!$C$2:$C$4213,"75–79",Data!$A$2:$A$4213,"Persons")+SUMIFS(I$2:I$4213,$B$2:$B$4213,$AA28,Data!$C$2:$C$4213,"80–84",Data!$A$2:$A$4213,"Persons")+SUMIFS(I$2:I$4213,$B$2:$B$4213,$AA28,Data!$C$2:$C$4213,"85+",Data!$A$2:$A$4213,"Persons")),0)</f>
        <v>3</v>
      </c>
      <c r="CA28" s="37" t="s">
        <v>35</v>
      </c>
      <c r="CB28" s="37">
        <v>0</v>
      </c>
    </row>
    <row r="29" spans="1:81" x14ac:dyDescent="0.35">
      <c r="A29" s="37" t="s">
        <v>56</v>
      </c>
      <c r="B29" s="37" t="s">
        <v>60</v>
      </c>
      <c r="C29" s="73" t="s">
        <v>76</v>
      </c>
      <c r="D29" s="39">
        <v>139</v>
      </c>
      <c r="E29" s="39">
        <v>106.7590940171813</v>
      </c>
      <c r="F29" s="39">
        <v>97.059698175955916</v>
      </c>
      <c r="G29" s="39">
        <v>112.2235469946162</v>
      </c>
      <c r="H29" s="39">
        <v>99.204304486799273</v>
      </c>
      <c r="I29" s="39">
        <v>89.158290801375202</v>
      </c>
      <c r="K29" s="37" t="s">
        <v>24</v>
      </c>
      <c r="L29" s="37" t="s">
        <v>107</v>
      </c>
      <c r="M29" s="39">
        <v>64304</v>
      </c>
      <c r="N29" s="39">
        <v>67062.501226744527</v>
      </c>
      <c r="O29" s="39">
        <v>69330.560702046554</v>
      </c>
      <c r="P29" s="39">
        <v>71225.610114410782</v>
      </c>
      <c r="Q29" s="39">
        <v>72828.351548046398</v>
      </c>
      <c r="R29" s="39">
        <v>74121.932629306364</v>
      </c>
      <c r="Y29" s="39"/>
      <c r="AA29" s="37" t="s">
        <v>107</v>
      </c>
      <c r="AB29" s="39">
        <f>ROUND(SUMIFS(I$2:I$4213,$B$2:$B$4213,$AA29,Data!$A$2:$A$4213,"Persons")/(SUMIFS($I$2:$I$4213,$B$2:$B$4213,$AA29,$A$2:$A$4213,"Persons",Data!$C$2:$C$4213,"0–4")+SUMIFS($I$2:$I$4213,$B$2:$B$4213,$AA29,$A$2:$A$4213,"Persons",Data!$C$2:$C$4213,"5–9")+SUMIFS($I$2:$I$4213,$B$2:$B$4213,$AA29,$A$2:$A$4213,"Persons",Data!$C$2:$C$4213,"10–14")),0)</f>
        <v>5</v>
      </c>
      <c r="AD29" s="39">
        <f>ROUND(SUMIFS(I$2:I$4213,$B$2:$B$4213,$AA29,Data!$A$2:$A$4213,"Persons")/(SUMIFS(I$2:I$4213,$B$2:$B$4213,$AA29,Data!$C$2:$C$4213,"65–69",Data!$A$2:$A$4213,"Persons")+SUMIFS(I$2:I$4213,$B$2:$B$4213,$AA29,Data!$C$2:$C$4213,"70–74",Data!$A$2:$A$4213,"Persons")+SUMIFS(I$2:I$4213,$B$2:$B$4213,$AA29,Data!$C$2:$C$4213,"75–79",Data!$A$2:$A$4213,"Persons")+SUMIFS(I$2:I$4213,$B$2:$B$4213,$AA29,Data!$C$2:$C$4213,"80–84",Data!$A$2:$A$4213,"Persons")+SUMIFS(I$2:I$4213,$B$2:$B$4213,$AA29,Data!$C$2:$C$4213,"85+",Data!$A$2:$A$4213,"Persons")),0)</f>
        <v>6</v>
      </c>
      <c r="CA29" s="78" t="s">
        <v>36</v>
      </c>
      <c r="CB29" s="37">
        <v>0</v>
      </c>
    </row>
    <row r="30" spans="1:81" x14ac:dyDescent="0.35">
      <c r="A30" s="37" t="s">
        <v>56</v>
      </c>
      <c r="B30" s="37" t="s">
        <v>60</v>
      </c>
      <c r="C30" s="73" t="s">
        <v>78</v>
      </c>
      <c r="D30" s="39">
        <v>173</v>
      </c>
      <c r="E30" s="39">
        <v>133.88039875202119</v>
      </c>
      <c r="F30" s="39">
        <v>105.4473663224808</v>
      </c>
      <c r="G30" s="39">
        <v>99.320091432464608</v>
      </c>
      <c r="H30" s="39">
        <v>109.7381543405105</v>
      </c>
      <c r="I30" s="39">
        <v>98.607399356535041</v>
      </c>
      <c r="K30" s="37" t="s">
        <v>24</v>
      </c>
      <c r="L30" s="37" t="s">
        <v>108</v>
      </c>
      <c r="M30" s="39">
        <v>633764</v>
      </c>
      <c r="N30" s="39">
        <v>694811.51051341917</v>
      </c>
      <c r="O30" s="39">
        <v>738635.71424904768</v>
      </c>
      <c r="P30" s="39">
        <v>778014.4603204428</v>
      </c>
      <c r="Q30" s="39">
        <v>814850.42329268064</v>
      </c>
      <c r="R30" s="39">
        <v>849261.87693859695</v>
      </c>
      <c r="Y30" s="39"/>
      <c r="AA30" s="37" t="s">
        <v>108</v>
      </c>
      <c r="AB30" s="39">
        <f>ROUND(SUMIFS(I$2:I$4213,$B$2:$B$4213,$AA30,Data!$A$2:$A$4213,"Persons")/(SUMIFS($I$2:$I$4213,$B$2:$B$4213,$AA30,$A$2:$A$4213,"Persons",Data!$C$2:$C$4213,"0–4")+SUMIFS($I$2:$I$4213,$B$2:$B$4213,$AA30,$A$2:$A$4213,"Persons",Data!$C$2:$C$4213,"5–9")+SUMIFS($I$2:$I$4213,$B$2:$B$4213,$AA30,$A$2:$A$4213,"Persons",Data!$C$2:$C$4213,"10–14")),0)</f>
        <v>6</v>
      </c>
      <c r="AD30" s="39">
        <f>ROUND(SUMIFS(I$2:I$4213,$B$2:$B$4213,$AA30,Data!$A$2:$A$4213,"Persons")/(SUMIFS(I$2:I$4213,$B$2:$B$4213,$AA30,Data!$C$2:$C$4213,"65–69",Data!$A$2:$A$4213,"Persons")+SUMIFS(I$2:I$4213,$B$2:$B$4213,$AA30,Data!$C$2:$C$4213,"70–74",Data!$A$2:$A$4213,"Persons")+SUMIFS(I$2:I$4213,$B$2:$B$4213,$AA30,Data!$C$2:$C$4213,"75–79",Data!$A$2:$A$4213,"Persons")+SUMIFS(I$2:I$4213,$B$2:$B$4213,$AA30,Data!$C$2:$C$4213,"80–84",Data!$A$2:$A$4213,"Persons")+SUMIFS(I$2:I$4213,$B$2:$B$4213,$AA30,Data!$C$2:$C$4213,"85+",Data!$A$2:$A$4213,"Persons")),0)</f>
        <v>5</v>
      </c>
    </row>
    <row r="31" spans="1:81" x14ac:dyDescent="0.35">
      <c r="A31" s="37" t="s">
        <v>56</v>
      </c>
      <c r="B31" s="37" t="s">
        <v>60</v>
      </c>
      <c r="C31" s="73" t="s">
        <v>80</v>
      </c>
      <c r="D31" s="39">
        <v>173</v>
      </c>
      <c r="E31" s="39">
        <v>167.88160995918599</v>
      </c>
      <c r="F31" s="39">
        <v>134.69647354616399</v>
      </c>
      <c r="G31" s="39">
        <v>110.355635121769</v>
      </c>
      <c r="H31" s="39">
        <v>107.5708388307514</v>
      </c>
      <c r="I31" s="39">
        <v>114.3619210146294</v>
      </c>
      <c r="K31" s="37" t="s">
        <v>24</v>
      </c>
      <c r="L31" s="37" t="s">
        <v>109</v>
      </c>
      <c r="M31" s="39">
        <v>10404</v>
      </c>
      <c r="N31" s="39">
        <v>10077.111362458876</v>
      </c>
      <c r="O31" s="39">
        <v>9818.4418132465034</v>
      </c>
      <c r="P31" s="39">
        <v>9502.2282222520207</v>
      </c>
      <c r="Q31" s="39">
        <v>9109.0295184482766</v>
      </c>
      <c r="R31" s="39">
        <v>8618.4382602767782</v>
      </c>
      <c r="Y31" s="39"/>
      <c r="AA31" s="37" t="s">
        <v>109</v>
      </c>
      <c r="AB31" s="39">
        <f>ROUND(SUMIFS(I$2:I$4213,$B$2:$B$4213,$AA31,Data!$A$2:$A$4213,"Persons")/(SUMIFS($I$2:$I$4213,$B$2:$B$4213,$AA31,$A$2:$A$4213,"Persons",Data!$C$2:$C$4213,"0–4")+SUMIFS($I$2:$I$4213,$B$2:$B$4213,$AA31,$A$2:$A$4213,"Persons",Data!$C$2:$C$4213,"5–9")+SUMIFS($I$2:$I$4213,$B$2:$B$4213,$AA31,$A$2:$A$4213,"Persons",Data!$C$2:$C$4213,"10–14")),0)</f>
        <v>6</v>
      </c>
      <c r="AD31" s="39">
        <f>ROUND(SUMIFS(I$2:I$4213,$B$2:$B$4213,$AA31,Data!$A$2:$A$4213,"Persons")/(SUMIFS(I$2:I$4213,$B$2:$B$4213,$AA31,Data!$C$2:$C$4213,"65–69",Data!$A$2:$A$4213,"Persons")+SUMIFS(I$2:I$4213,$B$2:$B$4213,$AA31,Data!$C$2:$C$4213,"70–74",Data!$A$2:$A$4213,"Persons")+SUMIFS(I$2:I$4213,$B$2:$B$4213,$AA31,Data!$C$2:$C$4213,"75–79",Data!$A$2:$A$4213,"Persons")+SUMIFS(I$2:I$4213,$B$2:$B$4213,$AA31,Data!$C$2:$C$4213,"80–84",Data!$A$2:$A$4213,"Persons")+SUMIFS(I$2:I$4213,$B$2:$B$4213,$AA31,Data!$C$2:$C$4213,"85+",Data!$A$2:$A$4213,"Persons")),0)</f>
        <v>4</v>
      </c>
    </row>
    <row r="32" spans="1:81" x14ac:dyDescent="0.35">
      <c r="A32" s="37" t="s">
        <v>56</v>
      </c>
      <c r="B32" s="37" t="s">
        <v>60</v>
      </c>
      <c r="C32" s="73" t="s">
        <v>82</v>
      </c>
      <c r="D32" s="39">
        <v>152</v>
      </c>
      <c r="E32" s="39">
        <v>173.45273787121499</v>
      </c>
      <c r="F32" s="39">
        <v>166.5255148763583</v>
      </c>
      <c r="G32" s="39">
        <v>138.72819558291889</v>
      </c>
      <c r="H32" s="39">
        <v>117.2649473116814</v>
      </c>
      <c r="I32" s="39">
        <v>116.8956446476049</v>
      </c>
      <c r="K32" s="37" t="s">
        <v>24</v>
      </c>
      <c r="L32" s="37" t="s">
        <v>110</v>
      </c>
      <c r="M32" s="39">
        <v>53851</v>
      </c>
      <c r="N32" s="39">
        <v>55416.693326283108</v>
      </c>
      <c r="O32" s="39">
        <v>55501.880609947541</v>
      </c>
      <c r="P32" s="39">
        <v>55003.462671261062</v>
      </c>
      <c r="Q32" s="39">
        <v>54067.584479578443</v>
      </c>
      <c r="R32" s="39">
        <v>52747.186038183536</v>
      </c>
      <c r="Y32" s="39"/>
      <c r="AA32" s="37" t="s">
        <v>110</v>
      </c>
      <c r="AB32" s="39">
        <f>ROUND(SUMIFS(I$2:I$4213,$B$2:$B$4213,$AA32,Data!$A$2:$A$4213,"Persons")/(SUMIFS($I$2:$I$4213,$B$2:$B$4213,$AA32,$A$2:$A$4213,"Persons",Data!$C$2:$C$4213,"0–4")+SUMIFS($I$2:$I$4213,$B$2:$B$4213,$AA32,$A$2:$A$4213,"Persons",Data!$C$2:$C$4213,"5–9")+SUMIFS($I$2:$I$4213,$B$2:$B$4213,$AA32,$A$2:$A$4213,"Persons",Data!$C$2:$C$4213,"10–14")),0)</f>
        <v>7</v>
      </c>
      <c r="AD32" s="39">
        <f>ROUND(SUMIFS(I$2:I$4213,$B$2:$B$4213,$AA32,Data!$A$2:$A$4213,"Persons")/(SUMIFS(I$2:I$4213,$B$2:$B$4213,$AA32,Data!$C$2:$C$4213,"65–69",Data!$A$2:$A$4213,"Persons")+SUMIFS(I$2:I$4213,$B$2:$B$4213,$AA32,Data!$C$2:$C$4213,"70–74",Data!$A$2:$A$4213,"Persons")+SUMIFS(I$2:I$4213,$B$2:$B$4213,$AA32,Data!$C$2:$C$4213,"75–79",Data!$A$2:$A$4213,"Persons")+SUMIFS(I$2:I$4213,$B$2:$B$4213,$AA32,Data!$C$2:$C$4213,"80–84",Data!$A$2:$A$4213,"Persons")+SUMIFS(I$2:I$4213,$B$2:$B$4213,$AA32,Data!$C$2:$C$4213,"85+",Data!$A$2:$A$4213,"Persons")),0)</f>
        <v>3</v>
      </c>
    </row>
    <row r="33" spans="1:30" x14ac:dyDescent="0.35">
      <c r="A33" s="37" t="s">
        <v>56</v>
      </c>
      <c r="B33" s="37" t="s">
        <v>60</v>
      </c>
      <c r="C33" s="73" t="s">
        <v>84</v>
      </c>
      <c r="D33" s="39">
        <v>124</v>
      </c>
      <c r="E33" s="39">
        <v>147.4559401915221</v>
      </c>
      <c r="F33" s="39">
        <v>162.341426215469</v>
      </c>
      <c r="G33" s="39">
        <v>156.26036944420551</v>
      </c>
      <c r="H33" s="39">
        <v>133.53548143929191</v>
      </c>
      <c r="I33" s="39">
        <v>115.33957509930561</v>
      </c>
      <c r="K33" s="37" t="s">
        <v>24</v>
      </c>
      <c r="L33" s="37" t="s">
        <v>111</v>
      </c>
      <c r="M33" s="39">
        <v>10992</v>
      </c>
      <c r="N33" s="39">
        <v>10570.124838493177</v>
      </c>
      <c r="O33" s="39">
        <v>9887.869368874879</v>
      </c>
      <c r="P33" s="39">
        <v>9148.6237731278798</v>
      </c>
      <c r="Q33" s="39">
        <v>8361.6011417043374</v>
      </c>
      <c r="R33" s="39">
        <v>7543.8008596124537</v>
      </c>
      <c r="Y33" s="39"/>
      <c r="AA33" s="37" t="s">
        <v>111</v>
      </c>
      <c r="AB33" s="39">
        <f>ROUND(SUMIFS(I$2:I$4213,$B$2:$B$4213,$AA33,Data!$A$2:$A$4213,"Persons")/(SUMIFS($I$2:$I$4213,$B$2:$B$4213,$AA33,$A$2:$A$4213,"Persons",Data!$C$2:$C$4213,"0–4")+SUMIFS($I$2:$I$4213,$B$2:$B$4213,$AA33,$A$2:$A$4213,"Persons",Data!$C$2:$C$4213,"5–9")+SUMIFS($I$2:$I$4213,$B$2:$B$4213,$AA33,$A$2:$A$4213,"Persons",Data!$C$2:$C$4213,"10–14")),0)</f>
        <v>8</v>
      </c>
      <c r="AD33" s="39">
        <f>ROUND(SUMIFS(I$2:I$4213,$B$2:$B$4213,$AA33,Data!$A$2:$A$4213,"Persons")/(SUMIFS(I$2:I$4213,$B$2:$B$4213,$AA33,Data!$C$2:$C$4213,"65–69",Data!$A$2:$A$4213,"Persons")+SUMIFS(I$2:I$4213,$B$2:$B$4213,$AA33,Data!$C$2:$C$4213,"70–74",Data!$A$2:$A$4213,"Persons")+SUMIFS(I$2:I$4213,$B$2:$B$4213,$AA33,Data!$C$2:$C$4213,"75–79",Data!$A$2:$A$4213,"Persons")+SUMIFS(I$2:I$4213,$B$2:$B$4213,$AA33,Data!$C$2:$C$4213,"80–84",Data!$A$2:$A$4213,"Persons")+SUMIFS(I$2:I$4213,$B$2:$B$4213,$AA33,Data!$C$2:$C$4213,"85+",Data!$A$2:$A$4213,"Persons")),0)</f>
        <v>3</v>
      </c>
    </row>
    <row r="34" spans="1:30" x14ac:dyDescent="0.35">
      <c r="A34" s="37" t="s">
        <v>56</v>
      </c>
      <c r="B34" s="37" t="s">
        <v>60</v>
      </c>
      <c r="C34" s="73" t="s">
        <v>86</v>
      </c>
      <c r="D34" s="39">
        <v>111</v>
      </c>
      <c r="E34" s="39">
        <v>116.68439048407571</v>
      </c>
      <c r="F34" s="39">
        <v>135.8587198153256</v>
      </c>
      <c r="G34" s="39">
        <v>148.50754763718791</v>
      </c>
      <c r="H34" s="39">
        <v>143.9890088253519</v>
      </c>
      <c r="I34" s="39">
        <v>125.2603535457862</v>
      </c>
      <c r="K34" s="37" t="s">
        <v>24</v>
      </c>
      <c r="L34" s="37" t="s">
        <v>112</v>
      </c>
      <c r="M34" s="39">
        <v>999</v>
      </c>
      <c r="N34" s="39">
        <v>1027.9341622728127</v>
      </c>
      <c r="O34" s="39">
        <v>1044.0537530657846</v>
      </c>
      <c r="P34" s="39">
        <v>1049.0396726053973</v>
      </c>
      <c r="Q34" s="39">
        <v>1041.7490636511843</v>
      </c>
      <c r="R34" s="39">
        <v>1025.7889665681489</v>
      </c>
      <c r="Y34" s="39"/>
      <c r="AA34" s="37" t="s">
        <v>112</v>
      </c>
      <c r="AB34" s="39">
        <f>ROUND(SUMIFS(I$2:I$4213,$B$2:$B$4213,$AA34,Data!$A$2:$A$4213,"Persons")/(SUMIFS($I$2:$I$4213,$B$2:$B$4213,$AA34,$A$2:$A$4213,"Persons",Data!$C$2:$C$4213,"0–4")+SUMIFS($I$2:$I$4213,$B$2:$B$4213,$AA34,$A$2:$A$4213,"Persons",Data!$C$2:$C$4213,"5–9")+SUMIFS($I$2:$I$4213,$B$2:$B$4213,$AA34,$A$2:$A$4213,"Persons",Data!$C$2:$C$4213,"10–14")),0)</f>
        <v>4</v>
      </c>
      <c r="AD34" s="39">
        <f>ROUND(SUMIFS(I$2:I$4213,$B$2:$B$4213,$AA34,Data!$A$2:$A$4213,"Persons")/(SUMIFS(I$2:I$4213,$B$2:$B$4213,$AA34,Data!$C$2:$C$4213,"65–69",Data!$A$2:$A$4213,"Persons")+SUMIFS(I$2:I$4213,$B$2:$B$4213,$AA34,Data!$C$2:$C$4213,"70–74",Data!$A$2:$A$4213,"Persons")+SUMIFS(I$2:I$4213,$B$2:$B$4213,$AA34,Data!$C$2:$C$4213,"75–79",Data!$A$2:$A$4213,"Persons")+SUMIFS(I$2:I$4213,$B$2:$B$4213,$AA34,Data!$C$2:$C$4213,"80–84",Data!$A$2:$A$4213,"Persons")+SUMIFS(I$2:I$4213,$B$2:$B$4213,$AA34,Data!$C$2:$C$4213,"85+",Data!$A$2:$A$4213,"Persons")),0)</f>
        <v>13</v>
      </c>
    </row>
    <row r="35" spans="1:30" x14ac:dyDescent="0.35">
      <c r="A35" s="37" t="s">
        <v>56</v>
      </c>
      <c r="B35" s="37" t="s">
        <v>60</v>
      </c>
      <c r="C35" s="73" t="s">
        <v>88</v>
      </c>
      <c r="D35" s="39">
        <v>62</v>
      </c>
      <c r="E35" s="39">
        <v>97.710881063492934</v>
      </c>
      <c r="F35" s="39">
        <v>102.1402749091269</v>
      </c>
      <c r="G35" s="39">
        <v>118.7598857665643</v>
      </c>
      <c r="H35" s="39">
        <v>129.7814968958686</v>
      </c>
      <c r="I35" s="39">
        <v>126.9217955918507</v>
      </c>
      <c r="K35" s="37" t="s">
        <v>24</v>
      </c>
      <c r="L35" s="37" t="s">
        <v>113</v>
      </c>
      <c r="M35" s="39">
        <v>233302</v>
      </c>
      <c r="N35" s="39">
        <v>263052.65643593494</v>
      </c>
      <c r="O35" s="39">
        <v>292562.21772877168</v>
      </c>
      <c r="P35" s="39">
        <v>327653.90733800153</v>
      </c>
      <c r="Q35" s="39">
        <v>363932.23553659645</v>
      </c>
      <c r="R35" s="39">
        <v>399032.06518142007</v>
      </c>
      <c r="Y35" s="39"/>
      <c r="AA35" s="37" t="s">
        <v>113</v>
      </c>
      <c r="AB35" s="39">
        <f>ROUND(SUMIFS(I$2:I$4213,$B$2:$B$4213,$AA35,Data!$A$2:$A$4213,"Persons")/(SUMIFS($I$2:$I$4213,$B$2:$B$4213,$AA35,$A$2:$A$4213,"Persons",Data!$C$2:$C$4213,"0–4")+SUMIFS($I$2:$I$4213,$B$2:$B$4213,$AA35,$A$2:$A$4213,"Persons",Data!$C$2:$C$4213,"5–9")+SUMIFS($I$2:$I$4213,$B$2:$B$4213,$AA35,$A$2:$A$4213,"Persons",Data!$C$2:$C$4213,"10–14")),0)</f>
        <v>5</v>
      </c>
      <c r="AD35" s="39">
        <f>ROUND(SUMIFS(I$2:I$4213,$B$2:$B$4213,$AA35,Data!$A$2:$A$4213,"Persons")/(SUMIFS(I$2:I$4213,$B$2:$B$4213,$AA35,Data!$C$2:$C$4213,"65–69",Data!$A$2:$A$4213,"Persons")+SUMIFS(I$2:I$4213,$B$2:$B$4213,$AA35,Data!$C$2:$C$4213,"70–74",Data!$A$2:$A$4213,"Persons")+SUMIFS(I$2:I$4213,$B$2:$B$4213,$AA35,Data!$C$2:$C$4213,"75–79",Data!$A$2:$A$4213,"Persons")+SUMIFS(I$2:I$4213,$B$2:$B$4213,$AA35,Data!$C$2:$C$4213,"80–84",Data!$A$2:$A$4213,"Persons")+SUMIFS(I$2:I$4213,$B$2:$B$4213,$AA35,Data!$C$2:$C$4213,"85+",Data!$A$2:$A$4213,"Persons")),0)</f>
        <v>7</v>
      </c>
    </row>
    <row r="36" spans="1:30" x14ac:dyDescent="0.35">
      <c r="A36" s="37" t="s">
        <v>56</v>
      </c>
      <c r="B36" s="37" t="s">
        <v>60</v>
      </c>
      <c r="C36" s="73" t="s">
        <v>90</v>
      </c>
      <c r="D36" s="39">
        <v>37</v>
      </c>
      <c r="E36" s="39">
        <v>47.586665076152023</v>
      </c>
      <c r="F36" s="39">
        <v>73.117563467874604</v>
      </c>
      <c r="G36" s="39">
        <v>76.86159486192291</v>
      </c>
      <c r="H36" s="39">
        <v>89.387840640544482</v>
      </c>
      <c r="I36" s="39">
        <v>97.481913853070481</v>
      </c>
      <c r="K36" s="37" t="s">
        <v>24</v>
      </c>
      <c r="L36" s="37" t="s">
        <v>114</v>
      </c>
      <c r="M36" s="39">
        <v>22426</v>
      </c>
      <c r="N36" s="39">
        <v>22986.063564221138</v>
      </c>
      <c r="O36" s="39">
        <v>23406.007704954358</v>
      </c>
      <c r="P36" s="39">
        <v>23832.657842725588</v>
      </c>
      <c r="Q36" s="39">
        <v>24316.807207482761</v>
      </c>
      <c r="R36" s="39">
        <v>24840.32110760979</v>
      </c>
      <c r="Y36" s="39"/>
      <c r="AA36" s="37" t="s">
        <v>114</v>
      </c>
      <c r="AB36" s="39">
        <f>ROUND(SUMIFS(I$2:I$4213,$B$2:$B$4213,$AA36,Data!$A$2:$A$4213,"Persons")/(SUMIFS($I$2:$I$4213,$B$2:$B$4213,$AA36,$A$2:$A$4213,"Persons",Data!$C$2:$C$4213,"0–4")+SUMIFS($I$2:$I$4213,$B$2:$B$4213,$AA36,$A$2:$A$4213,"Persons",Data!$C$2:$C$4213,"5–9")+SUMIFS($I$2:$I$4213,$B$2:$B$4213,$AA36,$A$2:$A$4213,"Persons",Data!$C$2:$C$4213,"10–14")),0)</f>
        <v>5</v>
      </c>
      <c r="AD36" s="39">
        <f>ROUND(SUMIFS(I$2:I$4213,$B$2:$B$4213,$AA36,Data!$A$2:$A$4213,"Persons")/(SUMIFS(I$2:I$4213,$B$2:$B$4213,$AA36,Data!$C$2:$C$4213,"65–69",Data!$A$2:$A$4213,"Persons")+SUMIFS(I$2:I$4213,$B$2:$B$4213,$AA36,Data!$C$2:$C$4213,"70–74",Data!$A$2:$A$4213,"Persons")+SUMIFS(I$2:I$4213,$B$2:$B$4213,$AA36,Data!$C$2:$C$4213,"75–79",Data!$A$2:$A$4213,"Persons")+SUMIFS(I$2:I$4213,$B$2:$B$4213,$AA36,Data!$C$2:$C$4213,"80–84",Data!$A$2:$A$4213,"Persons")+SUMIFS(I$2:I$4213,$B$2:$B$4213,$AA36,Data!$C$2:$C$4213,"85+",Data!$A$2:$A$4213,"Persons")),0)</f>
        <v>9</v>
      </c>
    </row>
    <row r="37" spans="1:30" x14ac:dyDescent="0.35">
      <c r="A37" s="37" t="s">
        <v>56</v>
      </c>
      <c r="B37" s="37" t="s">
        <v>60</v>
      </c>
      <c r="C37" s="73" t="s">
        <v>92</v>
      </c>
      <c r="D37" s="39">
        <v>32</v>
      </c>
      <c r="E37" s="39">
        <v>32.326975846094818</v>
      </c>
      <c r="F37" s="39">
        <v>39.391297747806142</v>
      </c>
      <c r="G37" s="39">
        <v>57.801334377282991</v>
      </c>
      <c r="H37" s="39">
        <v>67.533165733942653</v>
      </c>
      <c r="I37" s="39">
        <v>79.192639297216985</v>
      </c>
      <c r="K37" s="37" t="s">
        <v>24</v>
      </c>
      <c r="L37" s="37" t="s">
        <v>115</v>
      </c>
      <c r="M37" s="39">
        <v>1108</v>
      </c>
      <c r="N37" s="39">
        <v>1118.0984720869053</v>
      </c>
      <c r="O37" s="39">
        <v>1120.2688640144245</v>
      </c>
      <c r="P37" s="39">
        <v>1112.6875662872267</v>
      </c>
      <c r="Q37" s="39">
        <v>1098.8887022543945</v>
      </c>
      <c r="R37" s="39">
        <v>1076.9888631905644</v>
      </c>
      <c r="Y37" s="39"/>
      <c r="AA37" s="37" t="s">
        <v>115</v>
      </c>
      <c r="AB37" s="39">
        <f>ROUND(SUMIFS(I$2:I$4213,$B$2:$B$4213,$AA37,Data!$A$2:$A$4213,"Persons")/(SUMIFS($I$2:$I$4213,$B$2:$B$4213,$AA37,$A$2:$A$4213,"Persons",Data!$C$2:$C$4213,"0–4")+SUMIFS($I$2:$I$4213,$B$2:$B$4213,$AA37,$A$2:$A$4213,"Persons",Data!$C$2:$C$4213,"5–9")+SUMIFS($I$2:$I$4213,$B$2:$B$4213,$AA37,$A$2:$A$4213,"Persons",Data!$C$2:$C$4213,"10–14")),0)</f>
        <v>5</v>
      </c>
      <c r="AD37" s="39">
        <f>ROUND(SUMIFS(I$2:I$4213,$B$2:$B$4213,$AA37,Data!$A$2:$A$4213,"Persons")/(SUMIFS(I$2:I$4213,$B$2:$B$4213,$AA37,Data!$C$2:$C$4213,"65–69",Data!$A$2:$A$4213,"Persons")+SUMIFS(I$2:I$4213,$B$2:$B$4213,$AA37,Data!$C$2:$C$4213,"70–74",Data!$A$2:$A$4213,"Persons")+SUMIFS(I$2:I$4213,$B$2:$B$4213,$AA37,Data!$C$2:$C$4213,"75–79",Data!$A$2:$A$4213,"Persons")+SUMIFS(I$2:I$4213,$B$2:$B$4213,$AA37,Data!$C$2:$C$4213,"80–84",Data!$A$2:$A$4213,"Persons")+SUMIFS(I$2:I$4213,$B$2:$B$4213,$AA37,Data!$C$2:$C$4213,"85+",Data!$A$2:$A$4213,"Persons")),0)</f>
        <v>7</v>
      </c>
    </row>
    <row r="38" spans="1:30" x14ac:dyDescent="0.35">
      <c r="A38" s="37" t="s">
        <v>56</v>
      </c>
      <c r="B38" s="37" t="s">
        <v>62</v>
      </c>
      <c r="C38" s="73" t="s">
        <v>57</v>
      </c>
      <c r="D38" s="39">
        <v>482</v>
      </c>
      <c r="E38" s="39">
        <v>477.78894261294641</v>
      </c>
      <c r="F38" s="39">
        <v>462.96737720783051</v>
      </c>
      <c r="G38" s="39">
        <v>462.7967686000942</v>
      </c>
      <c r="H38" s="39">
        <v>461.46281942950628</v>
      </c>
      <c r="I38" s="39">
        <v>450.94737618508162</v>
      </c>
      <c r="K38" s="37" t="s">
        <v>24</v>
      </c>
      <c r="L38" s="37" t="s">
        <v>116</v>
      </c>
      <c r="M38" s="39">
        <v>39881</v>
      </c>
      <c r="N38" s="39">
        <v>43943.458453451414</v>
      </c>
      <c r="O38" s="39">
        <v>48316.089965463645</v>
      </c>
      <c r="P38" s="39">
        <v>52059.024856886623</v>
      </c>
      <c r="Q38" s="39">
        <v>55180.920159473877</v>
      </c>
      <c r="R38" s="39">
        <v>57276.77742915594</v>
      </c>
      <c r="Y38" s="39"/>
      <c r="AA38" s="37" t="s">
        <v>116</v>
      </c>
      <c r="AB38" s="39">
        <f>ROUND(SUMIFS(I$2:I$4213,$B$2:$B$4213,$AA38,Data!$A$2:$A$4213,"Persons")/(SUMIFS($I$2:$I$4213,$B$2:$B$4213,$AA38,$A$2:$A$4213,"Persons",Data!$C$2:$C$4213,"0–4")+SUMIFS($I$2:$I$4213,$B$2:$B$4213,$AA38,$A$2:$A$4213,"Persons",Data!$C$2:$C$4213,"5–9")+SUMIFS($I$2:$I$4213,$B$2:$B$4213,$AA38,$A$2:$A$4213,"Persons",Data!$C$2:$C$4213,"10–14")),0)</f>
        <v>7</v>
      </c>
      <c r="AD38" s="39">
        <f>ROUND(SUMIFS(I$2:I$4213,$B$2:$B$4213,$AA38,Data!$A$2:$A$4213,"Persons")/(SUMIFS(I$2:I$4213,$B$2:$B$4213,$AA38,Data!$C$2:$C$4213,"65–69",Data!$A$2:$A$4213,"Persons")+SUMIFS(I$2:I$4213,$B$2:$B$4213,$AA38,Data!$C$2:$C$4213,"70–74",Data!$A$2:$A$4213,"Persons")+SUMIFS(I$2:I$4213,$B$2:$B$4213,$AA38,Data!$C$2:$C$4213,"75–79",Data!$A$2:$A$4213,"Persons")+SUMIFS(I$2:I$4213,$B$2:$B$4213,$AA38,Data!$C$2:$C$4213,"80–84",Data!$A$2:$A$4213,"Persons")+SUMIFS(I$2:I$4213,$B$2:$B$4213,$AA38,Data!$C$2:$C$4213,"85+",Data!$A$2:$A$4213,"Persons")),0)</f>
        <v>3</v>
      </c>
    </row>
    <row r="39" spans="1:30" x14ac:dyDescent="0.35">
      <c r="A39" s="37" t="s">
        <v>56</v>
      </c>
      <c r="B39" s="37" t="s">
        <v>62</v>
      </c>
      <c r="C39" s="74" t="s">
        <v>59</v>
      </c>
      <c r="D39" s="39">
        <v>563</v>
      </c>
      <c r="E39" s="39">
        <v>478.48764949840262</v>
      </c>
      <c r="F39" s="39">
        <v>475.26256254084649</v>
      </c>
      <c r="G39" s="39">
        <v>463.54048863755543</v>
      </c>
      <c r="H39" s="39">
        <v>463.85842714533698</v>
      </c>
      <c r="I39" s="39">
        <v>464.0501387914893</v>
      </c>
      <c r="K39" s="37" t="s">
        <v>24</v>
      </c>
      <c r="L39" s="37" t="s">
        <v>117</v>
      </c>
      <c r="M39" s="39">
        <v>653</v>
      </c>
      <c r="N39" s="39">
        <v>646.86777366363356</v>
      </c>
      <c r="O39" s="39">
        <v>639.48502072668782</v>
      </c>
      <c r="P39" s="39">
        <v>628.66529620682309</v>
      </c>
      <c r="Q39" s="39">
        <v>616.68995005053159</v>
      </c>
      <c r="R39" s="39">
        <v>603.54066326539703</v>
      </c>
      <c r="Y39" s="39"/>
      <c r="AA39" s="37" t="s">
        <v>117</v>
      </c>
      <c r="AB39" s="39">
        <f>ROUND(SUMIFS(I$2:I$4213,$B$2:$B$4213,$AA39,Data!$A$2:$A$4213,"Persons")/(SUMIFS($I$2:$I$4213,$B$2:$B$4213,$AA39,$A$2:$A$4213,"Persons",Data!$C$2:$C$4213,"0–4")+SUMIFS($I$2:$I$4213,$B$2:$B$4213,$AA39,$A$2:$A$4213,"Persons",Data!$C$2:$C$4213,"5–9")+SUMIFS($I$2:$I$4213,$B$2:$B$4213,$AA39,$A$2:$A$4213,"Persons",Data!$C$2:$C$4213,"10–14")),0)</f>
        <v>5</v>
      </c>
      <c r="AD39" s="39">
        <f>ROUND(SUMIFS(I$2:I$4213,$B$2:$B$4213,$AA39,Data!$A$2:$A$4213,"Persons")/(SUMIFS(I$2:I$4213,$B$2:$B$4213,$AA39,Data!$C$2:$C$4213,"65–69",Data!$A$2:$A$4213,"Persons")+SUMIFS(I$2:I$4213,$B$2:$B$4213,$AA39,Data!$C$2:$C$4213,"70–74",Data!$A$2:$A$4213,"Persons")+SUMIFS(I$2:I$4213,$B$2:$B$4213,$AA39,Data!$C$2:$C$4213,"75–79",Data!$A$2:$A$4213,"Persons")+SUMIFS(I$2:I$4213,$B$2:$B$4213,$AA39,Data!$C$2:$C$4213,"80–84",Data!$A$2:$A$4213,"Persons")+SUMIFS(I$2:I$4213,$B$2:$B$4213,$AA39,Data!$C$2:$C$4213,"85+",Data!$A$2:$A$4213,"Persons")),0)</f>
        <v>6</v>
      </c>
    </row>
    <row r="40" spans="1:30" x14ac:dyDescent="0.35">
      <c r="A40" s="37" t="s">
        <v>56</v>
      </c>
      <c r="B40" s="37" t="s">
        <v>62</v>
      </c>
      <c r="C40" s="73" t="s">
        <v>61</v>
      </c>
      <c r="D40" s="39">
        <v>552</v>
      </c>
      <c r="E40" s="39">
        <v>490.25902912307208</v>
      </c>
      <c r="F40" s="39">
        <v>422.08347882676583</v>
      </c>
      <c r="G40" s="39">
        <v>416.06744419959119</v>
      </c>
      <c r="H40" s="39">
        <v>405.01578045238398</v>
      </c>
      <c r="I40" s="39">
        <v>403.82452324544431</v>
      </c>
      <c r="K40" s="37" t="s">
        <v>24</v>
      </c>
      <c r="L40" s="37" t="s">
        <v>118</v>
      </c>
      <c r="M40" s="39">
        <v>41762</v>
      </c>
      <c r="N40" s="39">
        <v>43964.907392343084</v>
      </c>
      <c r="O40" s="39">
        <v>46079.00563751327</v>
      </c>
      <c r="P40" s="39">
        <v>47984.216702666323</v>
      </c>
      <c r="Q40" s="39">
        <v>49741.597270958147</v>
      </c>
      <c r="R40" s="39">
        <v>51355.033844394857</v>
      </c>
      <c r="Y40" s="39"/>
      <c r="AA40" s="37" t="s">
        <v>118</v>
      </c>
      <c r="AB40" s="39">
        <f>ROUND(SUMIFS(I$2:I$4213,$B$2:$B$4213,$AA40,Data!$A$2:$A$4213,"Persons")/(SUMIFS($I$2:$I$4213,$B$2:$B$4213,$AA40,$A$2:$A$4213,"Persons",Data!$C$2:$C$4213,"0–4")+SUMIFS($I$2:$I$4213,$B$2:$B$4213,$AA40,$A$2:$A$4213,"Persons",Data!$C$2:$C$4213,"5–9")+SUMIFS($I$2:$I$4213,$B$2:$B$4213,$AA40,$A$2:$A$4213,"Persons",Data!$C$2:$C$4213,"10–14")),0)</f>
        <v>6</v>
      </c>
      <c r="AD40" s="39">
        <f>ROUND(SUMIFS(I$2:I$4213,$B$2:$B$4213,$AA40,Data!$A$2:$A$4213,"Persons")/(SUMIFS(I$2:I$4213,$B$2:$B$4213,$AA40,Data!$C$2:$C$4213,"65–69",Data!$A$2:$A$4213,"Persons")+SUMIFS(I$2:I$4213,$B$2:$B$4213,$AA40,Data!$C$2:$C$4213,"70–74",Data!$A$2:$A$4213,"Persons")+SUMIFS(I$2:I$4213,$B$2:$B$4213,$AA40,Data!$C$2:$C$4213,"75–79",Data!$A$2:$A$4213,"Persons")+SUMIFS(I$2:I$4213,$B$2:$B$4213,$AA40,Data!$C$2:$C$4213,"80–84",Data!$A$2:$A$4213,"Persons")+SUMIFS(I$2:I$4213,$B$2:$B$4213,$AA40,Data!$C$2:$C$4213,"85+",Data!$A$2:$A$4213,"Persons")),0)</f>
        <v>4</v>
      </c>
    </row>
    <row r="41" spans="1:30" x14ac:dyDescent="0.35">
      <c r="A41" s="37" t="s">
        <v>56</v>
      </c>
      <c r="B41" s="37" t="s">
        <v>62</v>
      </c>
      <c r="C41" s="73" t="s">
        <v>63</v>
      </c>
      <c r="D41" s="39">
        <v>445</v>
      </c>
      <c r="E41" s="39">
        <v>459.47532640581551</v>
      </c>
      <c r="F41" s="39">
        <v>404.46579564858638</v>
      </c>
      <c r="G41" s="39">
        <v>351.30023205046518</v>
      </c>
      <c r="H41" s="39">
        <v>343.47842298201459</v>
      </c>
      <c r="I41" s="39">
        <v>333.09692766738362</v>
      </c>
      <c r="K41" s="37" t="s">
        <v>24</v>
      </c>
      <c r="L41" s="37" t="s">
        <v>119</v>
      </c>
      <c r="M41" s="39">
        <v>350740</v>
      </c>
      <c r="N41" s="39">
        <v>385397.61016312725</v>
      </c>
      <c r="O41" s="39">
        <v>414328.91000583203</v>
      </c>
      <c r="P41" s="39">
        <v>437507.1152054643</v>
      </c>
      <c r="Q41" s="39">
        <v>452588.63949005934</v>
      </c>
      <c r="R41" s="39">
        <v>463531.99261359114</v>
      </c>
      <c r="Y41" s="39"/>
      <c r="AA41" s="37" t="s">
        <v>119</v>
      </c>
      <c r="AB41" s="39">
        <f>ROUND(SUMIFS(I$2:I$4213,$B$2:$B$4213,$AA41,Data!$A$2:$A$4213,"Persons")/(SUMIFS($I$2:$I$4213,$B$2:$B$4213,$AA41,$A$2:$A$4213,"Persons",Data!$C$2:$C$4213,"0–4")+SUMIFS($I$2:$I$4213,$B$2:$B$4213,$AA41,$A$2:$A$4213,"Persons",Data!$C$2:$C$4213,"5–9")+SUMIFS($I$2:$I$4213,$B$2:$B$4213,$AA41,$A$2:$A$4213,"Persons",Data!$C$2:$C$4213,"10–14")),0)</f>
        <v>5</v>
      </c>
      <c r="AD41" s="39">
        <f>ROUND(SUMIFS(I$2:I$4213,$B$2:$B$4213,$AA41,Data!$A$2:$A$4213,"Persons")/(SUMIFS(I$2:I$4213,$B$2:$B$4213,$AA41,Data!$C$2:$C$4213,"65–69",Data!$A$2:$A$4213,"Persons")+SUMIFS(I$2:I$4213,$B$2:$B$4213,$AA41,Data!$C$2:$C$4213,"70–74",Data!$A$2:$A$4213,"Persons")+SUMIFS(I$2:I$4213,$B$2:$B$4213,$AA41,Data!$C$2:$C$4213,"75–79",Data!$A$2:$A$4213,"Persons")+SUMIFS(I$2:I$4213,$B$2:$B$4213,$AA41,Data!$C$2:$C$4213,"80–84",Data!$A$2:$A$4213,"Persons")+SUMIFS(I$2:I$4213,$B$2:$B$4213,$AA41,Data!$C$2:$C$4213,"85+",Data!$A$2:$A$4213,"Persons")),0)</f>
        <v>6</v>
      </c>
    </row>
    <row r="42" spans="1:30" x14ac:dyDescent="0.35">
      <c r="A42" s="37" t="s">
        <v>56</v>
      </c>
      <c r="B42" s="37" t="s">
        <v>62</v>
      </c>
      <c r="C42" s="73" t="s">
        <v>65</v>
      </c>
      <c r="D42" s="39">
        <v>420</v>
      </c>
      <c r="E42" s="39">
        <v>462.70041051638867</v>
      </c>
      <c r="F42" s="39">
        <v>492.63436641588748</v>
      </c>
      <c r="G42" s="39">
        <v>450.31146918811191</v>
      </c>
      <c r="H42" s="39">
        <v>404.40929183735119</v>
      </c>
      <c r="I42" s="39">
        <v>394.40807009729821</v>
      </c>
      <c r="K42" s="37" t="s">
        <v>24</v>
      </c>
      <c r="L42" s="37" t="s">
        <v>120</v>
      </c>
      <c r="M42" s="39">
        <v>3693</v>
      </c>
      <c r="N42" s="39">
        <v>3598.7455142241843</v>
      </c>
      <c r="O42" s="39">
        <v>3360.873733704072</v>
      </c>
      <c r="P42" s="39">
        <v>3120.872704733727</v>
      </c>
      <c r="Q42" s="39">
        <v>2897.6901791175146</v>
      </c>
      <c r="R42" s="39">
        <v>2689.2471126818518</v>
      </c>
      <c r="Y42" s="39"/>
      <c r="AA42" s="37" t="s">
        <v>120</v>
      </c>
      <c r="AB42" s="39">
        <f>ROUND(SUMIFS(I$2:I$4213,$B$2:$B$4213,$AA42,Data!$A$2:$A$4213,"Persons")/(SUMIFS($I$2:$I$4213,$B$2:$B$4213,$AA42,$A$2:$A$4213,"Persons",Data!$C$2:$C$4213,"0–4")+SUMIFS($I$2:$I$4213,$B$2:$B$4213,$AA42,$A$2:$A$4213,"Persons",Data!$C$2:$C$4213,"5–9")+SUMIFS($I$2:$I$4213,$B$2:$B$4213,$AA42,$A$2:$A$4213,"Persons",Data!$C$2:$C$4213,"10–14")),0)</f>
        <v>7</v>
      </c>
      <c r="AD42" s="39">
        <f>ROUND(SUMIFS(I$2:I$4213,$B$2:$B$4213,$AA42,Data!$A$2:$A$4213,"Persons")/(SUMIFS(I$2:I$4213,$B$2:$B$4213,$AA42,Data!$C$2:$C$4213,"65–69",Data!$A$2:$A$4213,"Persons")+SUMIFS(I$2:I$4213,$B$2:$B$4213,$AA42,Data!$C$2:$C$4213,"70–74",Data!$A$2:$A$4213,"Persons")+SUMIFS(I$2:I$4213,$B$2:$B$4213,$AA42,Data!$C$2:$C$4213,"75–79",Data!$A$2:$A$4213,"Persons")+SUMIFS(I$2:I$4213,$B$2:$B$4213,$AA42,Data!$C$2:$C$4213,"80–84",Data!$A$2:$A$4213,"Persons")+SUMIFS(I$2:I$4213,$B$2:$B$4213,$AA42,Data!$C$2:$C$4213,"85+",Data!$A$2:$A$4213,"Persons")),0)</f>
        <v>4</v>
      </c>
    </row>
    <row r="43" spans="1:30" x14ac:dyDescent="0.35">
      <c r="A43" s="37" t="s">
        <v>56</v>
      </c>
      <c r="B43" s="37" t="s">
        <v>62</v>
      </c>
      <c r="C43" s="73" t="s">
        <v>67</v>
      </c>
      <c r="D43" s="39">
        <v>437</v>
      </c>
      <c r="E43" s="39">
        <v>442.54495884340429</v>
      </c>
      <c r="F43" s="39">
        <v>486.56468246558109</v>
      </c>
      <c r="G43" s="39">
        <v>513.60190629067779</v>
      </c>
      <c r="H43" s="39">
        <v>484.18098567916348</v>
      </c>
      <c r="I43" s="39">
        <v>445.03174801391168</v>
      </c>
      <c r="K43" s="37" t="s">
        <v>24</v>
      </c>
      <c r="L43" s="37" t="s">
        <v>121</v>
      </c>
      <c r="M43" s="39">
        <v>123183</v>
      </c>
      <c r="N43" s="39">
        <v>129766.30669117685</v>
      </c>
      <c r="O43" s="39">
        <v>135273.20982788</v>
      </c>
      <c r="P43" s="39">
        <v>140344.99825508159</v>
      </c>
      <c r="Q43" s="39">
        <v>145275.65609032792</v>
      </c>
      <c r="R43" s="39">
        <v>150017.3010733152</v>
      </c>
      <c r="Y43" s="39"/>
      <c r="AA43" s="37" t="s">
        <v>121</v>
      </c>
      <c r="AB43" s="39">
        <f>ROUND(SUMIFS(I$2:I$4213,$B$2:$B$4213,$AA43,Data!$A$2:$A$4213,"Persons")/(SUMIFS($I$2:$I$4213,$B$2:$B$4213,$AA43,$A$2:$A$4213,"Persons",Data!$C$2:$C$4213,"0–4")+SUMIFS($I$2:$I$4213,$B$2:$B$4213,$AA43,$A$2:$A$4213,"Persons",Data!$C$2:$C$4213,"5–9")+SUMIFS($I$2:$I$4213,$B$2:$B$4213,$AA43,$A$2:$A$4213,"Persons",Data!$C$2:$C$4213,"10–14")),0)</f>
        <v>6</v>
      </c>
      <c r="AD43" s="39">
        <f>ROUND(SUMIFS(I$2:I$4213,$B$2:$B$4213,$AA43,Data!$A$2:$A$4213,"Persons")/(SUMIFS(I$2:I$4213,$B$2:$B$4213,$AA43,Data!$C$2:$C$4213,"65–69",Data!$A$2:$A$4213,"Persons")+SUMIFS(I$2:I$4213,$B$2:$B$4213,$AA43,Data!$C$2:$C$4213,"70–74",Data!$A$2:$A$4213,"Persons")+SUMIFS(I$2:I$4213,$B$2:$B$4213,$AA43,Data!$C$2:$C$4213,"75–79",Data!$A$2:$A$4213,"Persons")+SUMIFS(I$2:I$4213,$B$2:$B$4213,$AA43,Data!$C$2:$C$4213,"80–84",Data!$A$2:$A$4213,"Persons")+SUMIFS(I$2:I$4213,$B$2:$B$4213,$AA43,Data!$C$2:$C$4213,"85+",Data!$A$2:$A$4213,"Persons")),0)</f>
        <v>5</v>
      </c>
    </row>
    <row r="44" spans="1:30" x14ac:dyDescent="0.35">
      <c r="A44" s="37" t="s">
        <v>56</v>
      </c>
      <c r="B44" s="37" t="s">
        <v>62</v>
      </c>
      <c r="C44" s="73" t="s">
        <v>69</v>
      </c>
      <c r="D44" s="39">
        <v>523</v>
      </c>
      <c r="E44" s="39">
        <v>489.6413739159795</v>
      </c>
      <c r="F44" s="39">
        <v>490.9789010234631</v>
      </c>
      <c r="G44" s="39">
        <v>519.59053819174858</v>
      </c>
      <c r="H44" s="39">
        <v>544.08061889106898</v>
      </c>
      <c r="I44" s="39">
        <v>522.40803520339955</v>
      </c>
      <c r="K44" s="37" t="s">
        <v>24</v>
      </c>
      <c r="L44" s="37" t="s">
        <v>122</v>
      </c>
      <c r="M44" s="39">
        <v>838</v>
      </c>
      <c r="N44" s="39">
        <v>803.92874555528499</v>
      </c>
      <c r="O44" s="39">
        <v>742.56352553488648</v>
      </c>
      <c r="P44" s="39">
        <v>683.77925003173982</v>
      </c>
      <c r="Q44" s="39">
        <v>631.35094159036021</v>
      </c>
      <c r="R44" s="39">
        <v>583.38605434011652</v>
      </c>
      <c r="Y44" s="39"/>
      <c r="AA44" s="37" t="s">
        <v>122</v>
      </c>
      <c r="AB44" s="39">
        <f>ROUND(SUMIFS(I$2:I$4213,$B$2:$B$4213,$AA44,Data!$A$2:$A$4213,"Persons")/(SUMIFS($I$2:$I$4213,$B$2:$B$4213,$AA44,$A$2:$A$4213,"Persons",Data!$C$2:$C$4213,"0–4")+SUMIFS($I$2:$I$4213,$B$2:$B$4213,$AA44,$A$2:$A$4213,"Persons",Data!$C$2:$C$4213,"5–9")+SUMIFS($I$2:$I$4213,$B$2:$B$4213,$AA44,$A$2:$A$4213,"Persons",Data!$C$2:$C$4213,"10–14")),0)</f>
        <v>11</v>
      </c>
      <c r="AD44" s="39">
        <f>ROUND(SUMIFS(I$2:I$4213,$B$2:$B$4213,$AA44,Data!$A$2:$A$4213,"Persons")/(SUMIFS(I$2:I$4213,$B$2:$B$4213,$AA44,Data!$C$2:$C$4213,"65–69",Data!$A$2:$A$4213,"Persons")+SUMIFS(I$2:I$4213,$B$2:$B$4213,$AA44,Data!$C$2:$C$4213,"70–74",Data!$A$2:$A$4213,"Persons")+SUMIFS(I$2:I$4213,$B$2:$B$4213,$AA44,Data!$C$2:$C$4213,"75–79",Data!$A$2:$A$4213,"Persons")+SUMIFS(I$2:I$4213,$B$2:$B$4213,$AA44,Data!$C$2:$C$4213,"80–84",Data!$A$2:$A$4213,"Persons")+SUMIFS(I$2:I$4213,$B$2:$B$4213,$AA44,Data!$C$2:$C$4213,"85+",Data!$A$2:$A$4213,"Persons")),0)</f>
        <v>8</v>
      </c>
    </row>
    <row r="45" spans="1:30" x14ac:dyDescent="0.35">
      <c r="A45" s="37" t="s">
        <v>56</v>
      </c>
      <c r="B45" s="37" t="s">
        <v>62</v>
      </c>
      <c r="C45" s="73" t="s">
        <v>71</v>
      </c>
      <c r="D45" s="39">
        <v>548</v>
      </c>
      <c r="E45" s="39">
        <v>498.79271245097652</v>
      </c>
      <c r="F45" s="39">
        <v>474.06219730959248</v>
      </c>
      <c r="G45" s="39">
        <v>469.50512064695351</v>
      </c>
      <c r="H45" s="39">
        <v>487.67194300995328</v>
      </c>
      <c r="I45" s="39">
        <v>508.69962161866391</v>
      </c>
      <c r="K45" s="37" t="s">
        <v>24</v>
      </c>
      <c r="L45" s="37" t="s">
        <v>123</v>
      </c>
      <c r="M45" s="39">
        <v>442</v>
      </c>
      <c r="N45" s="39">
        <v>478.85427091963066</v>
      </c>
      <c r="O45" s="39">
        <v>485.46046844091074</v>
      </c>
      <c r="P45" s="39">
        <v>487.63808143264174</v>
      </c>
      <c r="Q45" s="39">
        <v>487.05251531084326</v>
      </c>
      <c r="R45" s="39">
        <v>483.26079729287869</v>
      </c>
      <c r="Y45" s="39"/>
      <c r="AA45" s="37" t="s">
        <v>123</v>
      </c>
      <c r="AB45" s="39">
        <f>ROUND(SUMIFS(I$2:I$4213,$B$2:$B$4213,$AA45,Data!$A$2:$A$4213,"Persons")/(SUMIFS($I$2:$I$4213,$B$2:$B$4213,$AA45,$A$2:$A$4213,"Persons",Data!$C$2:$C$4213,"0–4")+SUMIFS($I$2:$I$4213,$B$2:$B$4213,$AA45,$A$2:$A$4213,"Persons",Data!$C$2:$C$4213,"5–9")+SUMIFS($I$2:$I$4213,$B$2:$B$4213,$AA45,$A$2:$A$4213,"Persons",Data!$C$2:$C$4213,"10–14")),0)</f>
        <v>3</v>
      </c>
      <c r="AD45" s="39">
        <f>ROUND(SUMIFS(I$2:I$4213,$B$2:$B$4213,$AA45,Data!$A$2:$A$4213,"Persons")/(SUMIFS(I$2:I$4213,$B$2:$B$4213,$AA45,Data!$C$2:$C$4213,"65–69",Data!$A$2:$A$4213,"Persons")+SUMIFS(I$2:I$4213,$B$2:$B$4213,$AA45,Data!$C$2:$C$4213,"70–74",Data!$A$2:$A$4213,"Persons")+SUMIFS(I$2:I$4213,$B$2:$B$4213,$AA45,Data!$C$2:$C$4213,"75–79",Data!$A$2:$A$4213,"Persons")+SUMIFS(I$2:I$4213,$B$2:$B$4213,$AA45,Data!$C$2:$C$4213,"80–84",Data!$A$2:$A$4213,"Persons")+SUMIFS(I$2:I$4213,$B$2:$B$4213,$AA45,Data!$C$2:$C$4213,"85+",Data!$A$2:$A$4213,"Persons")),0)</f>
        <v>9</v>
      </c>
    </row>
    <row r="46" spans="1:30" x14ac:dyDescent="0.35">
      <c r="A46" s="37" t="s">
        <v>56</v>
      </c>
      <c r="B46" s="37" t="s">
        <v>62</v>
      </c>
      <c r="C46" s="73" t="s">
        <v>73</v>
      </c>
      <c r="D46" s="39">
        <v>472</v>
      </c>
      <c r="E46" s="39">
        <v>523.14730806103807</v>
      </c>
      <c r="F46" s="39">
        <v>483.49264372501182</v>
      </c>
      <c r="G46" s="39">
        <v>463.34285201633901</v>
      </c>
      <c r="H46" s="39">
        <v>455.61200074162389</v>
      </c>
      <c r="I46" s="39">
        <v>469.16959957221587</v>
      </c>
      <c r="K46" s="37" t="s">
        <v>24</v>
      </c>
      <c r="L46" s="37" t="s">
        <v>124</v>
      </c>
      <c r="M46" s="39">
        <v>12960</v>
      </c>
      <c r="N46" s="39">
        <v>12682.657322030364</v>
      </c>
      <c r="O46" s="39">
        <v>12212.387189265806</v>
      </c>
      <c r="P46" s="39">
        <v>11655.837408609965</v>
      </c>
      <c r="Q46" s="39">
        <v>11026.348091610709</v>
      </c>
      <c r="R46" s="39">
        <v>10309.509900094292</v>
      </c>
      <c r="Y46" s="39"/>
      <c r="AA46" s="37" t="s">
        <v>124</v>
      </c>
      <c r="AB46" s="39">
        <f>ROUND(SUMIFS(I$2:I$4213,$B$2:$B$4213,$AA46,Data!$A$2:$A$4213,"Persons")/(SUMIFS($I$2:$I$4213,$B$2:$B$4213,$AA46,$A$2:$A$4213,"Persons",Data!$C$2:$C$4213,"0–4")+SUMIFS($I$2:$I$4213,$B$2:$B$4213,$AA46,$A$2:$A$4213,"Persons",Data!$C$2:$C$4213,"5–9")+SUMIFS($I$2:$I$4213,$B$2:$B$4213,$AA46,$A$2:$A$4213,"Persons",Data!$C$2:$C$4213,"10–14")),0)</f>
        <v>5</v>
      </c>
      <c r="AD46" s="39">
        <f>ROUND(SUMIFS(I$2:I$4213,$B$2:$B$4213,$AA46,Data!$A$2:$A$4213,"Persons")/(SUMIFS(I$2:I$4213,$B$2:$B$4213,$AA46,Data!$C$2:$C$4213,"65–69",Data!$A$2:$A$4213,"Persons")+SUMIFS(I$2:I$4213,$B$2:$B$4213,$AA46,Data!$C$2:$C$4213,"70–74",Data!$A$2:$A$4213,"Persons")+SUMIFS(I$2:I$4213,$B$2:$B$4213,$AA46,Data!$C$2:$C$4213,"75–79",Data!$A$2:$A$4213,"Persons")+SUMIFS(I$2:I$4213,$B$2:$B$4213,$AA46,Data!$C$2:$C$4213,"80–84",Data!$A$2:$A$4213,"Persons")+SUMIFS(I$2:I$4213,$B$2:$B$4213,$AA46,Data!$C$2:$C$4213,"85+",Data!$A$2:$A$4213,"Persons")),0)</f>
        <v>5</v>
      </c>
    </row>
    <row r="47" spans="1:30" x14ac:dyDescent="0.35">
      <c r="A47" s="37" t="s">
        <v>56</v>
      </c>
      <c r="B47" s="37" t="s">
        <v>62</v>
      </c>
      <c r="C47" s="73" t="s">
        <v>76</v>
      </c>
      <c r="D47" s="39">
        <v>479</v>
      </c>
      <c r="E47" s="39">
        <v>442.97255792565932</v>
      </c>
      <c r="F47" s="39">
        <v>484.20667538515931</v>
      </c>
      <c r="G47" s="39">
        <v>455.8533202314905</v>
      </c>
      <c r="H47" s="39">
        <v>439.59267682805989</v>
      </c>
      <c r="I47" s="39">
        <v>431.75468734418632</v>
      </c>
      <c r="K47" s="37" t="s">
        <v>24</v>
      </c>
      <c r="L47" s="37" t="s">
        <v>125</v>
      </c>
      <c r="M47" s="39">
        <v>23174</v>
      </c>
      <c r="N47" s="39">
        <v>24158.337633815863</v>
      </c>
      <c r="O47" s="39">
        <v>24806.99732100781</v>
      </c>
      <c r="P47" s="39">
        <v>25377.807441871184</v>
      </c>
      <c r="Q47" s="39">
        <v>25802.311784475442</v>
      </c>
      <c r="R47" s="39">
        <v>26091.201153261823</v>
      </c>
      <c r="Y47" s="39"/>
      <c r="AA47" s="37" t="s">
        <v>125</v>
      </c>
      <c r="AB47" s="39">
        <f>ROUND(SUMIFS(I$2:I$4213,$B$2:$B$4213,$AA47,Data!$A$2:$A$4213,"Persons")/(SUMIFS($I$2:$I$4213,$B$2:$B$4213,$AA47,$A$2:$A$4213,"Persons",Data!$C$2:$C$4213,"0–4")+SUMIFS($I$2:$I$4213,$B$2:$B$4213,$AA47,$A$2:$A$4213,"Persons",Data!$C$2:$C$4213,"5–9")+SUMIFS($I$2:$I$4213,$B$2:$B$4213,$AA47,$A$2:$A$4213,"Persons",Data!$C$2:$C$4213,"10–14")),0)</f>
        <v>6</v>
      </c>
      <c r="AD47" s="39">
        <f>ROUND(SUMIFS(I$2:I$4213,$B$2:$B$4213,$AA47,Data!$A$2:$A$4213,"Persons")/(SUMIFS(I$2:I$4213,$B$2:$B$4213,$AA47,Data!$C$2:$C$4213,"65–69",Data!$A$2:$A$4213,"Persons")+SUMIFS(I$2:I$4213,$B$2:$B$4213,$AA47,Data!$C$2:$C$4213,"70–74",Data!$A$2:$A$4213,"Persons")+SUMIFS(I$2:I$4213,$B$2:$B$4213,$AA47,Data!$C$2:$C$4213,"75–79",Data!$A$2:$A$4213,"Persons")+SUMIFS(I$2:I$4213,$B$2:$B$4213,$AA47,Data!$C$2:$C$4213,"80–84",Data!$A$2:$A$4213,"Persons")+SUMIFS(I$2:I$4213,$B$2:$B$4213,$AA47,Data!$C$2:$C$4213,"85+",Data!$A$2:$A$4213,"Persons")),0)</f>
        <v>4</v>
      </c>
    </row>
    <row r="48" spans="1:30" x14ac:dyDescent="0.35">
      <c r="A48" s="37" t="s">
        <v>56</v>
      </c>
      <c r="B48" s="37" t="s">
        <v>62</v>
      </c>
      <c r="C48" s="73" t="s">
        <v>78</v>
      </c>
      <c r="D48" s="39">
        <v>479</v>
      </c>
      <c r="E48" s="39">
        <v>464.16485401288031</v>
      </c>
      <c r="F48" s="39">
        <v>429.02438639205758</v>
      </c>
      <c r="G48" s="39">
        <v>467.42362208713928</v>
      </c>
      <c r="H48" s="39">
        <v>446.74633197461009</v>
      </c>
      <c r="I48" s="39">
        <v>434.3044897180618</v>
      </c>
      <c r="K48" s="37" t="s">
        <v>24</v>
      </c>
      <c r="L48" s="37" t="s">
        <v>126</v>
      </c>
      <c r="M48" s="39">
        <v>484428</v>
      </c>
      <c r="N48" s="39">
        <v>536077.11275634554</v>
      </c>
      <c r="O48" s="39">
        <v>577486.86064258497</v>
      </c>
      <c r="P48" s="39">
        <v>608977.62156698771</v>
      </c>
      <c r="Q48" s="39">
        <v>638873.41042329138</v>
      </c>
      <c r="R48" s="39">
        <v>668313.39151881065</v>
      </c>
      <c r="Y48" s="39"/>
      <c r="AA48" s="37" t="s">
        <v>126</v>
      </c>
      <c r="AB48" s="39">
        <f>ROUND(SUMIFS(I$2:I$4213,$B$2:$B$4213,$AA48,Data!$A$2:$A$4213,"Persons")/(SUMIFS($I$2:$I$4213,$B$2:$B$4213,$AA48,$A$2:$A$4213,"Persons",Data!$C$2:$C$4213,"0–4")+SUMIFS($I$2:$I$4213,$B$2:$B$4213,$AA48,$A$2:$A$4213,"Persons",Data!$C$2:$C$4213,"5–9")+SUMIFS($I$2:$I$4213,$B$2:$B$4213,$AA48,$A$2:$A$4213,"Persons",Data!$C$2:$C$4213,"10–14")),0)</f>
        <v>6</v>
      </c>
      <c r="AD48" s="39">
        <f>ROUND(SUMIFS(I$2:I$4213,$B$2:$B$4213,$AA48,Data!$A$2:$A$4213,"Persons")/(SUMIFS(I$2:I$4213,$B$2:$B$4213,$AA48,Data!$C$2:$C$4213,"65–69",Data!$A$2:$A$4213,"Persons")+SUMIFS(I$2:I$4213,$B$2:$B$4213,$AA48,Data!$C$2:$C$4213,"70–74",Data!$A$2:$A$4213,"Persons")+SUMIFS(I$2:I$4213,$B$2:$B$4213,$AA48,Data!$C$2:$C$4213,"75–79",Data!$A$2:$A$4213,"Persons")+SUMIFS(I$2:I$4213,$B$2:$B$4213,$AA48,Data!$C$2:$C$4213,"80–84",Data!$A$2:$A$4213,"Persons")+SUMIFS(I$2:I$4213,$B$2:$B$4213,$AA48,Data!$C$2:$C$4213,"85+",Data!$A$2:$A$4213,"Persons")),0)</f>
        <v>4</v>
      </c>
    </row>
    <row r="49" spans="1:30" x14ac:dyDescent="0.35">
      <c r="A49" s="37" t="s">
        <v>56</v>
      </c>
      <c r="B49" s="37" t="s">
        <v>62</v>
      </c>
      <c r="C49" s="73" t="s">
        <v>80</v>
      </c>
      <c r="D49" s="39">
        <v>503</v>
      </c>
      <c r="E49" s="39">
        <v>462.82363621396019</v>
      </c>
      <c r="F49" s="39">
        <v>447.52233520593722</v>
      </c>
      <c r="G49" s="39">
        <v>415.52414480149429</v>
      </c>
      <c r="H49" s="39">
        <v>452.73812437196688</v>
      </c>
      <c r="I49" s="39">
        <v>437.53648681974249</v>
      </c>
      <c r="K49" s="37" t="s">
        <v>24</v>
      </c>
      <c r="L49" s="37" t="s">
        <v>127</v>
      </c>
      <c r="M49" s="39">
        <v>1061</v>
      </c>
      <c r="N49" s="39">
        <v>1058.7026999513603</v>
      </c>
      <c r="O49" s="39">
        <v>1019.0581740650291</v>
      </c>
      <c r="P49" s="39">
        <v>974.89144740571419</v>
      </c>
      <c r="Q49" s="39">
        <v>930.02704143023414</v>
      </c>
      <c r="R49" s="39">
        <v>884.60220695983503</v>
      </c>
      <c r="Y49" s="39"/>
      <c r="AA49" s="37" t="s">
        <v>127</v>
      </c>
      <c r="AB49" s="39">
        <f>ROUND(SUMIFS(I$2:I$4213,$B$2:$B$4213,$AA49,Data!$A$2:$A$4213,"Persons")/(SUMIFS($I$2:$I$4213,$B$2:$B$4213,$AA49,$A$2:$A$4213,"Persons",Data!$C$2:$C$4213,"0–4")+SUMIFS($I$2:$I$4213,$B$2:$B$4213,$AA49,$A$2:$A$4213,"Persons",Data!$C$2:$C$4213,"5–9")+SUMIFS($I$2:$I$4213,$B$2:$B$4213,$AA49,$A$2:$A$4213,"Persons",Data!$C$2:$C$4213,"10–14")),0)</f>
        <v>4</v>
      </c>
      <c r="AD49" s="39">
        <f>ROUND(SUMIFS(I$2:I$4213,$B$2:$B$4213,$AA49,Data!$A$2:$A$4213,"Persons")/(SUMIFS(I$2:I$4213,$B$2:$B$4213,$AA49,Data!$C$2:$C$4213,"65–69",Data!$A$2:$A$4213,"Persons")+SUMIFS(I$2:I$4213,$B$2:$B$4213,$AA49,Data!$C$2:$C$4213,"70–74",Data!$A$2:$A$4213,"Persons")+SUMIFS(I$2:I$4213,$B$2:$B$4213,$AA49,Data!$C$2:$C$4213,"75–79",Data!$A$2:$A$4213,"Persons")+SUMIFS(I$2:I$4213,$B$2:$B$4213,$AA49,Data!$C$2:$C$4213,"80–84",Data!$A$2:$A$4213,"Persons")+SUMIFS(I$2:I$4213,$B$2:$B$4213,$AA49,Data!$C$2:$C$4213,"85+",Data!$A$2:$A$4213,"Persons")),0)</f>
        <v>17</v>
      </c>
    </row>
    <row r="50" spans="1:30" x14ac:dyDescent="0.35">
      <c r="A50" s="37" t="s">
        <v>56</v>
      </c>
      <c r="B50" s="37" t="s">
        <v>62</v>
      </c>
      <c r="C50" s="73" t="s">
        <v>82</v>
      </c>
      <c r="D50" s="39">
        <v>497</v>
      </c>
      <c r="E50" s="39">
        <v>447.82424025979071</v>
      </c>
      <c r="F50" s="39">
        <v>413.22995817550992</v>
      </c>
      <c r="G50" s="39">
        <v>399.97114514885902</v>
      </c>
      <c r="H50" s="39">
        <v>372.62313146164581</v>
      </c>
      <c r="I50" s="39">
        <v>405.31823336493773</v>
      </c>
      <c r="K50" s="37" t="s">
        <v>24</v>
      </c>
      <c r="L50" s="37" t="s">
        <v>128</v>
      </c>
      <c r="M50" s="39">
        <v>19226</v>
      </c>
      <c r="N50" s="39">
        <v>19169.985936010595</v>
      </c>
      <c r="O50" s="39">
        <v>18972.696163227021</v>
      </c>
      <c r="P50" s="39">
        <v>18545.03782380667</v>
      </c>
      <c r="Q50" s="39">
        <v>18018.554877021445</v>
      </c>
      <c r="R50" s="39">
        <v>17469.441740547358</v>
      </c>
      <c r="Y50" s="39"/>
      <c r="AA50" s="37" t="s">
        <v>128</v>
      </c>
      <c r="AB50" s="39">
        <f>ROUND(SUMIFS(I$2:I$4213,$B$2:$B$4213,$AA50,Data!$A$2:$A$4213,"Persons")/(SUMIFS($I$2:$I$4213,$B$2:$B$4213,$AA50,$A$2:$A$4213,"Persons",Data!$C$2:$C$4213,"0–4")+SUMIFS($I$2:$I$4213,$B$2:$B$4213,$AA50,$A$2:$A$4213,"Persons",Data!$C$2:$C$4213,"5–9")+SUMIFS($I$2:$I$4213,$B$2:$B$4213,$AA50,$A$2:$A$4213,"Persons",Data!$C$2:$C$4213,"10–14")),0)</f>
        <v>5</v>
      </c>
      <c r="AD50" s="39">
        <f>ROUND(SUMIFS(I$2:I$4213,$B$2:$B$4213,$AA50,Data!$A$2:$A$4213,"Persons")/(SUMIFS(I$2:I$4213,$B$2:$B$4213,$AA50,Data!$C$2:$C$4213,"65–69",Data!$A$2:$A$4213,"Persons")+SUMIFS(I$2:I$4213,$B$2:$B$4213,$AA50,Data!$C$2:$C$4213,"70–74",Data!$A$2:$A$4213,"Persons")+SUMIFS(I$2:I$4213,$B$2:$B$4213,$AA50,Data!$C$2:$C$4213,"75–79",Data!$A$2:$A$4213,"Persons")+SUMIFS(I$2:I$4213,$B$2:$B$4213,$AA50,Data!$C$2:$C$4213,"80–84",Data!$A$2:$A$4213,"Persons")+SUMIFS(I$2:I$4213,$B$2:$B$4213,$AA50,Data!$C$2:$C$4213,"85+",Data!$A$2:$A$4213,"Persons")),0)</f>
        <v>10</v>
      </c>
    </row>
    <row r="51" spans="1:30" x14ac:dyDescent="0.35">
      <c r="A51" s="37" t="s">
        <v>56</v>
      </c>
      <c r="B51" s="37" t="s">
        <v>62</v>
      </c>
      <c r="C51" s="73" t="s">
        <v>84</v>
      </c>
      <c r="D51" s="39">
        <v>386</v>
      </c>
      <c r="E51" s="39">
        <v>433.8296929046931</v>
      </c>
      <c r="F51" s="39">
        <v>392.23486973954863</v>
      </c>
      <c r="G51" s="39">
        <v>364.1072756230995</v>
      </c>
      <c r="H51" s="39">
        <v>353.22403875557097</v>
      </c>
      <c r="I51" s="39">
        <v>330.49548527642912</v>
      </c>
      <c r="K51" s="37" t="s">
        <v>24</v>
      </c>
      <c r="L51" s="37" t="s">
        <v>129</v>
      </c>
      <c r="M51" s="39">
        <v>4010</v>
      </c>
      <c r="N51" s="39">
        <v>3916.9912153918535</v>
      </c>
      <c r="O51" s="39">
        <v>3715.7974871056672</v>
      </c>
      <c r="P51" s="39">
        <v>3508.9211914359475</v>
      </c>
      <c r="Q51" s="39">
        <v>3314.5768132259668</v>
      </c>
      <c r="R51" s="39">
        <v>3128.4839463527701</v>
      </c>
      <c r="Y51" s="39"/>
      <c r="AA51" s="37" t="s">
        <v>129</v>
      </c>
      <c r="AB51" s="39">
        <f>ROUND(SUMIFS(I$2:I$4213,$B$2:$B$4213,$AA51,Data!$A$2:$A$4213,"Persons")/(SUMIFS($I$2:$I$4213,$B$2:$B$4213,$AA51,$A$2:$A$4213,"Persons",Data!$C$2:$C$4213,"0–4")+SUMIFS($I$2:$I$4213,$B$2:$B$4213,$AA51,$A$2:$A$4213,"Persons",Data!$C$2:$C$4213,"5–9")+SUMIFS($I$2:$I$4213,$B$2:$B$4213,$AA51,$A$2:$A$4213,"Persons",Data!$C$2:$C$4213,"10–14")),0)</f>
        <v>7</v>
      </c>
      <c r="AD51" s="39">
        <f>ROUND(SUMIFS(I$2:I$4213,$B$2:$B$4213,$AA51,Data!$A$2:$A$4213,"Persons")/(SUMIFS(I$2:I$4213,$B$2:$B$4213,$AA51,Data!$C$2:$C$4213,"65–69",Data!$A$2:$A$4213,"Persons")+SUMIFS(I$2:I$4213,$B$2:$B$4213,$AA51,Data!$C$2:$C$4213,"70–74",Data!$A$2:$A$4213,"Persons")+SUMIFS(I$2:I$4213,$B$2:$B$4213,$AA51,Data!$C$2:$C$4213,"75–79",Data!$A$2:$A$4213,"Persons")+SUMIFS(I$2:I$4213,$B$2:$B$4213,$AA51,Data!$C$2:$C$4213,"80–84",Data!$A$2:$A$4213,"Persons")+SUMIFS(I$2:I$4213,$B$2:$B$4213,$AA51,Data!$C$2:$C$4213,"85+",Data!$A$2:$A$4213,"Persons")),0)</f>
        <v>4</v>
      </c>
    </row>
    <row r="52" spans="1:30" x14ac:dyDescent="0.35">
      <c r="A52" s="37" t="s">
        <v>56</v>
      </c>
      <c r="B52" s="37" t="s">
        <v>62</v>
      </c>
      <c r="C52" s="73" t="s">
        <v>86</v>
      </c>
      <c r="D52" s="39">
        <v>307</v>
      </c>
      <c r="E52" s="39">
        <v>352.26852251486298</v>
      </c>
      <c r="F52" s="39">
        <v>393.7465371202249</v>
      </c>
      <c r="G52" s="39">
        <v>361.68540506708513</v>
      </c>
      <c r="H52" s="39">
        <v>337.46359919824101</v>
      </c>
      <c r="I52" s="39">
        <v>329.64457973873363</v>
      </c>
      <c r="K52" s="37" t="s">
        <v>24</v>
      </c>
      <c r="L52" s="37" t="s">
        <v>130</v>
      </c>
      <c r="M52" s="39">
        <v>907</v>
      </c>
      <c r="N52" s="39">
        <v>945.58756618710424</v>
      </c>
      <c r="O52" s="39">
        <v>957.32814956427069</v>
      </c>
      <c r="P52" s="39">
        <v>958.62363113632318</v>
      </c>
      <c r="Q52" s="39">
        <v>952.82522492256965</v>
      </c>
      <c r="R52" s="39">
        <v>938.63097336197438</v>
      </c>
      <c r="Y52" s="39"/>
      <c r="AA52" s="37" t="s">
        <v>130</v>
      </c>
      <c r="AB52" s="39">
        <f>ROUND(SUMIFS(I$2:I$4213,$B$2:$B$4213,$AA52,Data!$A$2:$A$4213,"Persons")/(SUMIFS($I$2:$I$4213,$B$2:$B$4213,$AA52,$A$2:$A$4213,"Persons",Data!$C$2:$C$4213,"0–4")+SUMIFS($I$2:$I$4213,$B$2:$B$4213,$AA52,$A$2:$A$4213,"Persons",Data!$C$2:$C$4213,"5–9")+SUMIFS($I$2:$I$4213,$B$2:$B$4213,$AA52,$A$2:$A$4213,"Persons",Data!$C$2:$C$4213,"10–14")),0)</f>
        <v>4</v>
      </c>
      <c r="AD52" s="39">
        <f>ROUND(SUMIFS(I$2:I$4213,$B$2:$B$4213,$AA52,Data!$A$2:$A$4213,"Persons")/(SUMIFS(I$2:I$4213,$B$2:$B$4213,$AA52,Data!$C$2:$C$4213,"65–69",Data!$A$2:$A$4213,"Persons")+SUMIFS(I$2:I$4213,$B$2:$B$4213,$AA52,Data!$C$2:$C$4213,"70–74",Data!$A$2:$A$4213,"Persons")+SUMIFS(I$2:I$4213,$B$2:$B$4213,$AA52,Data!$C$2:$C$4213,"75–79",Data!$A$2:$A$4213,"Persons")+SUMIFS(I$2:I$4213,$B$2:$B$4213,$AA52,Data!$C$2:$C$4213,"80–84",Data!$A$2:$A$4213,"Persons")+SUMIFS(I$2:I$4213,$B$2:$B$4213,$AA52,Data!$C$2:$C$4213,"85+",Data!$A$2:$A$4213,"Persons")),0)</f>
        <v>15</v>
      </c>
    </row>
    <row r="53" spans="1:30" x14ac:dyDescent="0.35">
      <c r="A53" s="37" t="s">
        <v>56</v>
      </c>
      <c r="B53" s="37" t="s">
        <v>62</v>
      </c>
      <c r="C53" s="73" t="s">
        <v>88</v>
      </c>
      <c r="D53" s="39">
        <v>224</v>
      </c>
      <c r="E53" s="39">
        <v>273.00016562286709</v>
      </c>
      <c r="F53" s="39">
        <v>312.02854686147521</v>
      </c>
      <c r="G53" s="39">
        <v>350.77795609978051</v>
      </c>
      <c r="H53" s="39">
        <v>327.27692341570912</v>
      </c>
      <c r="I53" s="39">
        <v>309.9024357369081</v>
      </c>
      <c r="K53" s="37" t="s">
        <v>24</v>
      </c>
      <c r="L53" s="37" t="s">
        <v>131</v>
      </c>
      <c r="M53" s="39">
        <v>56873</v>
      </c>
      <c r="N53" s="39">
        <v>58978.174160215603</v>
      </c>
      <c r="O53" s="39">
        <v>60283.03466673573</v>
      </c>
      <c r="P53" s="39">
        <v>61178.74276937692</v>
      </c>
      <c r="Q53" s="39">
        <v>61824.727158674716</v>
      </c>
      <c r="R53" s="39">
        <v>62282.076101152285</v>
      </c>
      <c r="Y53" s="39"/>
      <c r="AA53" s="37" t="s">
        <v>131</v>
      </c>
      <c r="AB53" s="39">
        <f>ROUND(SUMIFS(I$2:I$4213,$B$2:$B$4213,$AA53,Data!$A$2:$A$4213,"Persons")/(SUMIFS($I$2:$I$4213,$B$2:$B$4213,$AA53,$A$2:$A$4213,"Persons",Data!$C$2:$C$4213,"0–4")+SUMIFS($I$2:$I$4213,$B$2:$B$4213,$AA53,$A$2:$A$4213,"Persons",Data!$C$2:$C$4213,"5–9")+SUMIFS($I$2:$I$4213,$B$2:$B$4213,$AA53,$A$2:$A$4213,"Persons",Data!$C$2:$C$4213,"10–14")),0)</f>
        <v>8</v>
      </c>
      <c r="AD53" s="39">
        <f>ROUND(SUMIFS(I$2:I$4213,$B$2:$B$4213,$AA53,Data!$A$2:$A$4213,"Persons")/(SUMIFS(I$2:I$4213,$B$2:$B$4213,$AA53,Data!$C$2:$C$4213,"65–69",Data!$A$2:$A$4213,"Persons")+SUMIFS(I$2:I$4213,$B$2:$B$4213,$AA53,Data!$C$2:$C$4213,"70–74",Data!$A$2:$A$4213,"Persons")+SUMIFS(I$2:I$4213,$B$2:$B$4213,$AA53,Data!$C$2:$C$4213,"75–79",Data!$A$2:$A$4213,"Persons")+SUMIFS(I$2:I$4213,$B$2:$B$4213,$AA53,Data!$C$2:$C$4213,"80–84",Data!$A$2:$A$4213,"Persons")+SUMIFS(I$2:I$4213,$B$2:$B$4213,$AA53,Data!$C$2:$C$4213,"85+",Data!$A$2:$A$4213,"Persons")),0)</f>
        <v>3</v>
      </c>
    </row>
    <row r="54" spans="1:30" x14ac:dyDescent="0.35">
      <c r="A54" s="37" t="s">
        <v>56</v>
      </c>
      <c r="B54" s="37" t="s">
        <v>62</v>
      </c>
      <c r="C54" s="73" t="s">
        <v>90</v>
      </c>
      <c r="D54" s="39">
        <v>175</v>
      </c>
      <c r="E54" s="39">
        <v>163.39905747475919</v>
      </c>
      <c r="F54" s="39">
        <v>199.37917025154039</v>
      </c>
      <c r="G54" s="39">
        <v>230.55518084331851</v>
      </c>
      <c r="H54" s="39">
        <v>261.80836749683323</v>
      </c>
      <c r="I54" s="39">
        <v>246.60852886425661</v>
      </c>
      <c r="K54" s="37" t="s">
        <v>24</v>
      </c>
      <c r="L54" s="37" t="s">
        <v>132</v>
      </c>
      <c r="M54" s="39">
        <v>10144</v>
      </c>
      <c r="N54" s="39">
        <v>9562.8966716245141</v>
      </c>
      <c r="O54" s="39">
        <v>9311.1168634627811</v>
      </c>
      <c r="P54" s="39">
        <v>9017.7074690515328</v>
      </c>
      <c r="Q54" s="39">
        <v>8658.757949393932</v>
      </c>
      <c r="R54" s="39">
        <v>8246.2086254462847</v>
      </c>
      <c r="Y54" s="39"/>
      <c r="AA54" s="37" t="s">
        <v>132</v>
      </c>
      <c r="AB54" s="39">
        <f>ROUND(SUMIFS(I$2:I$4213,$B$2:$B$4213,$AA54,Data!$A$2:$A$4213,"Persons")/(SUMIFS($I$2:$I$4213,$B$2:$B$4213,$AA54,$A$2:$A$4213,"Persons",Data!$C$2:$C$4213,"0–4")+SUMIFS($I$2:$I$4213,$B$2:$B$4213,$AA54,$A$2:$A$4213,"Persons",Data!$C$2:$C$4213,"5–9")+SUMIFS($I$2:$I$4213,$B$2:$B$4213,$AA54,$A$2:$A$4213,"Persons",Data!$C$2:$C$4213,"10–14")),0)</f>
        <v>7</v>
      </c>
      <c r="AD54" s="39">
        <f>ROUND(SUMIFS(I$2:I$4213,$B$2:$B$4213,$AA54,Data!$A$2:$A$4213,"Persons")/(SUMIFS(I$2:I$4213,$B$2:$B$4213,$AA54,Data!$C$2:$C$4213,"65–69",Data!$A$2:$A$4213,"Persons")+SUMIFS(I$2:I$4213,$B$2:$B$4213,$AA54,Data!$C$2:$C$4213,"70–74",Data!$A$2:$A$4213,"Persons")+SUMIFS(I$2:I$4213,$B$2:$B$4213,$AA54,Data!$C$2:$C$4213,"75–79",Data!$A$2:$A$4213,"Persons")+SUMIFS(I$2:I$4213,$B$2:$B$4213,$AA54,Data!$C$2:$C$4213,"80–84",Data!$A$2:$A$4213,"Persons")+SUMIFS(I$2:I$4213,$B$2:$B$4213,$AA54,Data!$C$2:$C$4213,"85+",Data!$A$2:$A$4213,"Persons")),0)</f>
        <v>3</v>
      </c>
    </row>
    <row r="55" spans="1:30" x14ac:dyDescent="0.35">
      <c r="A55" s="37" t="s">
        <v>56</v>
      </c>
      <c r="B55" s="37" t="s">
        <v>62</v>
      </c>
      <c r="C55" s="73" t="s">
        <v>92</v>
      </c>
      <c r="D55" s="39">
        <v>86</v>
      </c>
      <c r="E55" s="39">
        <v>166.07922537586771</v>
      </c>
      <c r="F55" s="39">
        <v>195.32171715398911</v>
      </c>
      <c r="G55" s="39">
        <v>240.1589666762693</v>
      </c>
      <c r="H55" s="39">
        <v>289.49542881982569</v>
      </c>
      <c r="I55" s="39">
        <v>341.89707975296278</v>
      </c>
      <c r="K55" s="37" t="s">
        <v>24</v>
      </c>
      <c r="L55" s="37" t="s">
        <v>133</v>
      </c>
      <c r="M55" s="39">
        <v>2886</v>
      </c>
      <c r="N55" s="39">
        <v>2979.6878588536979</v>
      </c>
      <c r="O55" s="39">
        <v>3039.411119331623</v>
      </c>
      <c r="P55" s="39">
        <v>3060.4301441427974</v>
      </c>
      <c r="Q55" s="39">
        <v>3053.8200703438065</v>
      </c>
      <c r="R55" s="39">
        <v>3016.5355007269582</v>
      </c>
      <c r="Y55" s="39"/>
      <c r="AA55" s="37" t="s">
        <v>133</v>
      </c>
      <c r="AB55" s="39">
        <f>ROUND(SUMIFS(I$2:I$4213,$B$2:$B$4213,$AA55,Data!$A$2:$A$4213,"Persons")/(SUMIFS($I$2:$I$4213,$B$2:$B$4213,$AA55,$A$2:$A$4213,"Persons",Data!$C$2:$C$4213,"0–4")+SUMIFS($I$2:$I$4213,$B$2:$B$4213,$AA55,$A$2:$A$4213,"Persons",Data!$C$2:$C$4213,"5–9")+SUMIFS($I$2:$I$4213,$B$2:$B$4213,$AA55,$A$2:$A$4213,"Persons",Data!$C$2:$C$4213,"10–14")),0)</f>
        <v>4</v>
      </c>
      <c r="AD55" s="39">
        <f>ROUND(SUMIFS(I$2:I$4213,$B$2:$B$4213,$AA55,Data!$A$2:$A$4213,"Persons")/(SUMIFS(I$2:I$4213,$B$2:$B$4213,$AA55,Data!$C$2:$C$4213,"65–69",Data!$A$2:$A$4213,"Persons")+SUMIFS(I$2:I$4213,$B$2:$B$4213,$AA55,Data!$C$2:$C$4213,"70–74",Data!$A$2:$A$4213,"Persons")+SUMIFS(I$2:I$4213,$B$2:$B$4213,$AA55,Data!$C$2:$C$4213,"75–79",Data!$A$2:$A$4213,"Persons")+SUMIFS(I$2:I$4213,$B$2:$B$4213,$AA55,Data!$C$2:$C$4213,"80–84",Data!$A$2:$A$4213,"Persons")+SUMIFS(I$2:I$4213,$B$2:$B$4213,$AA55,Data!$C$2:$C$4213,"85+",Data!$A$2:$A$4213,"Persons")),0)</f>
        <v>11</v>
      </c>
    </row>
    <row r="56" spans="1:30" x14ac:dyDescent="0.35">
      <c r="A56" s="37" t="s">
        <v>56</v>
      </c>
      <c r="B56" s="37" t="s">
        <v>64</v>
      </c>
      <c r="C56" s="73" t="s">
        <v>57</v>
      </c>
      <c r="D56" s="39">
        <v>92</v>
      </c>
      <c r="E56" s="39">
        <v>83.739048533407995</v>
      </c>
      <c r="F56" s="39">
        <v>77.7256705888786</v>
      </c>
      <c r="G56" s="39">
        <v>71.823671521599522</v>
      </c>
      <c r="H56" s="39">
        <v>67.89473869624544</v>
      </c>
      <c r="I56" s="39">
        <v>63.254023166399882</v>
      </c>
      <c r="K56" s="37" t="s">
        <v>24</v>
      </c>
      <c r="L56" s="37" t="s">
        <v>134</v>
      </c>
      <c r="M56" s="39">
        <v>2180</v>
      </c>
      <c r="N56" s="39">
        <v>2193.5459284314138</v>
      </c>
      <c r="O56" s="39">
        <v>2261.3845207656454</v>
      </c>
      <c r="P56" s="39">
        <v>2329.0457520167192</v>
      </c>
      <c r="Q56" s="39">
        <v>2397.0040246108333</v>
      </c>
      <c r="R56" s="39">
        <v>2462.4721251890264</v>
      </c>
      <c r="Y56" s="39"/>
      <c r="AA56" s="37" t="s">
        <v>134</v>
      </c>
      <c r="AB56" s="39">
        <f>ROUND(SUMIFS(I$2:I$4213,$B$2:$B$4213,$AA56,Data!$A$2:$A$4213,"Persons")/(SUMIFS($I$2:$I$4213,$B$2:$B$4213,$AA56,$A$2:$A$4213,"Persons",Data!$C$2:$C$4213,"0–4")+SUMIFS($I$2:$I$4213,$B$2:$B$4213,$AA56,$A$2:$A$4213,"Persons",Data!$C$2:$C$4213,"5–9")+SUMIFS($I$2:$I$4213,$B$2:$B$4213,$AA56,$A$2:$A$4213,"Persons",Data!$C$2:$C$4213,"10–14")),0)</f>
        <v>4</v>
      </c>
      <c r="AD56" s="39">
        <f>ROUND(SUMIFS(I$2:I$4213,$B$2:$B$4213,$AA56,Data!$A$2:$A$4213,"Persons")/(SUMIFS(I$2:I$4213,$B$2:$B$4213,$AA56,Data!$C$2:$C$4213,"65–69",Data!$A$2:$A$4213,"Persons")+SUMIFS(I$2:I$4213,$B$2:$B$4213,$AA56,Data!$C$2:$C$4213,"70–74",Data!$A$2:$A$4213,"Persons")+SUMIFS(I$2:I$4213,$B$2:$B$4213,$AA56,Data!$C$2:$C$4213,"75–79",Data!$A$2:$A$4213,"Persons")+SUMIFS(I$2:I$4213,$B$2:$B$4213,$AA56,Data!$C$2:$C$4213,"80–84",Data!$A$2:$A$4213,"Persons")+SUMIFS(I$2:I$4213,$B$2:$B$4213,$AA56,Data!$C$2:$C$4213,"85+",Data!$A$2:$A$4213,"Persons")),0)</f>
        <v>8</v>
      </c>
    </row>
    <row r="57" spans="1:30" x14ac:dyDescent="0.35">
      <c r="A57" s="37" t="s">
        <v>56</v>
      </c>
      <c r="B57" s="37" t="s">
        <v>64</v>
      </c>
      <c r="C57" s="74" t="s">
        <v>59</v>
      </c>
      <c r="D57" s="39">
        <v>109</v>
      </c>
      <c r="E57" s="39">
        <v>84.599889469288527</v>
      </c>
      <c r="F57" s="39">
        <v>75.502712422388797</v>
      </c>
      <c r="G57" s="39">
        <v>69.58640157256869</v>
      </c>
      <c r="H57" s="39">
        <v>64.446081710768738</v>
      </c>
      <c r="I57" s="39">
        <v>61.02465192667681</v>
      </c>
      <c r="K57" s="37" t="s">
        <v>24</v>
      </c>
      <c r="L57" s="37" t="s">
        <v>135</v>
      </c>
      <c r="M57" s="39">
        <v>1708</v>
      </c>
      <c r="N57" s="39">
        <v>1652.3727549700425</v>
      </c>
      <c r="O57" s="39">
        <v>1554.2262859175858</v>
      </c>
      <c r="P57" s="39">
        <v>1457.9511833440849</v>
      </c>
      <c r="Q57" s="39">
        <v>1370.9796261382778</v>
      </c>
      <c r="R57" s="39">
        <v>1290.8111655266555</v>
      </c>
      <c r="Y57" s="39"/>
      <c r="AA57" s="37" t="s">
        <v>135</v>
      </c>
      <c r="AB57" s="39">
        <f>ROUND(SUMIFS(I$2:I$4213,$B$2:$B$4213,$AA57,Data!$A$2:$A$4213,"Persons")/(SUMIFS($I$2:$I$4213,$B$2:$B$4213,$AA57,$A$2:$A$4213,"Persons",Data!$C$2:$C$4213,"0–4")+SUMIFS($I$2:$I$4213,$B$2:$B$4213,$AA57,$A$2:$A$4213,"Persons",Data!$C$2:$C$4213,"5–9")+SUMIFS($I$2:$I$4213,$B$2:$B$4213,$AA57,$A$2:$A$4213,"Persons",Data!$C$2:$C$4213,"10–14")),0)</f>
        <v>6</v>
      </c>
      <c r="AD57" s="39">
        <f>ROUND(SUMIFS(I$2:I$4213,$B$2:$B$4213,$AA57,Data!$A$2:$A$4213,"Persons")/(SUMIFS(I$2:I$4213,$B$2:$B$4213,$AA57,Data!$C$2:$C$4213,"65–69",Data!$A$2:$A$4213,"Persons")+SUMIFS(I$2:I$4213,$B$2:$B$4213,$AA57,Data!$C$2:$C$4213,"70–74",Data!$A$2:$A$4213,"Persons")+SUMIFS(I$2:I$4213,$B$2:$B$4213,$AA57,Data!$C$2:$C$4213,"75–79",Data!$A$2:$A$4213,"Persons")+SUMIFS(I$2:I$4213,$B$2:$B$4213,$AA57,Data!$C$2:$C$4213,"80–84",Data!$A$2:$A$4213,"Persons")+SUMIFS(I$2:I$4213,$B$2:$B$4213,$AA57,Data!$C$2:$C$4213,"85+",Data!$A$2:$A$4213,"Persons")),0)</f>
        <v>4</v>
      </c>
    </row>
    <row r="58" spans="1:30" x14ac:dyDescent="0.35">
      <c r="A58" s="37" t="s">
        <v>56</v>
      </c>
      <c r="B58" s="37" t="s">
        <v>64</v>
      </c>
      <c r="C58" s="73" t="s">
        <v>61</v>
      </c>
      <c r="D58" s="39">
        <v>81</v>
      </c>
      <c r="E58" s="39">
        <v>78.227754511779395</v>
      </c>
      <c r="F58" s="39">
        <v>61.247951299692872</v>
      </c>
      <c r="G58" s="39">
        <v>53.687129728770721</v>
      </c>
      <c r="H58" s="39">
        <v>48.556344602353363</v>
      </c>
      <c r="I58" s="39">
        <v>44.365565220281702</v>
      </c>
      <c r="K58" s="37" t="s">
        <v>24</v>
      </c>
      <c r="L58" s="37" t="s">
        <v>136</v>
      </c>
      <c r="M58" s="39">
        <v>632</v>
      </c>
      <c r="N58" s="39">
        <v>637.76014478551758</v>
      </c>
      <c r="O58" s="39">
        <v>638.99812646569956</v>
      </c>
      <c r="P58" s="39">
        <v>634.67377551096581</v>
      </c>
      <c r="Q58" s="39">
        <v>626.80294397502144</v>
      </c>
      <c r="R58" s="39">
        <v>614.31139338016942</v>
      </c>
      <c r="Y58" s="39"/>
      <c r="AA58" s="37" t="s">
        <v>136</v>
      </c>
      <c r="AB58" s="39">
        <f>ROUND(SUMIFS(I$2:I$4213,$B$2:$B$4213,$AA58,Data!$A$2:$A$4213,"Persons")/(SUMIFS($I$2:$I$4213,$B$2:$B$4213,$AA58,$A$2:$A$4213,"Persons",Data!$C$2:$C$4213,"0–4")+SUMIFS($I$2:$I$4213,$B$2:$B$4213,$AA58,$A$2:$A$4213,"Persons",Data!$C$2:$C$4213,"5–9")+SUMIFS($I$2:$I$4213,$B$2:$B$4213,$AA58,$A$2:$A$4213,"Persons",Data!$C$2:$C$4213,"10–14")),0)</f>
        <v>5</v>
      </c>
      <c r="AD58" s="39">
        <f>ROUND(SUMIFS(I$2:I$4213,$B$2:$B$4213,$AA58,Data!$A$2:$A$4213,"Persons")/(SUMIFS(I$2:I$4213,$B$2:$B$4213,$AA58,Data!$C$2:$C$4213,"65–69",Data!$A$2:$A$4213,"Persons")+SUMIFS(I$2:I$4213,$B$2:$B$4213,$AA58,Data!$C$2:$C$4213,"70–74",Data!$A$2:$A$4213,"Persons")+SUMIFS(I$2:I$4213,$B$2:$B$4213,$AA58,Data!$C$2:$C$4213,"75–79",Data!$A$2:$A$4213,"Persons")+SUMIFS(I$2:I$4213,$B$2:$B$4213,$AA58,Data!$C$2:$C$4213,"80–84",Data!$A$2:$A$4213,"Persons")+SUMIFS(I$2:I$4213,$B$2:$B$4213,$AA58,Data!$C$2:$C$4213,"85+",Data!$A$2:$A$4213,"Persons")),0)</f>
        <v>6</v>
      </c>
    </row>
    <row r="59" spans="1:30" x14ac:dyDescent="0.35">
      <c r="A59" s="37" t="s">
        <v>56</v>
      </c>
      <c r="B59" s="37" t="s">
        <v>64</v>
      </c>
      <c r="C59" s="73" t="s">
        <v>63</v>
      </c>
      <c r="D59" s="39">
        <v>80</v>
      </c>
      <c r="E59" s="39">
        <v>70.023254368569695</v>
      </c>
      <c r="F59" s="39">
        <v>62.440500730542887</v>
      </c>
      <c r="G59" s="39">
        <v>50.409808819332532</v>
      </c>
      <c r="H59" s="39">
        <v>44.390098892369167</v>
      </c>
      <c r="I59" s="39">
        <v>40.348845498983593</v>
      </c>
      <c r="K59" s="37" t="s">
        <v>24</v>
      </c>
      <c r="L59" s="37" t="s">
        <v>137</v>
      </c>
      <c r="M59" s="39">
        <v>702</v>
      </c>
      <c r="N59" s="39">
        <v>679.13659782690956</v>
      </c>
      <c r="O59" s="39">
        <v>638.7977986239531</v>
      </c>
      <c r="P59" s="39">
        <v>599.22794588107888</v>
      </c>
      <c r="Q59" s="39">
        <v>563.48248196067266</v>
      </c>
      <c r="R59" s="39">
        <v>530.532641038517</v>
      </c>
      <c r="Y59" s="39"/>
      <c r="AA59" s="37" t="s">
        <v>137</v>
      </c>
      <c r="AB59" s="39">
        <f>ROUND(SUMIFS(I$2:I$4213,$B$2:$B$4213,$AA59,Data!$A$2:$A$4213,"Persons")/(SUMIFS($I$2:$I$4213,$B$2:$B$4213,$AA59,$A$2:$A$4213,"Persons",Data!$C$2:$C$4213,"0–4")+SUMIFS($I$2:$I$4213,$B$2:$B$4213,$AA59,$A$2:$A$4213,"Persons",Data!$C$2:$C$4213,"5–9")+SUMIFS($I$2:$I$4213,$B$2:$B$4213,$AA59,$A$2:$A$4213,"Persons",Data!$C$2:$C$4213,"10–14")),0)</f>
        <v>5</v>
      </c>
      <c r="AD59" s="39">
        <f>ROUND(SUMIFS(I$2:I$4213,$B$2:$B$4213,$AA59,Data!$A$2:$A$4213,"Persons")/(SUMIFS(I$2:I$4213,$B$2:$B$4213,$AA59,Data!$C$2:$C$4213,"65–69",Data!$A$2:$A$4213,"Persons")+SUMIFS(I$2:I$4213,$B$2:$B$4213,$AA59,Data!$C$2:$C$4213,"70–74",Data!$A$2:$A$4213,"Persons")+SUMIFS(I$2:I$4213,$B$2:$B$4213,$AA59,Data!$C$2:$C$4213,"75–79",Data!$A$2:$A$4213,"Persons")+SUMIFS(I$2:I$4213,$B$2:$B$4213,$AA59,Data!$C$2:$C$4213,"80–84",Data!$A$2:$A$4213,"Persons")+SUMIFS(I$2:I$4213,$B$2:$B$4213,$AA59,Data!$C$2:$C$4213,"85+",Data!$A$2:$A$4213,"Persons")),0)</f>
        <v>9</v>
      </c>
    </row>
    <row r="60" spans="1:30" x14ac:dyDescent="0.35">
      <c r="A60" s="37" t="s">
        <v>56</v>
      </c>
      <c r="B60" s="37" t="s">
        <v>64</v>
      </c>
      <c r="C60" s="73" t="s">
        <v>65</v>
      </c>
      <c r="D60" s="39">
        <v>72</v>
      </c>
      <c r="E60" s="39">
        <v>64.975279619102835</v>
      </c>
      <c r="F60" s="39">
        <v>62.495491999292021</v>
      </c>
      <c r="G60" s="39">
        <v>55.35132062833889</v>
      </c>
      <c r="H60" s="39">
        <v>45.321927920495767</v>
      </c>
      <c r="I60" s="39">
        <v>40.532917748090838</v>
      </c>
      <c r="K60" s="37" t="s">
        <v>24</v>
      </c>
      <c r="L60" s="37" t="s">
        <v>138</v>
      </c>
      <c r="M60" s="39">
        <v>161730</v>
      </c>
      <c r="N60" s="39">
        <v>167811.41866062672</v>
      </c>
      <c r="O60" s="39">
        <v>171186.91394534937</v>
      </c>
      <c r="P60" s="39">
        <v>172725.30287118355</v>
      </c>
      <c r="Q60" s="39">
        <v>173714.63574986003</v>
      </c>
      <c r="R60" s="39">
        <v>173097.62890258114</v>
      </c>
      <c r="Y60" s="39"/>
      <c r="AA60" s="37" t="s">
        <v>138</v>
      </c>
      <c r="AB60" s="39">
        <f>ROUND(SUMIFS(I$2:I$4213,$B$2:$B$4213,$AA60,Data!$A$2:$A$4213,"Persons")/(SUMIFS($I$2:$I$4213,$B$2:$B$4213,$AA60,$A$2:$A$4213,"Persons",Data!$C$2:$C$4213,"0–4")+SUMIFS($I$2:$I$4213,$B$2:$B$4213,$AA60,$A$2:$A$4213,"Persons",Data!$C$2:$C$4213,"5–9")+SUMIFS($I$2:$I$4213,$B$2:$B$4213,$AA60,$A$2:$A$4213,"Persons",Data!$C$2:$C$4213,"10–14")),0)</f>
        <v>7</v>
      </c>
      <c r="AD60" s="39">
        <f>ROUND(SUMIFS(I$2:I$4213,$B$2:$B$4213,$AA60,Data!$A$2:$A$4213,"Persons")/(SUMIFS(I$2:I$4213,$B$2:$B$4213,$AA60,Data!$C$2:$C$4213,"65–69",Data!$A$2:$A$4213,"Persons")+SUMIFS(I$2:I$4213,$B$2:$B$4213,$AA60,Data!$C$2:$C$4213,"70–74",Data!$A$2:$A$4213,"Persons")+SUMIFS(I$2:I$4213,$B$2:$B$4213,$AA60,Data!$C$2:$C$4213,"75–79",Data!$A$2:$A$4213,"Persons")+SUMIFS(I$2:I$4213,$B$2:$B$4213,$AA60,Data!$C$2:$C$4213,"80–84",Data!$A$2:$A$4213,"Persons")+SUMIFS(I$2:I$4213,$B$2:$B$4213,$AA60,Data!$C$2:$C$4213,"85+",Data!$A$2:$A$4213,"Persons")),0)</f>
        <v>3</v>
      </c>
    </row>
    <row r="61" spans="1:30" x14ac:dyDescent="0.35">
      <c r="A61" s="37" t="s">
        <v>56</v>
      </c>
      <c r="B61" s="37" t="s">
        <v>64</v>
      </c>
      <c r="C61" s="73" t="s">
        <v>67</v>
      </c>
      <c r="D61" s="39">
        <v>115</v>
      </c>
      <c r="E61" s="39">
        <v>89.223022701121593</v>
      </c>
      <c r="F61" s="39">
        <v>85.506491350270466</v>
      </c>
      <c r="G61" s="39">
        <v>84.121458622288358</v>
      </c>
      <c r="H61" s="39">
        <v>77.990536070714214</v>
      </c>
      <c r="I61" s="39">
        <v>69.508883895998849</v>
      </c>
      <c r="K61" s="37" t="s">
        <v>24</v>
      </c>
      <c r="L61" s="37" t="s">
        <v>139</v>
      </c>
      <c r="M61" s="39">
        <v>769</v>
      </c>
      <c r="N61" s="39">
        <v>760.84439086906445</v>
      </c>
      <c r="O61" s="39">
        <v>732.29933700447305</v>
      </c>
      <c r="P61" s="39">
        <v>700.55214975498359</v>
      </c>
      <c r="Q61" s="39">
        <v>669.70010203535912</v>
      </c>
      <c r="R61" s="39">
        <v>645.31790744741306</v>
      </c>
      <c r="Y61" s="39"/>
      <c r="AA61" s="37" t="s">
        <v>139</v>
      </c>
      <c r="AB61" s="39">
        <f>ROUND(SUMIFS(I$2:I$4213,$B$2:$B$4213,$AA61,Data!$A$2:$A$4213,"Persons")/(SUMIFS($I$2:$I$4213,$B$2:$B$4213,$AA61,$A$2:$A$4213,"Persons",Data!$C$2:$C$4213,"0–4")+SUMIFS($I$2:$I$4213,$B$2:$B$4213,$AA61,$A$2:$A$4213,"Persons",Data!$C$2:$C$4213,"5–9")+SUMIFS($I$2:$I$4213,$B$2:$B$4213,$AA61,$A$2:$A$4213,"Persons",Data!$C$2:$C$4213,"10–14")),0)</f>
        <v>6</v>
      </c>
      <c r="AD61" s="39">
        <f>ROUND(SUMIFS(I$2:I$4213,$B$2:$B$4213,$AA61,Data!$A$2:$A$4213,"Persons")/(SUMIFS(I$2:I$4213,$B$2:$B$4213,$AA61,Data!$C$2:$C$4213,"65–69",Data!$A$2:$A$4213,"Persons")+SUMIFS(I$2:I$4213,$B$2:$B$4213,$AA61,Data!$C$2:$C$4213,"70–74",Data!$A$2:$A$4213,"Persons")+SUMIFS(I$2:I$4213,$B$2:$B$4213,$AA61,Data!$C$2:$C$4213,"75–79",Data!$A$2:$A$4213,"Persons")+SUMIFS(I$2:I$4213,$B$2:$B$4213,$AA61,Data!$C$2:$C$4213,"80–84",Data!$A$2:$A$4213,"Persons")+SUMIFS(I$2:I$4213,$B$2:$B$4213,$AA61,Data!$C$2:$C$4213,"85+",Data!$A$2:$A$4213,"Persons")),0)</f>
        <v>5</v>
      </c>
    </row>
    <row r="62" spans="1:30" x14ac:dyDescent="0.35">
      <c r="A62" s="37" t="s">
        <v>56</v>
      </c>
      <c r="B62" s="37" t="s">
        <v>64</v>
      </c>
      <c r="C62" s="73" t="s">
        <v>69</v>
      </c>
      <c r="D62" s="39">
        <v>89</v>
      </c>
      <c r="E62" s="39">
        <v>88.028757848421222</v>
      </c>
      <c r="F62" s="39">
        <v>77.694029031470208</v>
      </c>
      <c r="G62" s="39">
        <v>73.874570292665226</v>
      </c>
      <c r="H62" s="39">
        <v>73.239943585044301</v>
      </c>
      <c r="I62" s="39">
        <v>67.568719487182676</v>
      </c>
      <c r="K62" s="37" t="s">
        <v>24</v>
      </c>
      <c r="L62" s="37" t="s">
        <v>140</v>
      </c>
      <c r="M62" s="39">
        <v>82904</v>
      </c>
      <c r="N62" s="39">
        <v>85362.146433564994</v>
      </c>
      <c r="O62" s="39">
        <v>86985.358794804182</v>
      </c>
      <c r="P62" s="39">
        <v>88489.789322123528</v>
      </c>
      <c r="Q62" s="39">
        <v>90118.019769579274</v>
      </c>
      <c r="R62" s="39">
        <v>92137.550525017854</v>
      </c>
      <c r="Y62" s="39"/>
      <c r="AA62" s="37" t="s">
        <v>140</v>
      </c>
      <c r="AB62" s="39">
        <f>ROUND(SUMIFS(I$2:I$4213,$B$2:$B$4213,$AA62,Data!$A$2:$A$4213,"Persons")/(SUMIFS($I$2:$I$4213,$B$2:$B$4213,$AA62,$A$2:$A$4213,"Persons",Data!$C$2:$C$4213,"0–4")+SUMIFS($I$2:$I$4213,$B$2:$B$4213,$AA62,$A$2:$A$4213,"Persons",Data!$C$2:$C$4213,"5–9")+SUMIFS($I$2:$I$4213,$B$2:$B$4213,$AA62,$A$2:$A$4213,"Persons",Data!$C$2:$C$4213,"10–14")),0)</f>
        <v>6</v>
      </c>
      <c r="AD62" s="39">
        <f>ROUND(SUMIFS(I$2:I$4213,$B$2:$B$4213,$AA62,Data!$A$2:$A$4213,"Persons")/(SUMIFS(I$2:I$4213,$B$2:$B$4213,$AA62,Data!$C$2:$C$4213,"65–69",Data!$A$2:$A$4213,"Persons")+SUMIFS(I$2:I$4213,$B$2:$B$4213,$AA62,Data!$C$2:$C$4213,"70–74",Data!$A$2:$A$4213,"Persons")+SUMIFS(I$2:I$4213,$B$2:$B$4213,$AA62,Data!$C$2:$C$4213,"75–79",Data!$A$2:$A$4213,"Persons")+SUMIFS(I$2:I$4213,$B$2:$B$4213,$AA62,Data!$C$2:$C$4213,"80–84",Data!$A$2:$A$4213,"Persons")+SUMIFS(I$2:I$4213,$B$2:$B$4213,$AA62,Data!$C$2:$C$4213,"85+",Data!$A$2:$A$4213,"Persons")),0)</f>
        <v>5</v>
      </c>
    </row>
    <row r="63" spans="1:30" x14ac:dyDescent="0.35">
      <c r="A63" s="37" t="s">
        <v>56</v>
      </c>
      <c r="B63" s="37" t="s">
        <v>64</v>
      </c>
      <c r="C63" s="73" t="s">
        <v>71</v>
      </c>
      <c r="D63" s="39">
        <v>79</v>
      </c>
      <c r="E63" s="39">
        <v>92.830819134845001</v>
      </c>
      <c r="F63" s="39">
        <v>87.566442339191539</v>
      </c>
      <c r="G63" s="39">
        <v>78.631148590975556</v>
      </c>
      <c r="H63" s="39">
        <v>75.358373907990057</v>
      </c>
      <c r="I63" s="39">
        <v>75.014290404598981</v>
      </c>
      <c r="K63" s="37" t="s">
        <v>24</v>
      </c>
      <c r="L63" s="37" t="s">
        <v>141</v>
      </c>
      <c r="M63" s="39">
        <v>43595</v>
      </c>
      <c r="N63" s="39">
        <v>46256.916921279189</v>
      </c>
      <c r="O63" s="39">
        <v>48521.089011387623</v>
      </c>
      <c r="P63" s="39">
        <v>49793.804523542902</v>
      </c>
      <c r="Q63" s="39">
        <v>50532.979108513595</v>
      </c>
      <c r="R63" s="39">
        <v>50959.115439699541</v>
      </c>
      <c r="Y63" s="39"/>
      <c r="AA63" s="37" t="s">
        <v>141</v>
      </c>
      <c r="AB63" s="39">
        <f>ROUND(SUMIFS(I$2:I$4213,$B$2:$B$4213,$AA63,Data!$A$2:$A$4213,"Persons")/(SUMIFS($I$2:$I$4213,$B$2:$B$4213,$AA63,$A$2:$A$4213,"Persons",Data!$C$2:$C$4213,"0–4")+SUMIFS($I$2:$I$4213,$B$2:$B$4213,$AA63,$A$2:$A$4213,"Persons",Data!$C$2:$C$4213,"5–9")+SUMIFS($I$2:$I$4213,$B$2:$B$4213,$AA63,$A$2:$A$4213,"Persons",Data!$C$2:$C$4213,"10–14")),0)</f>
        <v>7</v>
      </c>
      <c r="AD63" s="39">
        <f>ROUND(SUMIFS(I$2:I$4213,$B$2:$B$4213,$AA63,Data!$A$2:$A$4213,"Persons")/(SUMIFS(I$2:I$4213,$B$2:$B$4213,$AA63,Data!$C$2:$C$4213,"65–69",Data!$A$2:$A$4213,"Persons")+SUMIFS(I$2:I$4213,$B$2:$B$4213,$AA63,Data!$C$2:$C$4213,"70–74",Data!$A$2:$A$4213,"Persons")+SUMIFS(I$2:I$4213,$B$2:$B$4213,$AA63,Data!$C$2:$C$4213,"75–79",Data!$A$2:$A$4213,"Persons")+SUMIFS(I$2:I$4213,$B$2:$B$4213,$AA63,Data!$C$2:$C$4213,"80–84",Data!$A$2:$A$4213,"Persons")+SUMIFS(I$2:I$4213,$B$2:$B$4213,$AA63,Data!$C$2:$C$4213,"85+",Data!$A$2:$A$4213,"Persons")),0)</f>
        <v>3</v>
      </c>
    </row>
    <row r="64" spans="1:30" x14ac:dyDescent="0.35">
      <c r="A64" s="37" t="s">
        <v>56</v>
      </c>
      <c r="B64" s="37" t="s">
        <v>64</v>
      </c>
      <c r="C64" s="73" t="s">
        <v>73</v>
      </c>
      <c r="D64" s="39">
        <v>75</v>
      </c>
      <c r="E64" s="39">
        <v>83.028438651801793</v>
      </c>
      <c r="F64" s="39">
        <v>91.622167518884567</v>
      </c>
      <c r="G64" s="39">
        <v>85.471280828061879</v>
      </c>
      <c r="H64" s="39">
        <v>77.364621918954029</v>
      </c>
      <c r="I64" s="39">
        <v>74.166977374165697</v>
      </c>
      <c r="K64" s="37" t="s">
        <v>24</v>
      </c>
      <c r="L64" s="37" t="s">
        <v>142</v>
      </c>
      <c r="M64" s="39">
        <v>25391</v>
      </c>
      <c r="N64" s="39">
        <v>26445.210898575158</v>
      </c>
      <c r="O64" s="39">
        <v>27679.317218091226</v>
      </c>
      <c r="P64" s="39">
        <v>28771.634476964609</v>
      </c>
      <c r="Q64" s="39">
        <v>29800.953869854384</v>
      </c>
      <c r="R64" s="39">
        <v>30780.883023528626</v>
      </c>
      <c r="Y64" s="39"/>
      <c r="AA64" s="37" t="s">
        <v>142</v>
      </c>
      <c r="AB64" s="39">
        <f>ROUND(SUMIFS(I$2:I$4213,$B$2:$B$4213,$AA64,Data!$A$2:$A$4213,"Persons")/(SUMIFS($I$2:$I$4213,$B$2:$B$4213,$AA64,$A$2:$A$4213,"Persons",Data!$C$2:$C$4213,"0–4")+SUMIFS($I$2:$I$4213,$B$2:$B$4213,$AA64,$A$2:$A$4213,"Persons",Data!$C$2:$C$4213,"5–9")+SUMIFS($I$2:$I$4213,$B$2:$B$4213,$AA64,$A$2:$A$4213,"Persons",Data!$C$2:$C$4213,"10–14")),0)</f>
        <v>6</v>
      </c>
      <c r="AD64" s="39">
        <f>ROUND(SUMIFS(I$2:I$4213,$B$2:$B$4213,$AA64,Data!$A$2:$A$4213,"Persons")/(SUMIFS(I$2:I$4213,$B$2:$B$4213,$AA64,Data!$C$2:$C$4213,"65–69",Data!$A$2:$A$4213,"Persons")+SUMIFS(I$2:I$4213,$B$2:$B$4213,$AA64,Data!$C$2:$C$4213,"70–74",Data!$A$2:$A$4213,"Persons")+SUMIFS(I$2:I$4213,$B$2:$B$4213,$AA64,Data!$C$2:$C$4213,"75–79",Data!$A$2:$A$4213,"Persons")+SUMIFS(I$2:I$4213,$B$2:$B$4213,$AA64,Data!$C$2:$C$4213,"80–84",Data!$A$2:$A$4213,"Persons")+SUMIFS(I$2:I$4213,$B$2:$B$4213,$AA64,Data!$C$2:$C$4213,"85+",Data!$A$2:$A$4213,"Persons")),0)</f>
        <v>4</v>
      </c>
    </row>
    <row r="65" spans="1:30" x14ac:dyDescent="0.35">
      <c r="A65" s="37" t="s">
        <v>56</v>
      </c>
      <c r="B65" s="37" t="s">
        <v>64</v>
      </c>
      <c r="C65" s="73" t="s">
        <v>76</v>
      </c>
      <c r="D65" s="39">
        <v>78</v>
      </c>
      <c r="E65" s="39">
        <v>76.625742383223482</v>
      </c>
      <c r="F65" s="39">
        <v>84.298412906880685</v>
      </c>
      <c r="G65" s="39">
        <v>88.983013940579013</v>
      </c>
      <c r="H65" s="39">
        <v>82.763706662691774</v>
      </c>
      <c r="I65" s="39">
        <v>74.47498681252064</v>
      </c>
      <c r="K65" s="37" t="s">
        <v>24</v>
      </c>
      <c r="L65" s="37" t="s">
        <v>143</v>
      </c>
      <c r="M65" s="39">
        <v>33325</v>
      </c>
      <c r="N65" s="39">
        <v>33493.476441658095</v>
      </c>
      <c r="O65" s="39">
        <v>33514.540816286964</v>
      </c>
      <c r="P65" s="39">
        <v>33296.677582217832</v>
      </c>
      <c r="Q65" s="39">
        <v>32850.765623570835</v>
      </c>
      <c r="R65" s="39">
        <v>32220.37617457299</v>
      </c>
      <c r="Y65" s="39"/>
      <c r="AA65" s="37" t="s">
        <v>143</v>
      </c>
      <c r="AB65" s="39">
        <f>ROUND(SUMIFS(I$2:I$4213,$B$2:$B$4213,$AA65,Data!$A$2:$A$4213,"Persons")/(SUMIFS($I$2:$I$4213,$B$2:$B$4213,$AA65,$A$2:$A$4213,"Persons",Data!$C$2:$C$4213,"0–4")+SUMIFS($I$2:$I$4213,$B$2:$B$4213,$AA65,$A$2:$A$4213,"Persons",Data!$C$2:$C$4213,"5–9")+SUMIFS($I$2:$I$4213,$B$2:$B$4213,$AA65,$A$2:$A$4213,"Persons",Data!$C$2:$C$4213,"10–14")),0)</f>
        <v>6</v>
      </c>
      <c r="AD65" s="39">
        <f>ROUND(SUMIFS(I$2:I$4213,$B$2:$B$4213,$AA65,Data!$A$2:$A$4213,"Persons")/(SUMIFS(I$2:I$4213,$B$2:$B$4213,$AA65,Data!$C$2:$C$4213,"65–69",Data!$A$2:$A$4213,"Persons")+SUMIFS(I$2:I$4213,$B$2:$B$4213,$AA65,Data!$C$2:$C$4213,"70–74",Data!$A$2:$A$4213,"Persons")+SUMIFS(I$2:I$4213,$B$2:$B$4213,$AA65,Data!$C$2:$C$4213,"75–79",Data!$A$2:$A$4213,"Persons")+SUMIFS(I$2:I$4213,$B$2:$B$4213,$AA65,Data!$C$2:$C$4213,"80–84",Data!$A$2:$A$4213,"Persons")+SUMIFS(I$2:I$4213,$B$2:$B$4213,$AA65,Data!$C$2:$C$4213,"85+",Data!$A$2:$A$4213,"Persons")),0)</f>
        <v>3</v>
      </c>
    </row>
    <row r="66" spans="1:30" x14ac:dyDescent="0.35">
      <c r="A66" s="37" t="s">
        <v>56</v>
      </c>
      <c r="B66" s="37" t="s">
        <v>64</v>
      </c>
      <c r="C66" s="73" t="s">
        <v>78</v>
      </c>
      <c r="D66" s="39">
        <v>130</v>
      </c>
      <c r="E66" s="39">
        <v>94.305297687369986</v>
      </c>
      <c r="F66" s="39">
        <v>95.694234520479867</v>
      </c>
      <c r="G66" s="39">
        <v>101.1060926810263</v>
      </c>
      <c r="H66" s="39">
        <v>104.46921464564829</v>
      </c>
      <c r="I66" s="39">
        <v>98.395905690285318</v>
      </c>
      <c r="K66" s="37" t="s">
        <v>24</v>
      </c>
      <c r="L66" s="37" t="s">
        <v>144</v>
      </c>
      <c r="M66" s="39">
        <v>36641</v>
      </c>
      <c r="N66" s="39">
        <v>37110.841705456412</v>
      </c>
      <c r="O66" s="39">
        <v>37529.485363066924</v>
      </c>
      <c r="P66" s="39">
        <v>37673.58428366336</v>
      </c>
      <c r="Q66" s="39">
        <v>37554.352485559692</v>
      </c>
      <c r="R66" s="39">
        <v>37184.276324768602</v>
      </c>
      <c r="Y66" s="39"/>
      <c r="AA66" s="37" t="s">
        <v>144</v>
      </c>
      <c r="AB66" s="39">
        <f>ROUND(SUMIFS(I$2:I$4213,$B$2:$B$4213,$AA66,Data!$A$2:$A$4213,"Persons")/(SUMIFS($I$2:$I$4213,$B$2:$B$4213,$AA66,$A$2:$A$4213,"Persons",Data!$C$2:$C$4213,"0–4")+SUMIFS($I$2:$I$4213,$B$2:$B$4213,$AA66,$A$2:$A$4213,"Persons",Data!$C$2:$C$4213,"5–9")+SUMIFS($I$2:$I$4213,$B$2:$B$4213,$AA66,$A$2:$A$4213,"Persons",Data!$C$2:$C$4213,"10–14")),0)</f>
        <v>7</v>
      </c>
      <c r="AD66" s="39">
        <f>ROUND(SUMIFS(I$2:I$4213,$B$2:$B$4213,$AA66,Data!$A$2:$A$4213,"Persons")/(SUMIFS(I$2:I$4213,$B$2:$B$4213,$AA66,Data!$C$2:$C$4213,"65–69",Data!$A$2:$A$4213,"Persons")+SUMIFS(I$2:I$4213,$B$2:$B$4213,$AA66,Data!$C$2:$C$4213,"70–74",Data!$A$2:$A$4213,"Persons")+SUMIFS(I$2:I$4213,$B$2:$B$4213,$AA66,Data!$C$2:$C$4213,"75–79",Data!$A$2:$A$4213,"Persons")+SUMIFS(I$2:I$4213,$B$2:$B$4213,$AA66,Data!$C$2:$C$4213,"80–84",Data!$A$2:$A$4213,"Persons")+SUMIFS(I$2:I$4213,$B$2:$B$4213,$AA66,Data!$C$2:$C$4213,"85+",Data!$A$2:$A$4213,"Persons")),0)</f>
        <v>3</v>
      </c>
    </row>
    <row r="67" spans="1:30" x14ac:dyDescent="0.35">
      <c r="A67" s="37" t="s">
        <v>56</v>
      </c>
      <c r="B67" s="37" t="s">
        <v>64</v>
      </c>
      <c r="C67" s="73" t="s">
        <v>80</v>
      </c>
      <c r="D67" s="39">
        <v>105</v>
      </c>
      <c r="E67" s="39">
        <v>109.35268238575961</v>
      </c>
      <c r="F67" s="39">
        <v>79.511417351793625</v>
      </c>
      <c r="G67" s="39">
        <v>76.497282254017861</v>
      </c>
      <c r="H67" s="39">
        <v>82.418839577793364</v>
      </c>
      <c r="I67" s="39">
        <v>83.145038295065334</v>
      </c>
      <c r="K67" s="37" t="s">
        <v>24</v>
      </c>
      <c r="L67" s="37" t="s">
        <v>145</v>
      </c>
      <c r="M67" s="39">
        <v>346648</v>
      </c>
      <c r="N67" s="39">
        <v>382193.63759621669</v>
      </c>
      <c r="O67" s="39">
        <v>407182.60523238982</v>
      </c>
      <c r="P67" s="39">
        <v>428856.47903202783</v>
      </c>
      <c r="Q67" s="39">
        <v>448067.02323969005</v>
      </c>
      <c r="R67" s="39">
        <v>464970.57377853291</v>
      </c>
      <c r="Y67" s="39"/>
      <c r="AA67" s="37" t="s">
        <v>145</v>
      </c>
      <c r="AB67" s="39">
        <f>ROUND(SUMIFS(I$2:I$4213,$B$2:$B$4213,$AA67,Data!$A$2:$A$4213,"Persons")/(SUMIFS($I$2:$I$4213,$B$2:$B$4213,$AA67,$A$2:$A$4213,"Persons",Data!$C$2:$C$4213,"0–4")+SUMIFS($I$2:$I$4213,$B$2:$B$4213,$AA67,$A$2:$A$4213,"Persons",Data!$C$2:$C$4213,"5–9")+SUMIFS($I$2:$I$4213,$B$2:$B$4213,$AA67,$A$2:$A$4213,"Persons",Data!$C$2:$C$4213,"10–14")),0)</f>
        <v>6</v>
      </c>
      <c r="AD67" s="39">
        <f>ROUND(SUMIFS(I$2:I$4213,$B$2:$B$4213,$AA67,Data!$A$2:$A$4213,"Persons")/(SUMIFS(I$2:I$4213,$B$2:$B$4213,$AA67,Data!$C$2:$C$4213,"65–69",Data!$A$2:$A$4213,"Persons")+SUMIFS(I$2:I$4213,$B$2:$B$4213,$AA67,Data!$C$2:$C$4213,"70–74",Data!$A$2:$A$4213,"Persons")+SUMIFS(I$2:I$4213,$B$2:$B$4213,$AA67,Data!$C$2:$C$4213,"75–79",Data!$A$2:$A$4213,"Persons")+SUMIFS(I$2:I$4213,$B$2:$B$4213,$AA67,Data!$C$2:$C$4213,"80–84",Data!$A$2:$A$4213,"Persons")+SUMIFS(I$2:I$4213,$B$2:$B$4213,$AA67,Data!$C$2:$C$4213,"85+",Data!$A$2:$A$4213,"Persons")),0)</f>
        <v>4</v>
      </c>
    </row>
    <row r="68" spans="1:30" x14ac:dyDescent="0.35">
      <c r="A68" s="37" t="s">
        <v>56</v>
      </c>
      <c r="B68" s="37" t="s">
        <v>64</v>
      </c>
      <c r="C68" s="73" t="s">
        <v>82</v>
      </c>
      <c r="D68" s="39">
        <v>101</v>
      </c>
      <c r="E68" s="39">
        <v>105.26277870651469</v>
      </c>
      <c r="F68" s="39">
        <v>110.4970876060825</v>
      </c>
      <c r="G68" s="39">
        <v>86.74565600653834</v>
      </c>
      <c r="H68" s="39">
        <v>85.225471526702719</v>
      </c>
      <c r="I68" s="39">
        <v>90.563899172370981</v>
      </c>
      <c r="K68" s="37" t="s">
        <v>24</v>
      </c>
      <c r="L68" s="37" t="s">
        <v>146</v>
      </c>
      <c r="M68" s="39">
        <v>26488</v>
      </c>
      <c r="N68" s="39">
        <v>27175.050643178438</v>
      </c>
      <c r="O68" s="39">
        <v>27693.985866084244</v>
      </c>
      <c r="P68" s="39">
        <v>28031.016501331364</v>
      </c>
      <c r="Q68" s="39">
        <v>28238.960744042008</v>
      </c>
      <c r="R68" s="39">
        <v>28344.78669553536</v>
      </c>
      <c r="Y68" s="39"/>
      <c r="AA68" s="37" t="s">
        <v>146</v>
      </c>
      <c r="AB68" s="39">
        <f>ROUND(SUMIFS(I$2:I$4213,$B$2:$B$4213,$AA68,Data!$A$2:$A$4213,"Persons")/(SUMIFS($I$2:$I$4213,$B$2:$B$4213,$AA68,$A$2:$A$4213,"Persons",Data!$C$2:$C$4213,"0–4")+SUMIFS($I$2:$I$4213,$B$2:$B$4213,$AA68,$A$2:$A$4213,"Persons",Data!$C$2:$C$4213,"5–9")+SUMIFS($I$2:$I$4213,$B$2:$B$4213,$AA68,$A$2:$A$4213,"Persons",Data!$C$2:$C$4213,"10–14")),0)</f>
        <v>7</v>
      </c>
      <c r="AD68" s="39">
        <f>ROUND(SUMIFS(I$2:I$4213,$B$2:$B$4213,$AA68,Data!$A$2:$A$4213,"Persons")/(SUMIFS(I$2:I$4213,$B$2:$B$4213,$AA68,Data!$C$2:$C$4213,"65–69",Data!$A$2:$A$4213,"Persons")+SUMIFS(I$2:I$4213,$B$2:$B$4213,$AA68,Data!$C$2:$C$4213,"70–74",Data!$A$2:$A$4213,"Persons")+SUMIFS(I$2:I$4213,$B$2:$B$4213,$AA68,Data!$C$2:$C$4213,"75–79",Data!$A$2:$A$4213,"Persons")+SUMIFS(I$2:I$4213,$B$2:$B$4213,$AA68,Data!$C$2:$C$4213,"80–84",Data!$A$2:$A$4213,"Persons")+SUMIFS(I$2:I$4213,$B$2:$B$4213,$AA68,Data!$C$2:$C$4213,"85+",Data!$A$2:$A$4213,"Persons")),0)</f>
        <v>3</v>
      </c>
    </row>
    <row r="69" spans="1:30" x14ac:dyDescent="0.35">
      <c r="A69" s="37" t="s">
        <v>56</v>
      </c>
      <c r="B69" s="37" t="s">
        <v>64</v>
      </c>
      <c r="C69" s="73" t="s">
        <v>84</v>
      </c>
      <c r="D69" s="39">
        <v>71</v>
      </c>
      <c r="E69" s="39">
        <v>76.096199084676897</v>
      </c>
      <c r="F69" s="39">
        <v>78.486890872351864</v>
      </c>
      <c r="G69" s="39">
        <v>80.15570463725939</v>
      </c>
      <c r="H69" s="39">
        <v>63.584280589674641</v>
      </c>
      <c r="I69" s="39">
        <v>60.833268628453062</v>
      </c>
      <c r="K69" s="37" t="s">
        <v>24</v>
      </c>
      <c r="L69" s="37" t="s">
        <v>147</v>
      </c>
      <c r="M69" s="39">
        <v>175316</v>
      </c>
      <c r="N69" s="39">
        <v>181591.51333093387</v>
      </c>
      <c r="O69" s="39">
        <v>187217.23223130038</v>
      </c>
      <c r="P69" s="39">
        <v>191688.12394996005</v>
      </c>
      <c r="Q69" s="39">
        <v>195407.22524950159</v>
      </c>
      <c r="R69" s="39">
        <v>198410.77930203266</v>
      </c>
      <c r="Y69" s="39"/>
      <c r="AA69" s="37" t="s">
        <v>147</v>
      </c>
      <c r="AB69" s="39">
        <f>ROUND(SUMIFS(I$2:I$4213,$B$2:$B$4213,$AA69,Data!$A$2:$A$4213,"Persons")/(SUMIFS($I$2:$I$4213,$B$2:$B$4213,$AA69,$A$2:$A$4213,"Persons",Data!$C$2:$C$4213,"0–4")+SUMIFS($I$2:$I$4213,$B$2:$B$4213,$AA69,$A$2:$A$4213,"Persons",Data!$C$2:$C$4213,"5–9")+SUMIFS($I$2:$I$4213,$B$2:$B$4213,$AA69,$A$2:$A$4213,"Persons",Data!$C$2:$C$4213,"10–14")),0)</f>
        <v>6</v>
      </c>
      <c r="AD69" s="39">
        <f>ROUND(SUMIFS(I$2:I$4213,$B$2:$B$4213,$AA69,Data!$A$2:$A$4213,"Persons")/(SUMIFS(I$2:I$4213,$B$2:$B$4213,$AA69,Data!$C$2:$C$4213,"65–69",Data!$A$2:$A$4213,"Persons")+SUMIFS(I$2:I$4213,$B$2:$B$4213,$AA69,Data!$C$2:$C$4213,"70–74",Data!$A$2:$A$4213,"Persons")+SUMIFS(I$2:I$4213,$B$2:$B$4213,$AA69,Data!$C$2:$C$4213,"75–79",Data!$A$2:$A$4213,"Persons")+SUMIFS(I$2:I$4213,$B$2:$B$4213,$AA69,Data!$C$2:$C$4213,"80–84",Data!$A$2:$A$4213,"Persons")+SUMIFS(I$2:I$4213,$B$2:$B$4213,$AA69,Data!$C$2:$C$4213,"85+",Data!$A$2:$A$4213,"Persons")),0)</f>
        <v>4</v>
      </c>
    </row>
    <row r="70" spans="1:30" x14ac:dyDescent="0.35">
      <c r="A70" s="37" t="s">
        <v>56</v>
      </c>
      <c r="B70" s="37" t="s">
        <v>64</v>
      </c>
      <c r="C70" s="73" t="s">
        <v>86</v>
      </c>
      <c r="D70" s="39">
        <v>75</v>
      </c>
      <c r="E70" s="39">
        <v>80.179418605093105</v>
      </c>
      <c r="F70" s="39">
        <v>82.697493896254201</v>
      </c>
      <c r="G70" s="39">
        <v>85.328171774349428</v>
      </c>
      <c r="H70" s="39">
        <v>88.203299194817561</v>
      </c>
      <c r="I70" s="39">
        <v>74.819919917518817</v>
      </c>
      <c r="K70" s="37" t="s">
        <v>24</v>
      </c>
      <c r="L70" s="37" t="s">
        <v>148</v>
      </c>
      <c r="M70" s="39">
        <v>3533</v>
      </c>
      <c r="N70" s="39">
        <v>3613.2932833810632</v>
      </c>
      <c r="O70" s="39">
        <v>3623.5602741812345</v>
      </c>
      <c r="P70" s="39">
        <v>3599.9318923559017</v>
      </c>
      <c r="Q70" s="39">
        <v>3554.3584342403183</v>
      </c>
      <c r="R70" s="39">
        <v>3481.5298539854057</v>
      </c>
      <c r="Y70" s="39"/>
      <c r="AA70" s="37" t="s">
        <v>148</v>
      </c>
      <c r="AB70" s="39">
        <f>ROUND(SUMIFS(I$2:I$4213,$B$2:$B$4213,$AA70,Data!$A$2:$A$4213,"Persons")/(SUMIFS($I$2:$I$4213,$B$2:$B$4213,$AA70,$A$2:$A$4213,"Persons",Data!$C$2:$C$4213,"0–4")+SUMIFS($I$2:$I$4213,$B$2:$B$4213,$AA70,$A$2:$A$4213,"Persons",Data!$C$2:$C$4213,"5–9")+SUMIFS($I$2:$I$4213,$B$2:$B$4213,$AA70,$A$2:$A$4213,"Persons",Data!$C$2:$C$4213,"10–14")),0)</f>
        <v>5</v>
      </c>
      <c r="AD70" s="39">
        <f>ROUND(SUMIFS(I$2:I$4213,$B$2:$B$4213,$AA70,Data!$A$2:$A$4213,"Persons")/(SUMIFS(I$2:I$4213,$B$2:$B$4213,$AA70,Data!$C$2:$C$4213,"65–69",Data!$A$2:$A$4213,"Persons")+SUMIFS(I$2:I$4213,$B$2:$B$4213,$AA70,Data!$C$2:$C$4213,"70–74",Data!$A$2:$A$4213,"Persons")+SUMIFS(I$2:I$4213,$B$2:$B$4213,$AA70,Data!$C$2:$C$4213,"75–79",Data!$A$2:$A$4213,"Persons")+SUMIFS(I$2:I$4213,$B$2:$B$4213,$AA70,Data!$C$2:$C$4213,"80–84",Data!$A$2:$A$4213,"Persons")+SUMIFS(I$2:I$4213,$B$2:$B$4213,$AA70,Data!$C$2:$C$4213,"85+",Data!$A$2:$A$4213,"Persons")),0)</f>
        <v>8</v>
      </c>
    </row>
    <row r="71" spans="1:30" x14ac:dyDescent="0.35">
      <c r="A71" s="37" t="s">
        <v>56</v>
      </c>
      <c r="B71" s="37" t="s">
        <v>64</v>
      </c>
      <c r="C71" s="73" t="s">
        <v>88</v>
      </c>
      <c r="D71" s="39">
        <v>36</v>
      </c>
      <c r="E71" s="39">
        <v>68.179881543026113</v>
      </c>
      <c r="F71" s="39">
        <v>66.256615974320709</v>
      </c>
      <c r="G71" s="39">
        <v>69.733290555766601</v>
      </c>
      <c r="H71" s="39">
        <v>72.571452526790239</v>
      </c>
      <c r="I71" s="39">
        <v>75.121255437743429</v>
      </c>
      <c r="K71" s="37" t="s">
        <v>24</v>
      </c>
      <c r="L71" s="37" t="s">
        <v>149</v>
      </c>
      <c r="M71" s="39">
        <v>4300</v>
      </c>
      <c r="N71" s="39">
        <v>4322.7937095020206</v>
      </c>
      <c r="O71" s="39">
        <v>4187.9354226936885</v>
      </c>
      <c r="P71" s="39">
        <v>4024.4125004600055</v>
      </c>
      <c r="Q71" s="39">
        <v>3851.3953758678622</v>
      </c>
      <c r="R71" s="39">
        <v>3666.2175280251622</v>
      </c>
      <c r="Y71" s="39"/>
      <c r="AA71" s="37" t="s">
        <v>149</v>
      </c>
      <c r="AB71" s="39">
        <f>ROUND(SUMIFS(I$2:I$4213,$B$2:$B$4213,$AA71,Data!$A$2:$A$4213,"Persons")/(SUMIFS($I$2:$I$4213,$B$2:$B$4213,$AA71,$A$2:$A$4213,"Persons",Data!$C$2:$C$4213,"0–4")+SUMIFS($I$2:$I$4213,$B$2:$B$4213,$AA71,$A$2:$A$4213,"Persons",Data!$C$2:$C$4213,"5–9")+SUMIFS($I$2:$I$4213,$B$2:$B$4213,$AA71,$A$2:$A$4213,"Persons",Data!$C$2:$C$4213,"10–14")),0)</f>
        <v>3</v>
      </c>
      <c r="AD71" s="39">
        <f>ROUND(SUMIFS(I$2:I$4213,$B$2:$B$4213,$AA71,Data!$A$2:$A$4213,"Persons")/(SUMIFS(I$2:I$4213,$B$2:$B$4213,$AA71,Data!$C$2:$C$4213,"65–69",Data!$A$2:$A$4213,"Persons")+SUMIFS(I$2:I$4213,$B$2:$B$4213,$AA71,Data!$C$2:$C$4213,"70–74",Data!$A$2:$A$4213,"Persons")+SUMIFS(I$2:I$4213,$B$2:$B$4213,$AA71,Data!$C$2:$C$4213,"75–79",Data!$A$2:$A$4213,"Persons")+SUMIFS(I$2:I$4213,$B$2:$B$4213,$AA71,Data!$C$2:$C$4213,"80–84",Data!$A$2:$A$4213,"Persons")+SUMIFS(I$2:I$4213,$B$2:$B$4213,$AA71,Data!$C$2:$C$4213,"85+",Data!$A$2:$A$4213,"Persons")),0)</f>
        <v>8</v>
      </c>
    </row>
    <row r="72" spans="1:30" x14ac:dyDescent="0.35">
      <c r="A72" s="37" t="s">
        <v>56</v>
      </c>
      <c r="B72" s="37" t="s">
        <v>64</v>
      </c>
      <c r="C72" s="73" t="s">
        <v>90</v>
      </c>
      <c r="D72" s="39">
        <v>60</v>
      </c>
      <c r="E72" s="39">
        <v>56.780358078374043</v>
      </c>
      <c r="F72" s="39">
        <v>69.263335318312869</v>
      </c>
      <c r="G72" s="39">
        <v>68.701982853161468</v>
      </c>
      <c r="H72" s="39">
        <v>71.922228902982482</v>
      </c>
      <c r="I72" s="39">
        <v>76.023760243810955</v>
      </c>
      <c r="K72" s="37" t="s">
        <v>24</v>
      </c>
      <c r="L72" s="37" t="s">
        <v>150</v>
      </c>
      <c r="M72" s="39">
        <v>195515</v>
      </c>
      <c r="N72" s="39">
        <v>202483.43874254823</v>
      </c>
      <c r="O72" s="39">
        <v>209615.46736455464</v>
      </c>
      <c r="P72" s="39">
        <v>215816.54351062962</v>
      </c>
      <c r="Q72" s="39">
        <v>221202.99256030464</v>
      </c>
      <c r="R72" s="39">
        <v>225751.86891332295</v>
      </c>
      <c r="Y72" s="39"/>
      <c r="AA72" s="37" t="s">
        <v>150</v>
      </c>
      <c r="AB72" s="39">
        <f>ROUND(SUMIFS(I$2:I$4213,$B$2:$B$4213,$AA72,Data!$A$2:$A$4213,"Persons")/(SUMIFS($I$2:$I$4213,$B$2:$B$4213,$AA72,$A$2:$A$4213,"Persons",Data!$C$2:$C$4213,"0–4")+SUMIFS($I$2:$I$4213,$B$2:$B$4213,$AA72,$A$2:$A$4213,"Persons",Data!$C$2:$C$4213,"5–9")+SUMIFS($I$2:$I$4213,$B$2:$B$4213,$AA72,$A$2:$A$4213,"Persons",Data!$C$2:$C$4213,"10–14")),0)</f>
        <v>6</v>
      </c>
      <c r="AD72" s="39">
        <f>ROUND(SUMIFS(I$2:I$4213,$B$2:$B$4213,$AA72,Data!$A$2:$A$4213,"Persons")/(SUMIFS(I$2:I$4213,$B$2:$B$4213,$AA72,Data!$C$2:$C$4213,"65–69",Data!$A$2:$A$4213,"Persons")+SUMIFS(I$2:I$4213,$B$2:$B$4213,$AA72,Data!$C$2:$C$4213,"70–74",Data!$A$2:$A$4213,"Persons")+SUMIFS(I$2:I$4213,$B$2:$B$4213,$AA72,Data!$C$2:$C$4213,"75–79",Data!$A$2:$A$4213,"Persons")+SUMIFS(I$2:I$4213,$B$2:$B$4213,$AA72,Data!$C$2:$C$4213,"80–84",Data!$A$2:$A$4213,"Persons")+SUMIFS(I$2:I$4213,$B$2:$B$4213,$AA72,Data!$C$2:$C$4213,"85+",Data!$A$2:$A$4213,"Persons")),0)</f>
        <v>5</v>
      </c>
    </row>
    <row r="73" spans="1:30" x14ac:dyDescent="0.35">
      <c r="A73" s="37" t="s">
        <v>56</v>
      </c>
      <c r="B73" s="37" t="s">
        <v>64</v>
      </c>
      <c r="C73" s="73" t="s">
        <v>92</v>
      </c>
      <c r="D73" s="39">
        <v>11</v>
      </c>
      <c r="E73" s="39">
        <v>25.45289612272466</v>
      </c>
      <c r="F73" s="39">
        <v>30.836313767694531</v>
      </c>
      <c r="G73" s="39">
        <v>40.162829575843887</v>
      </c>
      <c r="H73" s="39">
        <v>45.602836791141989</v>
      </c>
      <c r="I73" s="39">
        <v>52.340770848618533</v>
      </c>
      <c r="K73" s="37" t="s">
        <v>24</v>
      </c>
      <c r="L73" s="37" t="s">
        <v>151</v>
      </c>
      <c r="M73" s="39">
        <v>4176</v>
      </c>
      <c r="N73" s="39">
        <v>4305.196410779793</v>
      </c>
      <c r="O73" s="39">
        <v>4479.4864992323983</v>
      </c>
      <c r="P73" s="39">
        <v>4603.8366543233551</v>
      </c>
      <c r="Q73" s="39">
        <v>4687.1675957432126</v>
      </c>
      <c r="R73" s="39">
        <v>4718.1425207901893</v>
      </c>
      <c r="Y73" s="39"/>
      <c r="AA73" s="37" t="s">
        <v>151</v>
      </c>
      <c r="AB73" s="39">
        <f>ROUND(SUMIFS(I$2:I$4213,$B$2:$B$4213,$AA73,Data!$A$2:$A$4213,"Persons")/(SUMIFS($I$2:$I$4213,$B$2:$B$4213,$AA73,$A$2:$A$4213,"Persons",Data!$C$2:$C$4213,"0–4")+SUMIFS($I$2:$I$4213,$B$2:$B$4213,$AA73,$A$2:$A$4213,"Persons",Data!$C$2:$C$4213,"5–9")+SUMIFS($I$2:$I$4213,$B$2:$B$4213,$AA73,$A$2:$A$4213,"Persons",Data!$C$2:$C$4213,"10–14")),0)</f>
        <v>5</v>
      </c>
      <c r="AD73" s="39">
        <f>ROUND(SUMIFS(I$2:I$4213,$B$2:$B$4213,$AA73,Data!$A$2:$A$4213,"Persons")/(SUMIFS(I$2:I$4213,$B$2:$B$4213,$AA73,Data!$C$2:$C$4213,"65–69",Data!$A$2:$A$4213,"Persons")+SUMIFS(I$2:I$4213,$B$2:$B$4213,$AA73,Data!$C$2:$C$4213,"70–74",Data!$A$2:$A$4213,"Persons")+SUMIFS(I$2:I$4213,$B$2:$B$4213,$AA73,Data!$C$2:$C$4213,"75–79",Data!$A$2:$A$4213,"Persons")+SUMIFS(I$2:I$4213,$B$2:$B$4213,$AA73,Data!$C$2:$C$4213,"80–84",Data!$A$2:$A$4213,"Persons")+SUMIFS(I$2:I$4213,$B$2:$B$4213,$AA73,Data!$C$2:$C$4213,"85+",Data!$A$2:$A$4213,"Persons")),0)</f>
        <v>8</v>
      </c>
    </row>
    <row r="74" spans="1:30" x14ac:dyDescent="0.35">
      <c r="A74" s="37" t="s">
        <v>56</v>
      </c>
      <c r="B74" s="37" t="s">
        <v>66</v>
      </c>
      <c r="C74" s="73" t="s">
        <v>57</v>
      </c>
      <c r="D74" s="39">
        <v>4</v>
      </c>
      <c r="E74" s="39">
        <v>8.6101047532838457</v>
      </c>
      <c r="F74" s="39">
        <v>8.212265712536583</v>
      </c>
      <c r="G74" s="39">
        <v>7.6288391114158518</v>
      </c>
      <c r="H74" s="39">
        <v>7.2059960666778862</v>
      </c>
      <c r="I74" s="39">
        <v>6.6834212112493949</v>
      </c>
      <c r="K74" s="37" t="s">
        <v>24</v>
      </c>
      <c r="L74" s="37" t="s">
        <v>152</v>
      </c>
      <c r="M74" s="39">
        <v>34360</v>
      </c>
      <c r="N74" s="39">
        <v>34756.694884343124</v>
      </c>
      <c r="O74" s="39">
        <v>35045.348180947643</v>
      </c>
      <c r="P74" s="39">
        <v>35040.535435347374</v>
      </c>
      <c r="Q74" s="39">
        <v>34849.846499954576</v>
      </c>
      <c r="R74" s="39">
        <v>34528.14666580224</v>
      </c>
      <c r="Y74" s="39"/>
      <c r="AA74" s="37" t="s">
        <v>152</v>
      </c>
      <c r="AB74" s="39">
        <f>ROUND(SUMIFS(I$2:I$4213,$B$2:$B$4213,$AA74,Data!$A$2:$A$4213,"Persons")/(SUMIFS($I$2:$I$4213,$B$2:$B$4213,$AA74,$A$2:$A$4213,"Persons",Data!$C$2:$C$4213,"0–4")+SUMIFS($I$2:$I$4213,$B$2:$B$4213,$AA74,$A$2:$A$4213,"Persons",Data!$C$2:$C$4213,"5–9")+SUMIFS($I$2:$I$4213,$B$2:$B$4213,$AA74,$A$2:$A$4213,"Persons",Data!$C$2:$C$4213,"10–14")),0)</f>
        <v>5</v>
      </c>
      <c r="AD74" s="39">
        <f>ROUND(SUMIFS(I$2:I$4213,$B$2:$B$4213,$AA74,Data!$A$2:$A$4213,"Persons")/(SUMIFS(I$2:I$4213,$B$2:$B$4213,$AA74,Data!$C$2:$C$4213,"65–69",Data!$A$2:$A$4213,"Persons")+SUMIFS(I$2:I$4213,$B$2:$B$4213,$AA74,Data!$C$2:$C$4213,"70–74",Data!$A$2:$A$4213,"Persons")+SUMIFS(I$2:I$4213,$B$2:$B$4213,$AA74,Data!$C$2:$C$4213,"75–79",Data!$A$2:$A$4213,"Persons")+SUMIFS(I$2:I$4213,$B$2:$B$4213,$AA74,Data!$C$2:$C$4213,"80–84",Data!$A$2:$A$4213,"Persons")+SUMIFS(I$2:I$4213,$B$2:$B$4213,$AA74,Data!$C$2:$C$4213,"85+",Data!$A$2:$A$4213,"Persons")),0)</f>
        <v>5</v>
      </c>
    </row>
    <row r="75" spans="1:30" x14ac:dyDescent="0.35">
      <c r="A75" s="37" t="s">
        <v>56</v>
      </c>
      <c r="B75" s="37" t="s">
        <v>66</v>
      </c>
      <c r="C75" s="74" t="s">
        <v>59</v>
      </c>
      <c r="D75" s="39">
        <v>14</v>
      </c>
      <c r="E75" s="39">
        <v>12.56924172815541</v>
      </c>
      <c r="F75" s="39">
        <v>14.012760284866919</v>
      </c>
      <c r="G75" s="39">
        <v>13.70644031126994</v>
      </c>
      <c r="H75" s="39">
        <v>13.33788202760622</v>
      </c>
      <c r="I75" s="39">
        <v>13.132201311873329</v>
      </c>
      <c r="K75" s="37" t="s">
        <v>24</v>
      </c>
      <c r="L75" s="37" t="s">
        <v>153</v>
      </c>
      <c r="M75" s="39">
        <v>37660</v>
      </c>
      <c r="N75" s="39">
        <v>40373.172228538271</v>
      </c>
      <c r="O75" s="39">
        <v>42330.139800532772</v>
      </c>
      <c r="P75" s="39">
        <v>44032.118192466325</v>
      </c>
      <c r="Q75" s="39">
        <v>45613.899580236852</v>
      </c>
      <c r="R75" s="39">
        <v>47077.76639173233</v>
      </c>
      <c r="Y75" s="39"/>
      <c r="AA75" s="37" t="s">
        <v>153</v>
      </c>
      <c r="AB75" s="39">
        <f>ROUND(SUMIFS(I$2:I$4213,$B$2:$B$4213,$AA75,Data!$A$2:$A$4213,"Persons")/(SUMIFS($I$2:$I$4213,$B$2:$B$4213,$AA75,$A$2:$A$4213,"Persons",Data!$C$2:$C$4213,"0–4")+SUMIFS($I$2:$I$4213,$B$2:$B$4213,$AA75,$A$2:$A$4213,"Persons",Data!$C$2:$C$4213,"5–9")+SUMIFS($I$2:$I$4213,$B$2:$B$4213,$AA75,$A$2:$A$4213,"Persons",Data!$C$2:$C$4213,"10–14")),0)</f>
        <v>7</v>
      </c>
      <c r="AD75" s="39">
        <f>ROUND(SUMIFS(I$2:I$4213,$B$2:$B$4213,$AA75,Data!$A$2:$A$4213,"Persons")/(SUMIFS(I$2:I$4213,$B$2:$B$4213,$AA75,Data!$C$2:$C$4213,"65–69",Data!$A$2:$A$4213,"Persons")+SUMIFS(I$2:I$4213,$B$2:$B$4213,$AA75,Data!$C$2:$C$4213,"70–74",Data!$A$2:$A$4213,"Persons")+SUMIFS(I$2:I$4213,$B$2:$B$4213,$AA75,Data!$C$2:$C$4213,"75–79",Data!$A$2:$A$4213,"Persons")+SUMIFS(I$2:I$4213,$B$2:$B$4213,$AA75,Data!$C$2:$C$4213,"80–84",Data!$A$2:$A$4213,"Persons")+SUMIFS(I$2:I$4213,$B$2:$B$4213,$AA75,Data!$C$2:$C$4213,"85+",Data!$A$2:$A$4213,"Persons")),0)</f>
        <v>4</v>
      </c>
    </row>
    <row r="76" spans="1:30" x14ac:dyDescent="0.35">
      <c r="A76" s="37" t="s">
        <v>56</v>
      </c>
      <c r="B76" s="37" t="s">
        <v>66</v>
      </c>
      <c r="C76" s="73" t="s">
        <v>61</v>
      </c>
      <c r="D76" s="39">
        <v>1</v>
      </c>
      <c r="E76" s="39">
        <v>3.565488557715033</v>
      </c>
      <c r="F76" s="39">
        <v>1.5842468520430411</v>
      </c>
      <c r="G76" s="39">
        <v>1.132075609766386</v>
      </c>
      <c r="H76" s="39">
        <v>0.67245463225961499</v>
      </c>
      <c r="I76" s="39">
        <v>0.28764755417662169</v>
      </c>
      <c r="K76" s="37" t="s">
        <v>24</v>
      </c>
      <c r="L76" s="37" t="s">
        <v>154</v>
      </c>
      <c r="M76" s="39">
        <v>1132</v>
      </c>
      <c r="N76" s="39">
        <v>1104.9984687518665</v>
      </c>
      <c r="O76" s="39">
        <v>1026.02534279581</v>
      </c>
      <c r="P76" s="39">
        <v>946.9626991672269</v>
      </c>
      <c r="Q76" s="39">
        <v>873.54602861970318</v>
      </c>
      <c r="R76" s="39">
        <v>805.10640908828316</v>
      </c>
      <c r="Y76" s="39"/>
      <c r="AA76" s="37" t="s">
        <v>154</v>
      </c>
      <c r="AB76" s="39">
        <f>ROUND(SUMIFS(I$2:I$4213,$B$2:$B$4213,$AA76,Data!$A$2:$A$4213,"Persons")/(SUMIFS($I$2:$I$4213,$B$2:$B$4213,$AA76,$A$2:$A$4213,"Persons",Data!$C$2:$C$4213,"0–4")+SUMIFS($I$2:$I$4213,$B$2:$B$4213,$AA76,$A$2:$A$4213,"Persons",Data!$C$2:$C$4213,"5–9")+SUMIFS($I$2:$I$4213,$B$2:$B$4213,$AA76,$A$2:$A$4213,"Persons",Data!$C$2:$C$4213,"10–14")),0)</f>
        <v>7</v>
      </c>
      <c r="AD76" s="39">
        <f>ROUND(SUMIFS(I$2:I$4213,$B$2:$B$4213,$AA76,Data!$A$2:$A$4213,"Persons")/(SUMIFS(I$2:I$4213,$B$2:$B$4213,$AA76,Data!$C$2:$C$4213,"65–69",Data!$A$2:$A$4213,"Persons")+SUMIFS(I$2:I$4213,$B$2:$B$4213,$AA76,Data!$C$2:$C$4213,"70–74",Data!$A$2:$A$4213,"Persons")+SUMIFS(I$2:I$4213,$B$2:$B$4213,$AA76,Data!$C$2:$C$4213,"75–79",Data!$A$2:$A$4213,"Persons")+SUMIFS(I$2:I$4213,$B$2:$B$4213,$AA76,Data!$C$2:$C$4213,"80–84",Data!$A$2:$A$4213,"Persons")+SUMIFS(I$2:I$4213,$B$2:$B$4213,$AA76,Data!$C$2:$C$4213,"85+",Data!$A$2:$A$4213,"Persons")),0)</f>
        <v>4</v>
      </c>
    </row>
    <row r="77" spans="1:30" x14ac:dyDescent="0.35">
      <c r="A77" s="37" t="s">
        <v>56</v>
      </c>
      <c r="B77" s="37" t="s">
        <v>66</v>
      </c>
      <c r="C77" s="73" t="s">
        <v>63</v>
      </c>
      <c r="D77" s="39">
        <v>14</v>
      </c>
      <c r="E77" s="39">
        <v>11.57608660226108</v>
      </c>
      <c r="F77" s="39">
        <v>11.478566376678319</v>
      </c>
      <c r="G77" s="39">
        <v>9.9934392611034912</v>
      </c>
      <c r="H77" s="39">
        <v>9.8462031887965917</v>
      </c>
      <c r="I77" s="39">
        <v>9.4303318768540194</v>
      </c>
      <c r="K77" s="37" t="s">
        <v>24</v>
      </c>
      <c r="L77" s="37" t="s">
        <v>155</v>
      </c>
      <c r="M77" s="39">
        <v>1041</v>
      </c>
      <c r="N77" s="39">
        <v>1050.3727774699294</v>
      </c>
      <c r="O77" s="39">
        <v>1051.4847239498802</v>
      </c>
      <c r="P77" s="39">
        <v>1048.3002527953054</v>
      </c>
      <c r="Q77" s="39">
        <v>1043.9681034401997</v>
      </c>
      <c r="R77" s="39">
        <v>1038.7531665025056</v>
      </c>
      <c r="Y77" s="39"/>
      <c r="AA77" s="37" t="s">
        <v>155</v>
      </c>
      <c r="AB77" s="39">
        <f>ROUND(SUMIFS(I$2:I$4213,$B$2:$B$4213,$AA77,Data!$A$2:$A$4213,"Persons")/(SUMIFS($I$2:$I$4213,$B$2:$B$4213,$AA77,$A$2:$A$4213,"Persons",Data!$C$2:$C$4213,"0–4")+SUMIFS($I$2:$I$4213,$B$2:$B$4213,$AA77,$A$2:$A$4213,"Persons",Data!$C$2:$C$4213,"5–9")+SUMIFS($I$2:$I$4213,$B$2:$B$4213,$AA77,$A$2:$A$4213,"Persons",Data!$C$2:$C$4213,"10–14")),0)</f>
        <v>3</v>
      </c>
      <c r="AD77" s="39">
        <f>ROUND(SUMIFS(I$2:I$4213,$B$2:$B$4213,$AA77,Data!$A$2:$A$4213,"Persons")/(SUMIFS(I$2:I$4213,$B$2:$B$4213,$AA77,Data!$C$2:$C$4213,"65–69",Data!$A$2:$A$4213,"Persons")+SUMIFS(I$2:I$4213,$B$2:$B$4213,$AA77,Data!$C$2:$C$4213,"70–74",Data!$A$2:$A$4213,"Persons")+SUMIFS(I$2:I$4213,$B$2:$B$4213,$AA77,Data!$C$2:$C$4213,"75–79",Data!$A$2:$A$4213,"Persons")+SUMIFS(I$2:I$4213,$B$2:$B$4213,$AA77,Data!$C$2:$C$4213,"80–84",Data!$A$2:$A$4213,"Persons")+SUMIFS(I$2:I$4213,$B$2:$B$4213,$AA77,Data!$C$2:$C$4213,"85+",Data!$A$2:$A$4213,"Persons")),0)</f>
        <v>15</v>
      </c>
    </row>
    <row r="78" spans="1:30" x14ac:dyDescent="0.35">
      <c r="A78" s="37" t="s">
        <v>56</v>
      </c>
      <c r="B78" s="37" t="s">
        <v>66</v>
      </c>
      <c r="C78" s="73" t="s">
        <v>65</v>
      </c>
      <c r="D78" s="39">
        <v>31</v>
      </c>
      <c r="E78" s="39">
        <v>19.81869321870327</v>
      </c>
      <c r="F78" s="39">
        <v>19.273785354512011</v>
      </c>
      <c r="G78" s="39">
        <v>18.907077421148639</v>
      </c>
      <c r="H78" s="39">
        <v>17.32875580092167</v>
      </c>
      <c r="I78" s="39">
        <v>16.931760625983671</v>
      </c>
      <c r="K78" s="37" t="s">
        <v>24</v>
      </c>
      <c r="L78" s="37" t="s">
        <v>156</v>
      </c>
      <c r="M78" s="39">
        <v>284</v>
      </c>
      <c r="N78" s="39">
        <v>294.6840270601179</v>
      </c>
      <c r="O78" s="39">
        <v>297.61185218126548</v>
      </c>
      <c r="P78" s="39">
        <v>297.46439883447715</v>
      </c>
      <c r="Q78" s="39">
        <v>295.28394716921679</v>
      </c>
      <c r="R78" s="39">
        <v>290.70687301568393</v>
      </c>
      <c r="Y78" s="39"/>
      <c r="AA78" s="37" t="s">
        <v>156</v>
      </c>
      <c r="AB78" s="39">
        <f>ROUND(SUMIFS(I$2:I$4213,$B$2:$B$4213,$AA78,Data!$A$2:$A$4213,"Persons")/(SUMIFS($I$2:$I$4213,$B$2:$B$4213,$AA78,$A$2:$A$4213,"Persons",Data!$C$2:$C$4213,"0–4")+SUMIFS($I$2:$I$4213,$B$2:$B$4213,$AA78,$A$2:$A$4213,"Persons",Data!$C$2:$C$4213,"5–9")+SUMIFS($I$2:$I$4213,$B$2:$B$4213,$AA78,$A$2:$A$4213,"Persons",Data!$C$2:$C$4213,"10–14")),0)</f>
        <v>4</v>
      </c>
      <c r="AD78" s="39">
        <f>ROUND(SUMIFS(I$2:I$4213,$B$2:$B$4213,$AA78,Data!$A$2:$A$4213,"Persons")/(SUMIFS(I$2:I$4213,$B$2:$B$4213,$AA78,Data!$C$2:$C$4213,"65–69",Data!$A$2:$A$4213,"Persons")+SUMIFS(I$2:I$4213,$B$2:$B$4213,$AA78,Data!$C$2:$C$4213,"70–74",Data!$A$2:$A$4213,"Persons")+SUMIFS(I$2:I$4213,$B$2:$B$4213,$AA78,Data!$C$2:$C$4213,"75–79",Data!$A$2:$A$4213,"Persons")+SUMIFS(I$2:I$4213,$B$2:$B$4213,$AA78,Data!$C$2:$C$4213,"80–84",Data!$A$2:$A$4213,"Persons")+SUMIFS(I$2:I$4213,$B$2:$B$4213,$AA78,Data!$C$2:$C$4213,"85+",Data!$A$2:$A$4213,"Persons")),0)</f>
        <v>15</v>
      </c>
    </row>
    <row r="79" spans="1:30" x14ac:dyDescent="0.35">
      <c r="A79" s="37" t="s">
        <v>56</v>
      </c>
      <c r="B79" s="37" t="s">
        <v>66</v>
      </c>
      <c r="C79" s="73" t="s">
        <v>67</v>
      </c>
      <c r="D79" s="39">
        <v>5</v>
      </c>
      <c r="E79" s="39">
        <v>4.3208765200479116</v>
      </c>
      <c r="F79" s="39">
        <v>3.7252630996505691</v>
      </c>
      <c r="G79" s="39">
        <v>4.0696566623903623</v>
      </c>
      <c r="H79" s="39">
        <v>3.6551628441489958</v>
      </c>
      <c r="I79" s="39">
        <v>2.6516862586631129</v>
      </c>
      <c r="K79" s="37" t="s">
        <v>24</v>
      </c>
      <c r="L79" s="37" t="s">
        <v>157</v>
      </c>
      <c r="M79" s="39">
        <v>2598</v>
      </c>
      <c r="N79" s="39">
        <v>2697.0475100741264</v>
      </c>
      <c r="O79" s="39">
        <v>2789.4280950484399</v>
      </c>
      <c r="P79" s="39">
        <v>2873.972154819814</v>
      </c>
      <c r="Q79" s="39">
        <v>2952.2215095877573</v>
      </c>
      <c r="R79" s="39">
        <v>3022.6962231768043</v>
      </c>
      <c r="Y79" s="39"/>
      <c r="AA79" s="37" t="s">
        <v>157</v>
      </c>
      <c r="AB79" s="39">
        <f>ROUND(SUMIFS(I$2:I$4213,$B$2:$B$4213,$AA79,Data!$A$2:$A$4213,"Persons")/(SUMIFS($I$2:$I$4213,$B$2:$B$4213,$AA79,$A$2:$A$4213,"Persons",Data!$C$2:$C$4213,"0–4")+SUMIFS($I$2:$I$4213,$B$2:$B$4213,$AA79,$A$2:$A$4213,"Persons",Data!$C$2:$C$4213,"5–9")+SUMIFS($I$2:$I$4213,$B$2:$B$4213,$AA79,$A$2:$A$4213,"Persons",Data!$C$2:$C$4213,"10–14")),0)</f>
        <v>4</v>
      </c>
      <c r="AD79" s="39">
        <f>ROUND(SUMIFS(I$2:I$4213,$B$2:$B$4213,$AA79,Data!$A$2:$A$4213,"Persons")/(SUMIFS(I$2:I$4213,$B$2:$B$4213,$AA79,Data!$C$2:$C$4213,"65–69",Data!$A$2:$A$4213,"Persons")+SUMIFS(I$2:I$4213,$B$2:$B$4213,$AA79,Data!$C$2:$C$4213,"70–74",Data!$A$2:$A$4213,"Persons")+SUMIFS(I$2:I$4213,$B$2:$B$4213,$AA79,Data!$C$2:$C$4213,"75–79",Data!$A$2:$A$4213,"Persons")+SUMIFS(I$2:I$4213,$B$2:$B$4213,$AA79,Data!$C$2:$C$4213,"80–84",Data!$A$2:$A$4213,"Persons")+SUMIFS(I$2:I$4213,$B$2:$B$4213,$AA79,Data!$C$2:$C$4213,"85+",Data!$A$2:$A$4213,"Persons")),0)</f>
        <v>10</v>
      </c>
    </row>
    <row r="80" spans="1:30" x14ac:dyDescent="0.35">
      <c r="A80" s="37" t="s">
        <v>56</v>
      </c>
      <c r="B80" s="37" t="s">
        <v>66</v>
      </c>
      <c r="C80" s="73" t="s">
        <v>69</v>
      </c>
      <c r="D80" s="39">
        <v>3</v>
      </c>
      <c r="E80" s="39">
        <v>6.6002546921988552</v>
      </c>
      <c r="F80" s="39">
        <v>5.9117819744799922</v>
      </c>
      <c r="G80" s="39">
        <v>5.8195794890861752</v>
      </c>
      <c r="H80" s="39">
        <v>5.9407467953955599</v>
      </c>
      <c r="I80" s="39">
        <v>5.6468561095732177</v>
      </c>
      <c r="K80" s="37" t="s">
        <v>25</v>
      </c>
      <c r="L80" s="37" t="s">
        <v>20</v>
      </c>
      <c r="M80" s="39">
        <v>1131</v>
      </c>
      <c r="N80" s="39">
        <v>1183.5206529631805</v>
      </c>
      <c r="O80" s="39">
        <v>1183.4512419954863</v>
      </c>
      <c r="P80" s="39">
        <v>1183.5471835114024</v>
      </c>
      <c r="Q80" s="39">
        <v>1183.4471847599457</v>
      </c>
      <c r="R80" s="39">
        <v>1180.4533950530883</v>
      </c>
      <c r="S80" s="39"/>
    </row>
    <row r="81" spans="1:36" x14ac:dyDescent="0.35">
      <c r="A81" s="37" t="s">
        <v>56</v>
      </c>
      <c r="B81" s="37" t="s">
        <v>66</v>
      </c>
      <c r="C81" s="73" t="s">
        <v>71</v>
      </c>
      <c r="D81" s="39">
        <v>18</v>
      </c>
      <c r="E81" s="39">
        <v>10.96589822729803</v>
      </c>
      <c r="F81" s="39">
        <v>11.483531541210031</v>
      </c>
      <c r="G81" s="39">
        <v>10.818624550964341</v>
      </c>
      <c r="H81" s="39">
        <v>10.805415495862579</v>
      </c>
      <c r="I81" s="39">
        <v>10.95232685037238</v>
      </c>
      <c r="K81" s="37" t="s">
        <v>25</v>
      </c>
      <c r="L81" s="37" t="s">
        <v>60</v>
      </c>
      <c r="M81" s="39">
        <v>4379</v>
      </c>
      <c r="N81" s="39">
        <v>4170.1206604226645</v>
      </c>
      <c r="O81" s="39">
        <v>3961.1294743816884</v>
      </c>
      <c r="P81" s="39">
        <v>3761.2409821285969</v>
      </c>
      <c r="Q81" s="39">
        <v>3563.0282522878565</v>
      </c>
      <c r="R81" s="39">
        <v>3364.4655309637988</v>
      </c>
      <c r="S81" s="39"/>
      <c r="AA81" s="40" t="s">
        <v>158</v>
      </c>
    </row>
    <row r="82" spans="1:36" x14ac:dyDescent="0.35">
      <c r="A82" s="37" t="s">
        <v>56</v>
      </c>
      <c r="B82" s="37" t="s">
        <v>66</v>
      </c>
      <c r="C82" s="73" t="s">
        <v>73</v>
      </c>
      <c r="D82" s="39">
        <v>5</v>
      </c>
      <c r="E82" s="39">
        <v>9.0446736756405031</v>
      </c>
      <c r="F82" s="39">
        <v>8.826927442616137</v>
      </c>
      <c r="G82" s="39">
        <v>9.0047644865820562</v>
      </c>
      <c r="H82" s="39">
        <v>8.5296702367082808</v>
      </c>
      <c r="I82" s="39">
        <v>8.5400437267888663</v>
      </c>
      <c r="K82" s="37" t="s">
        <v>25</v>
      </c>
      <c r="L82" s="37" t="s">
        <v>62</v>
      </c>
      <c r="M82" s="39">
        <v>14663</v>
      </c>
      <c r="N82" s="39">
        <v>14529.582527154609</v>
      </c>
      <c r="O82" s="39">
        <v>14415.897466199207</v>
      </c>
      <c r="P82" s="39">
        <v>14330.640670242607</v>
      </c>
      <c r="Q82" s="39">
        <v>14248.912101957807</v>
      </c>
      <c r="R82" s="39">
        <v>14150.429270340746</v>
      </c>
      <c r="S82" s="39"/>
      <c r="AA82" s="38" t="str">
        <f>Snapshot!$B$1&amp;" is projected to have a population between "&amp;TEXT(Snapshot!$C$12,"#,##0")&amp;" and "&amp;TEXT(Snapshot!$G$12,"#,##0")&amp;" by 2046"</f>
        <v>Aurukun is projected to have a population between 1,099 and 1,263 by 2046</v>
      </c>
    </row>
    <row r="83" spans="1:36" x14ac:dyDescent="0.35">
      <c r="A83" s="37" t="s">
        <v>56</v>
      </c>
      <c r="B83" s="37" t="s">
        <v>66</v>
      </c>
      <c r="C83" s="73" t="s">
        <v>76</v>
      </c>
      <c r="D83" s="39">
        <v>3</v>
      </c>
      <c r="E83" s="39">
        <v>0.56205005817404097</v>
      </c>
      <c r="F83" s="39">
        <v>1.5936054435262761</v>
      </c>
      <c r="G83" s="39">
        <v>0.76196992308037004</v>
      </c>
      <c r="H83" s="39">
        <v>0.60658790485967928</v>
      </c>
      <c r="I83" s="39">
        <v>4.4229075924586587E-2</v>
      </c>
      <c r="K83" s="37" t="s">
        <v>25</v>
      </c>
      <c r="L83" s="37" t="s">
        <v>64</v>
      </c>
      <c r="M83" s="39">
        <v>2863</v>
      </c>
      <c r="N83" s="39">
        <v>2807.1745182226018</v>
      </c>
      <c r="O83" s="39">
        <v>2680.2568643596305</v>
      </c>
      <c r="P83" s="39">
        <v>2558.9251946678269</v>
      </c>
      <c r="Q83" s="39">
        <v>2447.2079724686291</v>
      </c>
      <c r="R83" s="39">
        <v>2342.7996568597346</v>
      </c>
      <c r="S83" s="39"/>
      <c r="AA83" s="38" t="str">
        <f>"Between 2021 and 2046, the population of "&amp;Snapshot!$B$1&amp;" is projected to "&amp;$AA$84&amp;" by "&amp;TEXT(ABS(Snapshot!$E$25),"#,##0")&amp;" persons"&amp;$AA$81</f>
        <v>Between 2021 and 2046, the population of Aurukun is projected to increase by 49 persons¹</v>
      </c>
    </row>
    <row r="84" spans="1:36" x14ac:dyDescent="0.35">
      <c r="A84" s="37" t="s">
        <v>56</v>
      </c>
      <c r="B84" s="37" t="s">
        <v>66</v>
      </c>
      <c r="C84" s="73" t="s">
        <v>78</v>
      </c>
      <c r="D84" s="39">
        <v>16</v>
      </c>
      <c r="E84" s="39">
        <v>13.342352869936629</v>
      </c>
      <c r="F84" s="39">
        <v>13.71922455313404</v>
      </c>
      <c r="G84" s="39">
        <v>14.406804583428039</v>
      </c>
      <c r="H84" s="39">
        <v>13.9128338720882</v>
      </c>
      <c r="I84" s="39">
        <v>13.817036212280341</v>
      </c>
      <c r="K84" s="37" t="s">
        <v>25</v>
      </c>
      <c r="L84" s="37" t="s">
        <v>66</v>
      </c>
      <c r="M84" s="39">
        <v>312</v>
      </c>
      <c r="N84" s="39">
        <v>305.2156773712133</v>
      </c>
      <c r="O84" s="39">
        <v>291.14149335395103</v>
      </c>
      <c r="P84" s="39">
        <v>277.5786668053608</v>
      </c>
      <c r="Q84" s="39">
        <v>265.07875437610875</v>
      </c>
      <c r="R84" s="39">
        <v>253.48708991511066</v>
      </c>
      <c r="S84" s="39"/>
      <c r="AA84" s="38" t="str">
        <f>IF(SUMIFS($I$2:$I$4213,$B$2:$B$4213,Snapshot!$B$1,Data!$A$2:$A$4213,Data!$AA$85)&gt;SUMIFS($D$2:$D$4213,$B$2:$B$4213,Snapshot!$B$1,Data!$A$2:$A$4213,Data!$AA$85),"increase","decrease")</f>
        <v>increase</v>
      </c>
    </row>
    <row r="85" spans="1:36" x14ac:dyDescent="0.35">
      <c r="A85" s="37" t="s">
        <v>56</v>
      </c>
      <c r="B85" s="37" t="s">
        <v>66</v>
      </c>
      <c r="C85" s="73" t="s">
        <v>80</v>
      </c>
      <c r="D85" s="39">
        <v>20</v>
      </c>
      <c r="E85" s="39">
        <v>17.020386412072991</v>
      </c>
      <c r="F85" s="39">
        <v>16.970675527208218</v>
      </c>
      <c r="G85" s="39">
        <v>17.02132168506261</v>
      </c>
      <c r="H85" s="39">
        <v>17.844469358289992</v>
      </c>
      <c r="I85" s="39">
        <v>17.421019206951549</v>
      </c>
      <c r="K85" s="37" t="s">
        <v>25</v>
      </c>
      <c r="L85" s="37" t="s">
        <v>68</v>
      </c>
      <c r="M85" s="39">
        <v>1920</v>
      </c>
      <c r="N85" s="39">
        <v>1882.5622846282454</v>
      </c>
      <c r="O85" s="39">
        <v>1797.4481113634768</v>
      </c>
      <c r="P85" s="39">
        <v>1716.0800104164762</v>
      </c>
      <c r="Q85" s="39">
        <v>1641.1595747560759</v>
      </c>
      <c r="R85" s="39">
        <v>1571.140724149793</v>
      </c>
      <c r="S85" s="39"/>
      <c r="AA85" s="37" t="s">
        <v>40</v>
      </c>
    </row>
    <row r="86" spans="1:36" x14ac:dyDescent="0.35">
      <c r="A86" s="37" t="s">
        <v>56</v>
      </c>
      <c r="B86" s="37" t="s">
        <v>66</v>
      </c>
      <c r="C86" s="73" t="s">
        <v>82</v>
      </c>
      <c r="D86" s="39">
        <v>7</v>
      </c>
      <c r="E86" s="39">
        <v>10.13550308702065</v>
      </c>
      <c r="F86" s="39">
        <v>6.984896504096076</v>
      </c>
      <c r="G86" s="39">
        <v>6.6674787286095238</v>
      </c>
      <c r="H86" s="39">
        <v>6.2207755757941738</v>
      </c>
      <c r="I86" s="39">
        <v>6.7507717438287713</v>
      </c>
      <c r="K86" s="37" t="s">
        <v>25</v>
      </c>
      <c r="L86" s="37" t="s">
        <v>70</v>
      </c>
      <c r="M86" s="39">
        <v>470</v>
      </c>
      <c r="N86" s="39">
        <v>459.77999692868076</v>
      </c>
      <c r="O86" s="39">
        <v>438.57850014927681</v>
      </c>
      <c r="P86" s="39">
        <v>418.14728005969283</v>
      </c>
      <c r="Q86" s="39">
        <v>399.31734818160447</v>
      </c>
      <c r="R86" s="39">
        <v>381.85555628270737</v>
      </c>
      <c r="S86" s="39"/>
      <c r="AI86" s="39"/>
    </row>
    <row r="87" spans="1:36" x14ac:dyDescent="0.35">
      <c r="A87" s="37" t="s">
        <v>56</v>
      </c>
      <c r="B87" s="37" t="s">
        <v>66</v>
      </c>
      <c r="C87" s="73" t="s">
        <v>84</v>
      </c>
      <c r="D87" s="39">
        <v>6</v>
      </c>
      <c r="E87" s="39">
        <v>5.3234433316371659</v>
      </c>
      <c r="F87" s="39">
        <v>5.5619583056190116</v>
      </c>
      <c r="G87" s="39">
        <v>3.5335906677998219</v>
      </c>
      <c r="H87" s="39">
        <v>3.1584663383790059</v>
      </c>
      <c r="I87" s="39">
        <v>2.610808338009988</v>
      </c>
      <c r="K87" s="37" t="s">
        <v>25</v>
      </c>
      <c r="L87" s="37" t="s">
        <v>72</v>
      </c>
      <c r="M87" s="39">
        <v>1264024</v>
      </c>
      <c r="N87" s="39">
        <v>1347336.541094529</v>
      </c>
      <c r="O87" s="39">
        <v>1407863.2550224441</v>
      </c>
      <c r="P87" s="39">
        <v>1467708.7347841677</v>
      </c>
      <c r="Q87" s="39">
        <v>1533653.4397151927</v>
      </c>
      <c r="R87" s="39">
        <v>1603148.3512882858</v>
      </c>
      <c r="S87" s="39"/>
      <c r="AA87" s="38" t="str">
        <f>""</f>
        <v/>
      </c>
      <c r="AI87" s="39"/>
    </row>
    <row r="88" spans="1:36" x14ac:dyDescent="0.35">
      <c r="A88" s="37" t="s">
        <v>56</v>
      </c>
      <c r="B88" s="37" t="s">
        <v>66</v>
      </c>
      <c r="C88" s="73" t="s">
        <v>86</v>
      </c>
      <c r="D88" s="39">
        <v>11</v>
      </c>
      <c r="E88" s="39">
        <v>14.982254366458649</v>
      </c>
      <c r="F88" s="39">
        <v>13.34435722030052</v>
      </c>
      <c r="G88" s="39">
        <v>14.62658893278698</v>
      </c>
      <c r="H88" s="39">
        <v>12.82351056571741</v>
      </c>
      <c r="I88" s="39">
        <v>12.94204628265876</v>
      </c>
      <c r="K88" s="37" t="s">
        <v>25</v>
      </c>
      <c r="L88" s="37" t="s">
        <v>74</v>
      </c>
      <c r="M88" s="39">
        <v>342</v>
      </c>
      <c r="N88" s="39">
        <v>331.57602843641178</v>
      </c>
      <c r="O88" s="39">
        <v>315.53808895775796</v>
      </c>
      <c r="P88" s="39">
        <v>301.09002176852846</v>
      </c>
      <c r="Q88" s="39">
        <v>288.59523361831702</v>
      </c>
      <c r="R88" s="39">
        <v>277.56240077634413</v>
      </c>
      <c r="S88" s="39"/>
      <c r="AI88" s="41"/>
      <c r="AJ88" s="39"/>
    </row>
    <row r="89" spans="1:36" x14ac:dyDescent="0.35">
      <c r="A89" s="37" t="s">
        <v>56</v>
      </c>
      <c r="B89" s="37" t="s">
        <v>66</v>
      </c>
      <c r="C89" s="73" t="s">
        <v>88</v>
      </c>
      <c r="D89" s="39">
        <v>5</v>
      </c>
      <c r="E89" s="39">
        <v>3.377046042778455</v>
      </c>
      <c r="F89" s="39">
        <v>4.6135093278459536</v>
      </c>
      <c r="G89" s="39">
        <v>3.3322870106797708</v>
      </c>
      <c r="H89" s="39">
        <v>3.498602876928071</v>
      </c>
      <c r="I89" s="39">
        <v>2.3320126703770132</v>
      </c>
      <c r="K89" s="37" t="s">
        <v>25</v>
      </c>
      <c r="L89" s="37" t="s">
        <v>77</v>
      </c>
      <c r="M89" s="39">
        <v>100118</v>
      </c>
      <c r="N89" s="39">
        <v>103552.98345659714</v>
      </c>
      <c r="O89" s="39">
        <v>106741.56012848101</v>
      </c>
      <c r="P89" s="39">
        <v>109789.60106532089</v>
      </c>
      <c r="Q89" s="39">
        <v>112203.34419982089</v>
      </c>
      <c r="R89" s="39">
        <v>114090.60955361584</v>
      </c>
      <c r="S89" s="39"/>
      <c r="AA89" s="38" t="str">
        <f>"Insert comment about age structure here"</f>
        <v>Insert comment about age structure here</v>
      </c>
      <c r="AG89" s="42"/>
      <c r="AJ89" s="39"/>
    </row>
    <row r="90" spans="1:36" x14ac:dyDescent="0.35">
      <c r="A90" s="37" t="s">
        <v>56</v>
      </c>
      <c r="B90" s="37" t="s">
        <v>66</v>
      </c>
      <c r="C90" s="73" t="s">
        <v>90</v>
      </c>
      <c r="D90" s="39">
        <v>4</v>
      </c>
      <c r="E90" s="39">
        <v>2.923510574898466</v>
      </c>
      <c r="F90" s="39">
        <v>3.3730655137564969</v>
      </c>
      <c r="G90" s="39">
        <v>3.9973956997135498</v>
      </c>
      <c r="H90" s="39">
        <v>3.4475640994394912</v>
      </c>
      <c r="I90" s="39">
        <v>3.8029435695758469</v>
      </c>
      <c r="K90" s="37" t="s">
        <v>25</v>
      </c>
      <c r="L90" s="37" t="s">
        <v>79</v>
      </c>
      <c r="M90" s="39">
        <v>16842</v>
      </c>
      <c r="N90" s="39">
        <v>16408.589179284147</v>
      </c>
      <c r="O90" s="39">
        <v>16254.768919868024</v>
      </c>
      <c r="P90" s="39">
        <v>16110.705833497954</v>
      </c>
      <c r="Q90" s="39">
        <v>15964.53030682065</v>
      </c>
      <c r="R90" s="39">
        <v>15810.076865671921</v>
      </c>
      <c r="S90" s="39"/>
      <c r="AA90" s="38" t="str">
        <f>"Insert comment about 0-14 age structure here"</f>
        <v>Insert comment about 0-14 age structure here</v>
      </c>
      <c r="AB90" s="42"/>
      <c r="AC90" s="42"/>
      <c r="AD90" s="42"/>
      <c r="AE90" s="42"/>
      <c r="AF90" s="42"/>
      <c r="AG90" s="39"/>
      <c r="AJ90" s="41"/>
    </row>
    <row r="91" spans="1:36" x14ac:dyDescent="0.35">
      <c r="A91" s="37" t="s">
        <v>56</v>
      </c>
      <c r="B91" s="37" t="s">
        <v>66</v>
      </c>
      <c r="C91" s="73" t="s">
        <v>92</v>
      </c>
      <c r="D91" s="39">
        <v>0</v>
      </c>
      <c r="E91" s="39">
        <v>1.1126552543477439</v>
      </c>
      <c r="F91" s="39">
        <v>1.479105574578305</v>
      </c>
      <c r="G91" s="39">
        <v>1.837093521525379</v>
      </c>
      <c r="H91" s="39">
        <v>2.3472989155918311</v>
      </c>
      <c r="I91" s="39">
        <v>2.2376456314669282</v>
      </c>
      <c r="K91" s="37" t="s">
        <v>25</v>
      </c>
      <c r="L91" s="37" t="s">
        <v>81</v>
      </c>
      <c r="M91" s="39">
        <v>430</v>
      </c>
      <c r="N91" s="39">
        <v>444.19850291384768</v>
      </c>
      <c r="O91" s="39">
        <v>468.66671910935253</v>
      </c>
      <c r="P91" s="39">
        <v>490.22529905199161</v>
      </c>
      <c r="Q91" s="39">
        <v>508.14192337687194</v>
      </c>
      <c r="R91" s="39">
        <v>520.3959265301587</v>
      </c>
      <c r="S91" s="39"/>
      <c r="AA91" s="38" t="str">
        <f>"Insert comment about 65+ age structure here"</f>
        <v>Insert comment about 65+ age structure here</v>
      </c>
      <c r="AB91" s="39"/>
      <c r="AC91" s="39"/>
      <c r="AD91" s="39"/>
      <c r="AE91" s="39"/>
      <c r="AF91" s="39"/>
      <c r="AG91" s="39"/>
    </row>
    <row r="92" spans="1:36" x14ac:dyDescent="0.35">
      <c r="A92" s="37" t="s">
        <v>56</v>
      </c>
      <c r="B92" s="37" t="s">
        <v>68</v>
      </c>
      <c r="C92" s="73" t="s">
        <v>57</v>
      </c>
      <c r="D92" s="39">
        <v>58</v>
      </c>
      <c r="E92" s="39">
        <v>54.508175113307402</v>
      </c>
      <c r="F92" s="39">
        <v>50.430094096589542</v>
      </c>
      <c r="G92" s="39">
        <v>46.749542428404197</v>
      </c>
      <c r="H92" s="39">
        <v>44.409497711664017</v>
      </c>
      <c r="I92" s="39">
        <v>41.448991669970397</v>
      </c>
      <c r="K92" s="37" t="s">
        <v>25</v>
      </c>
      <c r="L92" s="37" t="s">
        <v>83</v>
      </c>
      <c r="M92" s="39">
        <v>169312</v>
      </c>
      <c r="N92" s="39">
        <v>181302.58639925651</v>
      </c>
      <c r="O92" s="39">
        <v>193970.32947454599</v>
      </c>
      <c r="P92" s="39">
        <v>206645.54115738417</v>
      </c>
      <c r="Q92" s="39">
        <v>219086.40761634591</v>
      </c>
      <c r="R92" s="39">
        <v>231164.15104034997</v>
      </c>
      <c r="S92" s="39"/>
      <c r="AB92" s="43"/>
      <c r="AC92" s="43"/>
      <c r="AD92" s="43"/>
      <c r="AE92" s="43"/>
      <c r="AF92" s="43"/>
    </row>
    <row r="93" spans="1:36" x14ac:dyDescent="0.35">
      <c r="A93" s="37" t="s">
        <v>56</v>
      </c>
      <c r="B93" s="37" t="s">
        <v>68</v>
      </c>
      <c r="C93" s="74" t="s">
        <v>59</v>
      </c>
      <c r="D93" s="39">
        <v>56</v>
      </c>
      <c r="E93" s="39">
        <v>48.282410248258223</v>
      </c>
      <c r="F93" s="39">
        <v>42.554352380588242</v>
      </c>
      <c r="G93" s="39">
        <v>38.952269961220857</v>
      </c>
      <c r="H93" s="39">
        <v>35.833843716075023</v>
      </c>
      <c r="I93" s="39">
        <v>33.605676408023548</v>
      </c>
      <c r="K93" s="37" t="s">
        <v>25</v>
      </c>
      <c r="L93" s="37" t="s">
        <v>85</v>
      </c>
      <c r="M93" s="39">
        <v>2159</v>
      </c>
      <c r="N93" s="39">
        <v>2231.524938025646</v>
      </c>
      <c r="O93" s="39">
        <v>2355.8256903729111</v>
      </c>
      <c r="P93" s="39">
        <v>2465.2134127848785</v>
      </c>
      <c r="Q93" s="39">
        <v>2556.0203390174752</v>
      </c>
      <c r="R93" s="39">
        <v>2617.9802078357857</v>
      </c>
      <c r="S93" s="39"/>
      <c r="AA93" s="37" t="s">
        <v>159</v>
      </c>
      <c r="AB93" s="37" t="s">
        <v>160</v>
      </c>
      <c r="AC93" s="37" t="s">
        <v>161</v>
      </c>
    </row>
    <row r="94" spans="1:36" x14ac:dyDescent="0.35">
      <c r="A94" s="37" t="s">
        <v>56</v>
      </c>
      <c r="B94" s="37" t="s">
        <v>68</v>
      </c>
      <c r="C94" s="73" t="s">
        <v>61</v>
      </c>
      <c r="D94" s="39">
        <v>50</v>
      </c>
      <c r="E94" s="39">
        <v>41.0242536981293</v>
      </c>
      <c r="F94" s="39">
        <v>31.618349643786772</v>
      </c>
      <c r="G94" s="39">
        <v>27.61206054593794</v>
      </c>
      <c r="H94" s="39">
        <v>24.979496676022261</v>
      </c>
      <c r="I94" s="39">
        <v>22.80426487548306</v>
      </c>
      <c r="K94" s="37" t="s">
        <v>25</v>
      </c>
      <c r="L94" s="37" t="s">
        <v>87</v>
      </c>
      <c r="M94" s="39">
        <v>29525</v>
      </c>
      <c r="N94" s="39">
        <v>30274.640285699941</v>
      </c>
      <c r="O94" s="39">
        <v>30740.502252261584</v>
      </c>
      <c r="P94" s="39">
        <v>31116.460157012567</v>
      </c>
      <c r="Q94" s="39">
        <v>31397.355411637807</v>
      </c>
      <c r="R94" s="39">
        <v>31598.812681743901</v>
      </c>
      <c r="S94" s="39"/>
      <c r="AA94" s="37" t="s">
        <v>162</v>
      </c>
      <c r="AB94" s="37" t="s">
        <v>160</v>
      </c>
      <c r="AC94" s="37" t="s">
        <v>163</v>
      </c>
    </row>
    <row r="95" spans="1:36" x14ac:dyDescent="0.35">
      <c r="A95" s="37" t="s">
        <v>56</v>
      </c>
      <c r="B95" s="37" t="s">
        <v>68</v>
      </c>
      <c r="C95" s="73" t="s">
        <v>63</v>
      </c>
      <c r="D95" s="39">
        <v>39</v>
      </c>
      <c r="E95" s="39">
        <v>38.973620072098903</v>
      </c>
      <c r="F95" s="39">
        <v>33.947235490372947</v>
      </c>
      <c r="G95" s="39">
        <v>26.786187799076998</v>
      </c>
      <c r="H95" s="39">
        <v>23.692900461139121</v>
      </c>
      <c r="I95" s="39">
        <v>21.536821962537839</v>
      </c>
      <c r="K95" s="37" t="s">
        <v>25</v>
      </c>
      <c r="L95" s="37" t="s">
        <v>89</v>
      </c>
      <c r="M95" s="39">
        <v>28311</v>
      </c>
      <c r="N95" s="39">
        <v>28656.77371535674</v>
      </c>
      <c r="O95" s="39">
        <v>28939.16598576984</v>
      </c>
      <c r="P95" s="39">
        <v>29250.538894411129</v>
      </c>
      <c r="Q95" s="39">
        <v>29570.599572733005</v>
      </c>
      <c r="R95" s="39">
        <v>29883.791414462888</v>
      </c>
      <c r="S95" s="39"/>
      <c r="AA95" s="37" t="s">
        <v>164</v>
      </c>
      <c r="AB95" s="37" t="s">
        <v>160</v>
      </c>
      <c r="AC95" s="37" t="s">
        <v>165</v>
      </c>
    </row>
    <row r="96" spans="1:36" x14ac:dyDescent="0.35">
      <c r="A96" s="37" t="s">
        <v>56</v>
      </c>
      <c r="B96" s="37" t="s">
        <v>68</v>
      </c>
      <c r="C96" s="73" t="s">
        <v>65</v>
      </c>
      <c r="D96" s="39">
        <v>43</v>
      </c>
      <c r="E96" s="39">
        <v>45.782463806172373</v>
      </c>
      <c r="F96" s="39">
        <v>43.55901814318328</v>
      </c>
      <c r="G96" s="39">
        <v>40.075349434370878</v>
      </c>
      <c r="H96" s="39">
        <v>34.978479121407958</v>
      </c>
      <c r="I96" s="39">
        <v>31.744439181955631</v>
      </c>
      <c r="K96" s="37" t="s">
        <v>25</v>
      </c>
      <c r="L96" s="37" t="s">
        <v>91</v>
      </c>
      <c r="M96" s="39">
        <v>11923</v>
      </c>
      <c r="N96" s="39">
        <v>11875.123070970247</v>
      </c>
      <c r="O96" s="39">
        <v>11715.349912089579</v>
      </c>
      <c r="P96" s="39">
        <v>11552.719818241942</v>
      </c>
      <c r="Q96" s="39">
        <v>11370.370088414571</v>
      </c>
      <c r="R96" s="39">
        <v>11169.008950891013</v>
      </c>
      <c r="S96" s="39"/>
      <c r="AA96" s="37" t="s">
        <v>166</v>
      </c>
      <c r="AB96" s="37" t="s">
        <v>167</v>
      </c>
      <c r="AC96" s="37" t="s">
        <v>168</v>
      </c>
    </row>
    <row r="97" spans="1:28" x14ac:dyDescent="0.35">
      <c r="A97" s="37" t="s">
        <v>56</v>
      </c>
      <c r="B97" s="37" t="s">
        <v>68</v>
      </c>
      <c r="C97" s="73" t="s">
        <v>67</v>
      </c>
      <c r="D97" s="39">
        <v>20</v>
      </c>
      <c r="E97" s="39">
        <v>31.508137523780992</v>
      </c>
      <c r="F97" s="39">
        <v>28.92103525331429</v>
      </c>
      <c r="G97" s="39">
        <v>28.622508218035769</v>
      </c>
      <c r="H97" s="39">
        <v>25.381644117796419</v>
      </c>
      <c r="I97" s="39">
        <v>20.810961198188139</v>
      </c>
      <c r="K97" s="37" t="s">
        <v>25</v>
      </c>
      <c r="L97" s="37" t="s">
        <v>93</v>
      </c>
      <c r="M97" s="39">
        <v>1212</v>
      </c>
      <c r="N97" s="39">
        <v>1244.8527518763717</v>
      </c>
      <c r="O97" s="39">
        <v>1273.6015734917576</v>
      </c>
      <c r="P97" s="39">
        <v>1301.5408411967367</v>
      </c>
      <c r="Q97" s="39">
        <v>1325.5624017820232</v>
      </c>
      <c r="R97" s="39">
        <v>1346.2558313511174</v>
      </c>
      <c r="S97" s="39"/>
      <c r="AA97" s="37" t="s">
        <v>169</v>
      </c>
      <c r="AB97" s="37" t="s">
        <v>160</v>
      </c>
    </row>
    <row r="98" spans="1:28" x14ac:dyDescent="0.35">
      <c r="A98" s="37" t="s">
        <v>56</v>
      </c>
      <c r="B98" s="37" t="s">
        <v>68</v>
      </c>
      <c r="C98" s="73" t="s">
        <v>69</v>
      </c>
      <c r="D98" s="39">
        <v>57</v>
      </c>
      <c r="E98" s="39">
        <v>53.831653614308372</v>
      </c>
      <c r="F98" s="39">
        <v>47.946511153857379</v>
      </c>
      <c r="G98" s="39">
        <v>45.990021965168658</v>
      </c>
      <c r="H98" s="39">
        <v>45.562897230378411</v>
      </c>
      <c r="I98" s="39">
        <v>42.58303760909881</v>
      </c>
      <c r="K98" s="37" t="s">
        <v>25</v>
      </c>
      <c r="L98" s="37" t="s">
        <v>95</v>
      </c>
      <c r="M98" s="39">
        <v>3705</v>
      </c>
      <c r="N98" s="39">
        <v>3880.4715891585174</v>
      </c>
      <c r="O98" s="39">
        <v>3937.9361090225716</v>
      </c>
      <c r="P98" s="39">
        <v>3969.0516370359401</v>
      </c>
      <c r="Q98" s="39">
        <v>3976.6221539292169</v>
      </c>
      <c r="R98" s="39">
        <v>3957.6138247396161</v>
      </c>
      <c r="S98" s="39"/>
      <c r="AA98" s="37" t="s">
        <v>170</v>
      </c>
      <c r="AB98" s="37" t="s">
        <v>167</v>
      </c>
    </row>
    <row r="99" spans="1:28" x14ac:dyDescent="0.35">
      <c r="A99" s="37" t="s">
        <v>56</v>
      </c>
      <c r="B99" s="37" t="s">
        <v>68</v>
      </c>
      <c r="C99" s="73" t="s">
        <v>71</v>
      </c>
      <c r="D99" s="39">
        <v>43</v>
      </c>
      <c r="E99" s="39">
        <v>61.611329456728043</v>
      </c>
      <c r="F99" s="39">
        <v>57.372949314311853</v>
      </c>
      <c r="G99" s="39">
        <v>51.302310841191577</v>
      </c>
      <c r="H99" s="39">
        <v>49.101861719335261</v>
      </c>
      <c r="I99" s="39">
        <v>48.704788386507893</v>
      </c>
      <c r="K99" s="37" t="s">
        <v>25</v>
      </c>
      <c r="L99" s="37" t="s">
        <v>97</v>
      </c>
      <c r="M99" s="39">
        <v>4631</v>
      </c>
      <c r="N99" s="39">
        <v>4689.4955638726296</v>
      </c>
      <c r="O99" s="39">
        <v>4724.851023886551</v>
      </c>
      <c r="P99" s="39">
        <v>4726.4191632757584</v>
      </c>
      <c r="Q99" s="39">
        <v>4702.9760915451725</v>
      </c>
      <c r="R99" s="39">
        <v>4645.6045967918963</v>
      </c>
      <c r="S99" s="39"/>
      <c r="AA99" s="37" t="s">
        <v>171</v>
      </c>
      <c r="AB99" s="37" t="s">
        <v>160</v>
      </c>
    </row>
    <row r="100" spans="1:28" x14ac:dyDescent="0.35">
      <c r="A100" s="37" t="s">
        <v>56</v>
      </c>
      <c r="B100" s="37" t="s">
        <v>68</v>
      </c>
      <c r="C100" s="73" t="s">
        <v>73</v>
      </c>
      <c r="D100" s="39">
        <v>45</v>
      </c>
      <c r="E100" s="39">
        <v>53.447730618455452</v>
      </c>
      <c r="F100" s="39">
        <v>58.586339581842253</v>
      </c>
      <c r="G100" s="39">
        <v>54.276863245310892</v>
      </c>
      <c r="H100" s="39">
        <v>48.649520661944329</v>
      </c>
      <c r="I100" s="39">
        <v>45.971336004778337</v>
      </c>
      <c r="K100" s="37" t="s">
        <v>25</v>
      </c>
      <c r="L100" s="37" t="s">
        <v>99</v>
      </c>
      <c r="M100" s="39">
        <v>269</v>
      </c>
      <c r="N100" s="39">
        <v>261.34089239545847</v>
      </c>
      <c r="O100" s="39">
        <v>252.67345723066478</v>
      </c>
      <c r="P100" s="39">
        <v>245.2755203372684</v>
      </c>
      <c r="Q100" s="39">
        <v>239.22885392135802</v>
      </c>
      <c r="R100" s="39">
        <v>233.9557485470425</v>
      </c>
      <c r="S100" s="39"/>
      <c r="AA100" s="37" t="s">
        <v>172</v>
      </c>
      <c r="AB100" s="37" t="s">
        <v>173</v>
      </c>
    </row>
    <row r="101" spans="1:28" x14ac:dyDescent="0.35">
      <c r="A101" s="37" t="s">
        <v>56</v>
      </c>
      <c r="B101" s="37" t="s">
        <v>68</v>
      </c>
      <c r="C101" s="73" t="s">
        <v>76</v>
      </c>
      <c r="D101" s="39">
        <v>47</v>
      </c>
      <c r="E101" s="39">
        <v>56.330465531009587</v>
      </c>
      <c r="F101" s="39">
        <v>59.817186316408701</v>
      </c>
      <c r="G101" s="39">
        <v>63.260429604766983</v>
      </c>
      <c r="H101" s="39">
        <v>59.440597542839008</v>
      </c>
      <c r="I101" s="39">
        <v>54.844709297869223</v>
      </c>
      <c r="K101" s="37" t="s">
        <v>25</v>
      </c>
      <c r="L101" s="37" t="s">
        <v>101</v>
      </c>
      <c r="M101" s="39">
        <v>270</v>
      </c>
      <c r="N101" s="39">
        <v>264.12896261675456</v>
      </c>
      <c r="O101" s="39">
        <v>251.94938412547327</v>
      </c>
      <c r="P101" s="39">
        <v>240.21245869398868</v>
      </c>
      <c r="Q101" s="39">
        <v>229.39510864785217</v>
      </c>
      <c r="R101" s="39">
        <v>219.3638720573031</v>
      </c>
      <c r="S101" s="39"/>
      <c r="AA101" s="37" t="s">
        <v>174</v>
      </c>
      <c r="AB101" s="37" t="s">
        <v>160</v>
      </c>
    </row>
    <row r="102" spans="1:28" x14ac:dyDescent="0.35">
      <c r="A102" s="37" t="s">
        <v>56</v>
      </c>
      <c r="B102" s="37" t="s">
        <v>68</v>
      </c>
      <c r="C102" s="73" t="s">
        <v>78</v>
      </c>
      <c r="D102" s="39">
        <v>49</v>
      </c>
      <c r="E102" s="39">
        <v>31.471537637303669</v>
      </c>
      <c r="F102" s="39">
        <v>29.22143536516003</v>
      </c>
      <c r="G102" s="39">
        <v>32.202285182322612</v>
      </c>
      <c r="H102" s="39">
        <v>32.368312385869828</v>
      </c>
      <c r="I102" s="39">
        <v>29.240117612970831</v>
      </c>
      <c r="K102" s="37" t="s">
        <v>25</v>
      </c>
      <c r="L102" s="37" t="s">
        <v>102</v>
      </c>
      <c r="M102" s="39">
        <v>1435</v>
      </c>
      <c r="N102" s="39">
        <v>1442.5054664728875</v>
      </c>
      <c r="O102" s="39">
        <v>1450.0020954313297</v>
      </c>
      <c r="P102" s="39">
        <v>1457.4961622535025</v>
      </c>
      <c r="Q102" s="39">
        <v>1464.9861753437935</v>
      </c>
      <c r="R102" s="39">
        <v>1472.4534182990058</v>
      </c>
      <c r="S102" s="39"/>
      <c r="AA102" s="37" t="s">
        <v>175</v>
      </c>
      <c r="AB102" s="37" t="s">
        <v>167</v>
      </c>
    </row>
    <row r="103" spans="1:28" x14ac:dyDescent="0.35">
      <c r="A103" s="37" t="s">
        <v>56</v>
      </c>
      <c r="B103" s="37" t="s">
        <v>68</v>
      </c>
      <c r="C103" s="73" t="s">
        <v>80</v>
      </c>
      <c r="D103" s="39">
        <v>69</v>
      </c>
      <c r="E103" s="39">
        <v>78.533959976087658</v>
      </c>
      <c r="F103" s="39">
        <v>59.215470210734438</v>
      </c>
      <c r="G103" s="39">
        <v>58.787717409780711</v>
      </c>
      <c r="H103" s="39">
        <v>61.960223515652757</v>
      </c>
      <c r="I103" s="39">
        <v>63.005081742971988</v>
      </c>
      <c r="K103" s="37" t="s">
        <v>25</v>
      </c>
      <c r="L103" s="37" t="s">
        <v>103</v>
      </c>
      <c r="M103" s="39">
        <v>12445</v>
      </c>
      <c r="N103" s="39">
        <v>12952.49275522489</v>
      </c>
      <c r="O103" s="39">
        <v>13656.221084742841</v>
      </c>
      <c r="P103" s="39">
        <v>14286.149907861858</v>
      </c>
      <c r="Q103" s="39">
        <v>14831.705586402381</v>
      </c>
      <c r="R103" s="39">
        <v>15289.198760613828</v>
      </c>
      <c r="S103" s="39"/>
      <c r="AA103" s="37" t="s">
        <v>176</v>
      </c>
      <c r="AB103" s="37" t="s">
        <v>160</v>
      </c>
    </row>
    <row r="104" spans="1:28" x14ac:dyDescent="0.35">
      <c r="A104" s="37" t="s">
        <v>56</v>
      </c>
      <c r="B104" s="37" t="s">
        <v>68</v>
      </c>
      <c r="C104" s="73" t="s">
        <v>82</v>
      </c>
      <c r="D104" s="39">
        <v>66</v>
      </c>
      <c r="E104" s="39">
        <v>72.160117143011405</v>
      </c>
      <c r="F104" s="39">
        <v>73.884491967377784</v>
      </c>
      <c r="G104" s="39">
        <v>55.86645975225813</v>
      </c>
      <c r="H104" s="39">
        <v>53.408773296031008</v>
      </c>
      <c r="I104" s="39">
        <v>57.566392157325453</v>
      </c>
      <c r="K104" s="37" t="s">
        <v>25</v>
      </c>
      <c r="L104" s="37" t="s">
        <v>104</v>
      </c>
      <c r="M104" s="39">
        <v>724</v>
      </c>
      <c r="N104" s="39">
        <v>703.38560042170559</v>
      </c>
      <c r="O104" s="39">
        <v>680.05847482388219</v>
      </c>
      <c r="P104" s="39">
        <v>660.14682466439604</v>
      </c>
      <c r="Q104" s="39">
        <v>643.87275889508533</v>
      </c>
      <c r="R104" s="39">
        <v>629.68011709926679</v>
      </c>
      <c r="S104" s="39"/>
      <c r="AA104" s="37" t="s">
        <v>177</v>
      </c>
      <c r="AB104" s="37" t="s">
        <v>160</v>
      </c>
    </row>
    <row r="105" spans="1:28" x14ac:dyDescent="0.35">
      <c r="A105" s="37" t="s">
        <v>56</v>
      </c>
      <c r="B105" s="37" t="s">
        <v>68</v>
      </c>
      <c r="C105" s="73" t="s">
        <v>84</v>
      </c>
      <c r="D105" s="39">
        <v>88</v>
      </c>
      <c r="E105" s="39">
        <v>91.177638150646132</v>
      </c>
      <c r="F105" s="39">
        <v>93.706371357479696</v>
      </c>
      <c r="G105" s="39">
        <v>97.014110771390762</v>
      </c>
      <c r="H105" s="39">
        <v>80.048910292201882</v>
      </c>
      <c r="I105" s="39">
        <v>78.578288822598253</v>
      </c>
      <c r="K105" s="37" t="s">
        <v>25</v>
      </c>
      <c r="L105" s="37" t="s">
        <v>105</v>
      </c>
      <c r="M105" s="39">
        <v>1521</v>
      </c>
      <c r="N105" s="39">
        <v>1462.311263453231</v>
      </c>
      <c r="O105" s="39">
        <v>1366.527305543184</v>
      </c>
      <c r="P105" s="39">
        <v>1280.0199178189985</v>
      </c>
      <c r="Q105" s="39">
        <v>1204.6918101541473</v>
      </c>
      <c r="R105" s="39">
        <v>1133.0001555907834</v>
      </c>
      <c r="S105" s="39"/>
      <c r="AA105" s="37" t="s">
        <v>178</v>
      </c>
      <c r="AB105" s="37" t="s">
        <v>167</v>
      </c>
    </row>
    <row r="106" spans="1:28" x14ac:dyDescent="0.35">
      <c r="A106" s="37" t="s">
        <v>56</v>
      </c>
      <c r="B106" s="37" t="s">
        <v>68</v>
      </c>
      <c r="C106" s="73" t="s">
        <v>86</v>
      </c>
      <c r="D106" s="39">
        <v>74</v>
      </c>
      <c r="E106" s="39">
        <v>64.880947053282441</v>
      </c>
      <c r="F106" s="39">
        <v>66.438682909396263</v>
      </c>
      <c r="G106" s="39">
        <v>67.696830527556969</v>
      </c>
      <c r="H106" s="39">
        <v>68.840102934127174</v>
      </c>
      <c r="I106" s="39">
        <v>56.335571203065612</v>
      </c>
      <c r="K106" s="37" t="s">
        <v>25</v>
      </c>
      <c r="L106" s="37" t="s">
        <v>106</v>
      </c>
      <c r="M106" s="39">
        <v>112078</v>
      </c>
      <c r="N106" s="39">
        <v>119950.37579218327</v>
      </c>
      <c r="O106" s="39">
        <v>125622.96658457594</v>
      </c>
      <c r="P106" s="39">
        <v>130237.23804606759</v>
      </c>
      <c r="Q106" s="39">
        <v>133908.20656892876</v>
      </c>
      <c r="R106" s="39">
        <v>136870.42847005388</v>
      </c>
      <c r="S106" s="39"/>
      <c r="AA106" s="37" t="s">
        <v>179</v>
      </c>
      <c r="AB106" s="37" t="s">
        <v>160</v>
      </c>
    </row>
    <row r="107" spans="1:28" x14ac:dyDescent="0.35">
      <c r="A107" s="37" t="s">
        <v>56</v>
      </c>
      <c r="B107" s="37" t="s">
        <v>68</v>
      </c>
      <c r="C107" s="73" t="s">
        <v>88</v>
      </c>
      <c r="D107" s="39">
        <v>72</v>
      </c>
      <c r="E107" s="39">
        <v>66.152081396577159</v>
      </c>
      <c r="F107" s="39">
        <v>63.421907778568666</v>
      </c>
      <c r="G107" s="39">
        <v>64.976984761250876</v>
      </c>
      <c r="H107" s="39">
        <v>67.048017902606986</v>
      </c>
      <c r="I107" s="39">
        <v>69.122430231016011</v>
      </c>
      <c r="K107" s="37" t="s">
        <v>25</v>
      </c>
      <c r="L107" s="37" t="s">
        <v>107</v>
      </c>
      <c r="M107" s="39">
        <v>64304</v>
      </c>
      <c r="N107" s="39">
        <v>67235.523594248487</v>
      </c>
      <c r="O107" s="39">
        <v>70151.020098935231</v>
      </c>
      <c r="P107" s="39">
        <v>73020.545321211102</v>
      </c>
      <c r="Q107" s="39">
        <v>75752.867772385667</v>
      </c>
      <c r="R107" s="39">
        <v>78284.943063839746</v>
      </c>
      <c r="S107" s="39"/>
      <c r="AA107" s="37" t="s">
        <v>180</v>
      </c>
      <c r="AB107" s="37" t="s">
        <v>167</v>
      </c>
    </row>
    <row r="108" spans="1:28" x14ac:dyDescent="0.35">
      <c r="A108" s="37" t="s">
        <v>56</v>
      </c>
      <c r="B108" s="37" t="s">
        <v>68</v>
      </c>
      <c r="C108" s="73" t="s">
        <v>90</v>
      </c>
      <c r="D108" s="39">
        <v>24</v>
      </c>
      <c r="E108" s="39">
        <v>29.089649485654839</v>
      </c>
      <c r="F108" s="39">
        <v>36.348010103409372</v>
      </c>
      <c r="G108" s="39">
        <v>35.576540162652599</v>
      </c>
      <c r="H108" s="39">
        <v>38.664360039198357</v>
      </c>
      <c r="I108" s="39">
        <v>40.719306661827837</v>
      </c>
      <c r="K108" s="37" t="s">
        <v>25</v>
      </c>
      <c r="L108" s="37" t="s">
        <v>108</v>
      </c>
      <c r="M108" s="39">
        <v>633764</v>
      </c>
      <c r="N108" s="39">
        <v>710910.85978961736</v>
      </c>
      <c r="O108" s="39">
        <v>779249.29711010517</v>
      </c>
      <c r="P108" s="39">
        <v>847539.5526764649</v>
      </c>
      <c r="Q108" s="39">
        <v>915610.63736535073</v>
      </c>
      <c r="R108" s="39">
        <v>983003.65732981556</v>
      </c>
      <c r="S108" s="39"/>
      <c r="AA108" s="37" t="s">
        <v>181</v>
      </c>
      <c r="AB108" s="37" t="s">
        <v>182</v>
      </c>
    </row>
    <row r="109" spans="1:28" x14ac:dyDescent="0.35">
      <c r="A109" s="37" t="s">
        <v>56</v>
      </c>
      <c r="B109" s="37" t="s">
        <v>68</v>
      </c>
      <c r="C109" s="73" t="s">
        <v>92</v>
      </c>
      <c r="D109" s="39">
        <v>41</v>
      </c>
      <c r="E109" s="39">
        <v>45.743362803717069</v>
      </c>
      <c r="F109" s="39">
        <v>49.143728287070971</v>
      </c>
      <c r="G109" s="39">
        <v>58.48659258993937</v>
      </c>
      <c r="H109" s="39">
        <v>62.878853342308538</v>
      </c>
      <c r="I109" s="39">
        <v>67.706159987984861</v>
      </c>
      <c r="K109" s="37" t="s">
        <v>25</v>
      </c>
      <c r="L109" s="37" t="s">
        <v>109</v>
      </c>
      <c r="M109" s="39">
        <v>10404</v>
      </c>
      <c r="N109" s="39">
        <v>10092.769708549375</v>
      </c>
      <c r="O109" s="39">
        <v>9908.4816076378265</v>
      </c>
      <c r="P109" s="39">
        <v>9711.6616774390241</v>
      </c>
      <c r="Q109" s="39">
        <v>9473.4620162360261</v>
      </c>
      <c r="R109" s="39">
        <v>9182.7338422831035</v>
      </c>
      <c r="S109" s="39"/>
      <c r="AA109" s="37" t="s">
        <v>183</v>
      </c>
      <c r="AB109" s="37" t="s">
        <v>167</v>
      </c>
    </row>
    <row r="110" spans="1:28" x14ac:dyDescent="0.35">
      <c r="A110" s="37" t="s">
        <v>56</v>
      </c>
      <c r="B110" s="37" t="s">
        <v>70</v>
      </c>
      <c r="C110" s="73" t="s">
        <v>57</v>
      </c>
      <c r="D110" s="39">
        <v>31</v>
      </c>
      <c r="E110" s="39">
        <v>26.27424571457205</v>
      </c>
      <c r="F110" s="39">
        <v>25.452978399333549</v>
      </c>
      <c r="G110" s="39">
        <v>24.080655437504468</v>
      </c>
      <c r="H110" s="39">
        <v>23.226519778591229</v>
      </c>
      <c r="I110" s="39">
        <v>22.201789741745969</v>
      </c>
      <c r="K110" s="37" t="s">
        <v>25</v>
      </c>
      <c r="L110" s="37" t="s">
        <v>110</v>
      </c>
      <c r="M110" s="39">
        <v>53851</v>
      </c>
      <c r="N110" s="39">
        <v>56799.723748233948</v>
      </c>
      <c r="O110" s="39">
        <v>58445.242037811353</v>
      </c>
      <c r="P110" s="39">
        <v>59589.020960540613</v>
      </c>
      <c r="Q110" s="39">
        <v>60402.367117196009</v>
      </c>
      <c r="R110" s="39">
        <v>60836.259599672201</v>
      </c>
      <c r="S110" s="39"/>
      <c r="AA110" s="37" t="s">
        <v>184</v>
      </c>
      <c r="AB110" s="37" t="s">
        <v>160</v>
      </c>
    </row>
    <row r="111" spans="1:28" x14ac:dyDescent="0.35">
      <c r="A111" s="37" t="s">
        <v>56</v>
      </c>
      <c r="B111" s="37" t="s">
        <v>70</v>
      </c>
      <c r="C111" s="74" t="s">
        <v>59</v>
      </c>
      <c r="D111" s="39">
        <v>23</v>
      </c>
      <c r="E111" s="39">
        <v>19.090580017848321</v>
      </c>
      <c r="F111" s="39">
        <v>20.771155585638869</v>
      </c>
      <c r="G111" s="39">
        <v>19.701302710505729</v>
      </c>
      <c r="H111" s="39">
        <v>18.602536103614302</v>
      </c>
      <c r="I111" s="39">
        <v>17.841767893582912</v>
      </c>
      <c r="K111" s="37" t="s">
        <v>25</v>
      </c>
      <c r="L111" s="37" t="s">
        <v>111</v>
      </c>
      <c r="M111" s="39">
        <v>10992</v>
      </c>
      <c r="N111" s="39">
        <v>10715.10565547107</v>
      </c>
      <c r="O111" s="39">
        <v>10258.060262582161</v>
      </c>
      <c r="P111" s="39">
        <v>9780.0933684283009</v>
      </c>
      <c r="Q111" s="39">
        <v>9278.1971283178736</v>
      </c>
      <c r="R111" s="39">
        <v>8764.5501820144</v>
      </c>
      <c r="S111" s="39"/>
      <c r="AA111" s="37" t="s">
        <v>185</v>
      </c>
      <c r="AB111" s="37" t="s">
        <v>160</v>
      </c>
    </row>
    <row r="112" spans="1:28" x14ac:dyDescent="0.35">
      <c r="A112" s="37" t="s">
        <v>56</v>
      </c>
      <c r="B112" s="37" t="s">
        <v>70</v>
      </c>
      <c r="C112" s="73" t="s">
        <v>61</v>
      </c>
      <c r="D112" s="39">
        <v>9</v>
      </c>
      <c r="E112" s="39">
        <v>14.86249627027445</v>
      </c>
      <c r="F112" s="39">
        <v>11.88191631713741</v>
      </c>
      <c r="G112" s="39">
        <v>12.00065777393281</v>
      </c>
      <c r="H112" s="39">
        <v>11.279213389724561</v>
      </c>
      <c r="I112" s="39">
        <v>10.68347221751565</v>
      </c>
      <c r="K112" s="37" t="s">
        <v>25</v>
      </c>
      <c r="L112" s="37" t="s">
        <v>112</v>
      </c>
      <c r="M112" s="39">
        <v>999</v>
      </c>
      <c r="N112" s="39">
        <v>1030.1544400250705</v>
      </c>
      <c r="O112" s="39">
        <v>1058.5765474782049</v>
      </c>
      <c r="P112" s="39">
        <v>1081.950451011418</v>
      </c>
      <c r="Q112" s="39">
        <v>1095.1735457179736</v>
      </c>
      <c r="R112" s="39">
        <v>1101.5837197304079</v>
      </c>
      <c r="S112" s="39"/>
      <c r="AA112" s="37" t="s">
        <v>186</v>
      </c>
      <c r="AB112" s="37" t="s">
        <v>160</v>
      </c>
    </row>
    <row r="113" spans="1:28" x14ac:dyDescent="0.35">
      <c r="A113" s="37" t="s">
        <v>56</v>
      </c>
      <c r="B113" s="37" t="s">
        <v>70</v>
      </c>
      <c r="C113" s="73" t="s">
        <v>63</v>
      </c>
      <c r="D113" s="39">
        <v>15</v>
      </c>
      <c r="E113" s="39">
        <v>12.16728949869881</v>
      </c>
      <c r="F113" s="39">
        <v>12.01570918075646</v>
      </c>
      <c r="G113" s="39">
        <v>9.7782750109876844</v>
      </c>
      <c r="H113" s="39">
        <v>9.3624062036645128</v>
      </c>
      <c r="I113" s="39">
        <v>8.7548564199166066</v>
      </c>
      <c r="K113" s="37" t="s">
        <v>25</v>
      </c>
      <c r="L113" s="37" t="s">
        <v>113</v>
      </c>
      <c r="M113" s="39">
        <v>233302</v>
      </c>
      <c r="N113" s="39">
        <v>272052.24650887994</v>
      </c>
      <c r="O113" s="39">
        <v>319743.26178121893</v>
      </c>
      <c r="P113" s="39">
        <v>384031.9787453622</v>
      </c>
      <c r="Q113" s="39">
        <v>455568.71322299732</v>
      </c>
      <c r="R113" s="39">
        <v>529063.62477171619</v>
      </c>
      <c r="S113" s="39"/>
      <c r="AA113" s="37" t="s">
        <v>187</v>
      </c>
      <c r="AB113" s="37" t="s">
        <v>160</v>
      </c>
    </row>
    <row r="114" spans="1:28" x14ac:dyDescent="0.35">
      <c r="A114" s="37" t="s">
        <v>56</v>
      </c>
      <c r="B114" s="37" t="s">
        <v>70</v>
      </c>
      <c r="C114" s="73" t="s">
        <v>65</v>
      </c>
      <c r="D114" s="39">
        <v>4</v>
      </c>
      <c r="E114" s="39">
        <v>17.89509908061552</v>
      </c>
      <c r="F114" s="39">
        <v>17.557500058028999</v>
      </c>
      <c r="G114" s="39">
        <v>16.885194358863181</v>
      </c>
      <c r="H114" s="39">
        <v>14.94832175268396</v>
      </c>
      <c r="I114" s="39">
        <v>14.322953699086099</v>
      </c>
      <c r="K114" s="37" t="s">
        <v>25</v>
      </c>
      <c r="L114" s="37" t="s">
        <v>114</v>
      </c>
      <c r="M114" s="39">
        <v>22426</v>
      </c>
      <c r="N114" s="39">
        <v>23061.103511020705</v>
      </c>
      <c r="O114" s="39">
        <v>23726.743449229361</v>
      </c>
      <c r="P114" s="39">
        <v>24478.181340317515</v>
      </c>
      <c r="Q114" s="39">
        <v>25311.501503771542</v>
      </c>
      <c r="R114" s="39">
        <v>26207.824969553185</v>
      </c>
      <c r="S114" s="39"/>
      <c r="AA114" s="37" t="s">
        <v>188</v>
      </c>
      <c r="AB114" s="37" t="s">
        <v>160</v>
      </c>
    </row>
    <row r="115" spans="1:28" x14ac:dyDescent="0.35">
      <c r="A115" s="37" t="s">
        <v>56</v>
      </c>
      <c r="B115" s="37" t="s">
        <v>70</v>
      </c>
      <c r="C115" s="73" t="s">
        <v>67</v>
      </c>
      <c r="D115" s="39">
        <v>12</v>
      </c>
      <c r="E115" s="39">
        <v>15.98617303691371</v>
      </c>
      <c r="F115" s="39">
        <v>15.570602088552389</v>
      </c>
      <c r="G115" s="39">
        <v>15.952620637559971</v>
      </c>
      <c r="H115" s="39">
        <v>15.09211844641783</v>
      </c>
      <c r="I115" s="39">
        <v>13.09959145423735</v>
      </c>
      <c r="K115" s="37" t="s">
        <v>25</v>
      </c>
      <c r="L115" s="37" t="s">
        <v>115</v>
      </c>
      <c r="M115" s="39">
        <v>1108</v>
      </c>
      <c r="N115" s="39">
        <v>1120.513499482161</v>
      </c>
      <c r="O115" s="39">
        <v>1135.8518111097662</v>
      </c>
      <c r="P115" s="39">
        <v>1147.5951249673149</v>
      </c>
      <c r="Q115" s="39">
        <v>1155.2435019037703</v>
      </c>
      <c r="R115" s="39">
        <v>1156.5667371046602</v>
      </c>
      <c r="S115" s="39"/>
      <c r="AA115" s="37" t="s">
        <v>189</v>
      </c>
      <c r="AB115" s="37" t="s">
        <v>160</v>
      </c>
    </row>
    <row r="116" spans="1:28" x14ac:dyDescent="0.35">
      <c r="A116" s="37" t="s">
        <v>56</v>
      </c>
      <c r="B116" s="37" t="s">
        <v>70</v>
      </c>
      <c r="C116" s="73" t="s">
        <v>69</v>
      </c>
      <c r="D116" s="39">
        <v>19</v>
      </c>
      <c r="E116" s="39">
        <v>30.242194864742491</v>
      </c>
      <c r="F116" s="39">
        <v>28.187276426435002</v>
      </c>
      <c r="G116" s="39">
        <v>28.306826930414761</v>
      </c>
      <c r="H116" s="39">
        <v>28.484166690500899</v>
      </c>
      <c r="I116" s="39">
        <v>27.58660284711166</v>
      </c>
      <c r="K116" s="37" t="s">
        <v>25</v>
      </c>
      <c r="L116" s="37" t="s">
        <v>116</v>
      </c>
      <c r="M116" s="39">
        <v>39881</v>
      </c>
      <c r="N116" s="39">
        <v>44143.188956285892</v>
      </c>
      <c r="O116" s="39">
        <v>49479.200734140963</v>
      </c>
      <c r="P116" s="39">
        <v>54696.789149280929</v>
      </c>
      <c r="Q116" s="39">
        <v>59466.563229313302</v>
      </c>
      <c r="R116" s="39">
        <v>62990.213661994145</v>
      </c>
      <c r="S116" s="39"/>
      <c r="AA116" s="37" t="s">
        <v>190</v>
      </c>
      <c r="AB116" s="37" t="s">
        <v>160</v>
      </c>
    </row>
    <row r="117" spans="1:28" x14ac:dyDescent="0.35">
      <c r="A117" s="37" t="s">
        <v>56</v>
      </c>
      <c r="B117" s="37" t="s">
        <v>70</v>
      </c>
      <c r="C117" s="73" t="s">
        <v>71</v>
      </c>
      <c r="D117" s="39">
        <v>19</v>
      </c>
      <c r="E117" s="39">
        <v>18.62925637385985</v>
      </c>
      <c r="F117" s="39">
        <v>19.66313488998075</v>
      </c>
      <c r="G117" s="39">
        <v>18.072756961476639</v>
      </c>
      <c r="H117" s="39">
        <v>17.78212204777757</v>
      </c>
      <c r="I117" s="39">
        <v>17.922831410660422</v>
      </c>
      <c r="K117" s="37" t="s">
        <v>25</v>
      </c>
      <c r="L117" s="37" t="s">
        <v>117</v>
      </c>
      <c r="M117" s="39">
        <v>653</v>
      </c>
      <c r="N117" s="39">
        <v>648.26497027332925</v>
      </c>
      <c r="O117" s="39">
        <v>648.38026147321557</v>
      </c>
      <c r="P117" s="39">
        <v>648.38796713654381</v>
      </c>
      <c r="Q117" s="39">
        <v>648.31593593025161</v>
      </c>
      <c r="R117" s="39">
        <v>648.13581595906544</v>
      </c>
      <c r="S117" s="39"/>
      <c r="AA117" s="37" t="s">
        <v>191</v>
      </c>
      <c r="AB117" s="37" t="s">
        <v>160</v>
      </c>
    </row>
    <row r="118" spans="1:28" x14ac:dyDescent="0.35">
      <c r="A118" s="37" t="s">
        <v>56</v>
      </c>
      <c r="B118" s="37" t="s">
        <v>70</v>
      </c>
      <c r="C118" s="73" t="s">
        <v>73</v>
      </c>
      <c r="D118" s="39">
        <v>10</v>
      </c>
      <c r="E118" s="39">
        <v>7.8599702230819304</v>
      </c>
      <c r="F118" s="39">
        <v>6.6649670417547391</v>
      </c>
      <c r="G118" s="39">
        <v>6.7416200690890538</v>
      </c>
      <c r="H118" s="39">
        <v>5.7236206174430722</v>
      </c>
      <c r="I118" s="39">
        <v>5.4026549827432682</v>
      </c>
      <c r="K118" s="37" t="s">
        <v>25</v>
      </c>
      <c r="L118" s="37" t="s">
        <v>118</v>
      </c>
      <c r="M118" s="39">
        <v>41762</v>
      </c>
      <c r="N118" s="39">
        <v>44452.957559727496</v>
      </c>
      <c r="O118" s="39">
        <v>47578.728386009177</v>
      </c>
      <c r="P118" s="39">
        <v>50793.651589322297</v>
      </c>
      <c r="Q118" s="39">
        <v>54070.870459270925</v>
      </c>
      <c r="R118" s="39">
        <v>57353.948989754506</v>
      </c>
      <c r="S118" s="39"/>
      <c r="AA118" s="37" t="s">
        <v>192</v>
      </c>
      <c r="AB118" s="37" t="s">
        <v>182</v>
      </c>
    </row>
    <row r="119" spans="1:28" x14ac:dyDescent="0.35">
      <c r="A119" s="37" t="s">
        <v>56</v>
      </c>
      <c r="B119" s="37" t="s">
        <v>70</v>
      </c>
      <c r="C119" s="73" t="s">
        <v>76</v>
      </c>
      <c r="D119" s="39">
        <v>14</v>
      </c>
      <c r="E119" s="39">
        <v>11.827436966810151</v>
      </c>
      <c r="F119" s="39">
        <v>12.452857513634619</v>
      </c>
      <c r="G119" s="39">
        <v>11.903867793381201</v>
      </c>
      <c r="H119" s="39">
        <v>11.844780913434651</v>
      </c>
      <c r="I119" s="39">
        <v>11.308118519330749</v>
      </c>
      <c r="K119" s="37" t="s">
        <v>25</v>
      </c>
      <c r="L119" s="37" t="s">
        <v>119</v>
      </c>
      <c r="M119" s="39">
        <v>350740</v>
      </c>
      <c r="N119" s="39">
        <v>395966.50695123727</v>
      </c>
      <c r="O119" s="39">
        <v>442823.53253121936</v>
      </c>
      <c r="P119" s="39">
        <v>485613.36508059519</v>
      </c>
      <c r="Q119" s="39">
        <v>515946.44276570436</v>
      </c>
      <c r="R119" s="39">
        <v>539873.58950475196</v>
      </c>
      <c r="S119" s="39"/>
      <c r="AA119" s="37" t="s">
        <v>193</v>
      </c>
      <c r="AB119" s="37" t="s">
        <v>167</v>
      </c>
    </row>
    <row r="120" spans="1:28" x14ac:dyDescent="0.35">
      <c r="A120" s="37" t="s">
        <v>56</v>
      </c>
      <c r="B120" s="37" t="s">
        <v>70</v>
      </c>
      <c r="C120" s="73" t="s">
        <v>78</v>
      </c>
      <c r="D120" s="39">
        <v>7</v>
      </c>
      <c r="E120" s="39">
        <v>11.52408131783802</v>
      </c>
      <c r="F120" s="39">
        <v>11.608816760167491</v>
      </c>
      <c r="G120" s="39">
        <v>12.19923859893624</v>
      </c>
      <c r="H120" s="39">
        <v>11.596480042608491</v>
      </c>
      <c r="I120" s="39">
        <v>11.38667846205152</v>
      </c>
      <c r="K120" s="37" t="s">
        <v>25</v>
      </c>
      <c r="L120" s="37" t="s">
        <v>120</v>
      </c>
      <c r="M120" s="39">
        <v>3693</v>
      </c>
      <c r="N120" s="39">
        <v>3606.5185943440265</v>
      </c>
      <c r="O120" s="39">
        <v>3407.6235089310303</v>
      </c>
      <c r="P120" s="39">
        <v>3218.7816329669163</v>
      </c>
      <c r="Q120" s="39">
        <v>3046.2937175423986</v>
      </c>
      <c r="R120" s="39">
        <v>2887.9535013652567</v>
      </c>
      <c r="S120" s="39"/>
      <c r="AA120" s="37" t="s">
        <v>194</v>
      </c>
      <c r="AB120" s="37" t="s">
        <v>167</v>
      </c>
    </row>
    <row r="121" spans="1:28" x14ac:dyDescent="0.35">
      <c r="A121" s="37" t="s">
        <v>56</v>
      </c>
      <c r="B121" s="37" t="s">
        <v>70</v>
      </c>
      <c r="C121" s="73" t="s">
        <v>80</v>
      </c>
      <c r="D121" s="39">
        <v>17</v>
      </c>
      <c r="E121" s="39">
        <v>7.2864140561788453</v>
      </c>
      <c r="F121" s="39">
        <v>6.9899124378771562</v>
      </c>
      <c r="G121" s="39">
        <v>6.6131235023292128</v>
      </c>
      <c r="H121" s="39">
        <v>7.0993732015734814</v>
      </c>
      <c r="I121" s="39">
        <v>6.7402839472113554</v>
      </c>
      <c r="K121" s="37" t="s">
        <v>25</v>
      </c>
      <c r="L121" s="37" t="s">
        <v>121</v>
      </c>
      <c r="M121" s="39">
        <v>123183</v>
      </c>
      <c r="N121" s="39">
        <v>130167.46460212443</v>
      </c>
      <c r="O121" s="39">
        <v>137164.39516885439</v>
      </c>
      <c r="P121" s="39">
        <v>144403.8793374353</v>
      </c>
      <c r="Q121" s="39">
        <v>151835.19198602517</v>
      </c>
      <c r="R121" s="39">
        <v>159361.26997275362</v>
      </c>
      <c r="S121" s="39"/>
      <c r="AA121" s="37" t="s">
        <v>195</v>
      </c>
      <c r="AB121" s="37" t="s">
        <v>173</v>
      </c>
    </row>
    <row r="122" spans="1:28" x14ac:dyDescent="0.35">
      <c r="A122" s="37" t="s">
        <v>56</v>
      </c>
      <c r="B122" s="37" t="s">
        <v>70</v>
      </c>
      <c r="C122" s="73" t="s">
        <v>82</v>
      </c>
      <c r="D122" s="39">
        <v>5</v>
      </c>
      <c r="E122" s="39">
        <v>6.5770455175601121</v>
      </c>
      <c r="F122" s="39">
        <v>3.9656021889588362</v>
      </c>
      <c r="G122" s="39">
        <v>3.5232413032036569</v>
      </c>
      <c r="H122" s="39">
        <v>2.930128691060411</v>
      </c>
      <c r="I122" s="39">
        <v>3.3942977681433262</v>
      </c>
      <c r="K122" s="37" t="s">
        <v>25</v>
      </c>
      <c r="L122" s="37" t="s">
        <v>122</v>
      </c>
      <c r="M122" s="39">
        <v>838</v>
      </c>
      <c r="N122" s="39">
        <v>805.66518469085213</v>
      </c>
      <c r="O122" s="39">
        <v>752.8925889454996</v>
      </c>
      <c r="P122" s="39">
        <v>705.23097198667733</v>
      </c>
      <c r="Q122" s="39">
        <v>663.72879364105211</v>
      </c>
      <c r="R122" s="39">
        <v>626.49199857243411</v>
      </c>
      <c r="S122" s="39"/>
      <c r="AA122" s="37" t="s">
        <v>196</v>
      </c>
      <c r="AB122" s="37" t="s">
        <v>167</v>
      </c>
    </row>
    <row r="123" spans="1:28" x14ac:dyDescent="0.35">
      <c r="A123" s="37" t="s">
        <v>56</v>
      </c>
      <c r="B123" s="37" t="s">
        <v>70</v>
      </c>
      <c r="C123" s="73" t="s">
        <v>84</v>
      </c>
      <c r="D123" s="39">
        <v>17</v>
      </c>
      <c r="E123" s="39">
        <v>13.19270965335982</v>
      </c>
      <c r="F123" s="39">
        <v>14.65870755032828</v>
      </c>
      <c r="G123" s="39">
        <v>12.548524241990471</v>
      </c>
      <c r="H123" s="39">
        <v>12.58790044363357</v>
      </c>
      <c r="I123" s="39">
        <v>12.525984162171831</v>
      </c>
      <c r="K123" s="37" t="s">
        <v>25</v>
      </c>
      <c r="L123" s="37" t="s">
        <v>123</v>
      </c>
      <c r="M123" s="39">
        <v>442</v>
      </c>
      <c r="N123" s="39">
        <v>479.88856817651504</v>
      </c>
      <c r="O123" s="39">
        <v>492.2132266756492</v>
      </c>
      <c r="P123" s="39">
        <v>502.93640547076757</v>
      </c>
      <c r="Q123" s="39">
        <v>512.03024677969677</v>
      </c>
      <c r="R123" s="39">
        <v>518.96856374152162</v>
      </c>
      <c r="S123" s="39"/>
      <c r="AA123" s="37" t="s">
        <v>197</v>
      </c>
      <c r="AB123" s="37" t="s">
        <v>167</v>
      </c>
    </row>
    <row r="124" spans="1:28" x14ac:dyDescent="0.35">
      <c r="A124" s="37" t="s">
        <v>56</v>
      </c>
      <c r="B124" s="37" t="s">
        <v>70</v>
      </c>
      <c r="C124" s="73" t="s">
        <v>86</v>
      </c>
      <c r="D124" s="39">
        <v>0</v>
      </c>
      <c r="E124" s="39">
        <v>5.51837065312289</v>
      </c>
      <c r="F124" s="39">
        <v>4.0606659598393327</v>
      </c>
      <c r="G124" s="39">
        <v>4.1732366937838892</v>
      </c>
      <c r="H124" s="39">
        <v>3.0609324373167111</v>
      </c>
      <c r="I124" s="39">
        <v>3.0146148111549969</v>
      </c>
      <c r="K124" s="37" t="s">
        <v>25</v>
      </c>
      <c r="L124" s="37" t="s">
        <v>124</v>
      </c>
      <c r="M124" s="39">
        <v>12960</v>
      </c>
      <c r="N124" s="39">
        <v>12705.342095988239</v>
      </c>
      <c r="O124" s="39">
        <v>12370.617901169897</v>
      </c>
      <c r="P124" s="39">
        <v>12027.002904318802</v>
      </c>
      <c r="Q124" s="39">
        <v>11657.227995494433</v>
      </c>
      <c r="R124" s="39">
        <v>11246.199026786875</v>
      </c>
      <c r="S124" s="39"/>
      <c r="AA124" s="37" t="s">
        <v>198</v>
      </c>
      <c r="AB124" s="37" t="s">
        <v>160</v>
      </c>
    </row>
    <row r="125" spans="1:28" x14ac:dyDescent="0.35">
      <c r="A125" s="37" t="s">
        <v>56</v>
      </c>
      <c r="B125" s="37" t="s">
        <v>70</v>
      </c>
      <c r="C125" s="73" t="s">
        <v>88</v>
      </c>
      <c r="D125" s="39">
        <v>1</v>
      </c>
      <c r="E125" s="39">
        <v>3.1645196606019899</v>
      </c>
      <c r="F125" s="39">
        <v>4.0441504222446696</v>
      </c>
      <c r="G125" s="39">
        <v>3.1525603493897272</v>
      </c>
      <c r="H125" s="39">
        <v>3.3666729780305058</v>
      </c>
      <c r="I125" s="39">
        <v>2.6064522653711828</v>
      </c>
      <c r="K125" s="37" t="s">
        <v>25</v>
      </c>
      <c r="L125" s="37" t="s">
        <v>125</v>
      </c>
      <c r="M125" s="39">
        <v>23174</v>
      </c>
      <c r="N125" s="39">
        <v>24391.207710752642</v>
      </c>
      <c r="O125" s="39">
        <v>25449.28705258455</v>
      </c>
      <c r="P125" s="39">
        <v>26627.334203519982</v>
      </c>
      <c r="Q125" s="39">
        <v>27706.984087522113</v>
      </c>
      <c r="R125" s="39">
        <v>28684.336766356369</v>
      </c>
      <c r="S125" s="39"/>
      <c r="AA125" s="37" t="s">
        <v>199</v>
      </c>
      <c r="AB125" s="37" t="s">
        <v>160</v>
      </c>
    </row>
    <row r="126" spans="1:28" x14ac:dyDescent="0.35">
      <c r="A126" s="37" t="s">
        <v>56</v>
      </c>
      <c r="B126" s="37" t="s">
        <v>70</v>
      </c>
      <c r="C126" s="73" t="s">
        <v>90</v>
      </c>
      <c r="D126" s="39">
        <v>0</v>
      </c>
      <c r="E126" s="39">
        <v>3.468640748384352</v>
      </c>
      <c r="F126" s="39">
        <v>4.0790373380658203</v>
      </c>
      <c r="G126" s="39">
        <v>4.99964324773015</v>
      </c>
      <c r="H126" s="39">
        <v>4.1037180871118766</v>
      </c>
      <c r="I126" s="39">
        <v>4.459310521490325</v>
      </c>
      <c r="K126" s="37" t="s">
        <v>25</v>
      </c>
      <c r="L126" s="37" t="s">
        <v>126</v>
      </c>
      <c r="M126" s="39">
        <v>484428</v>
      </c>
      <c r="N126" s="39">
        <v>551701.29890210088</v>
      </c>
      <c r="O126" s="39">
        <v>618534.76524742215</v>
      </c>
      <c r="P126" s="39">
        <v>676171.09963108203</v>
      </c>
      <c r="Q126" s="39">
        <v>734943.48486571573</v>
      </c>
      <c r="R126" s="39">
        <v>796515.35545564443</v>
      </c>
      <c r="S126" s="39"/>
      <c r="AA126" s="37" t="s">
        <v>200</v>
      </c>
      <c r="AB126" s="37" t="s">
        <v>173</v>
      </c>
    </row>
    <row r="127" spans="1:28" x14ac:dyDescent="0.35">
      <c r="A127" s="37" t="s">
        <v>56</v>
      </c>
      <c r="B127" s="37" t="s">
        <v>70</v>
      </c>
      <c r="C127" s="73" t="s">
        <v>92</v>
      </c>
      <c r="D127" s="39">
        <v>2</v>
      </c>
      <c r="E127" s="39">
        <v>3.4615147066403029</v>
      </c>
      <c r="F127" s="39">
        <v>4.1683324833037254</v>
      </c>
      <c r="G127" s="39">
        <v>4.8869718606375976</v>
      </c>
      <c r="H127" s="39">
        <v>5.8436465925798382</v>
      </c>
      <c r="I127" s="39">
        <v>5.6179084592541972</v>
      </c>
      <c r="K127" s="37" t="s">
        <v>25</v>
      </c>
      <c r="L127" s="37" t="s">
        <v>127</v>
      </c>
      <c r="M127" s="39">
        <v>1061</v>
      </c>
      <c r="N127" s="39">
        <v>1060.9894359479147</v>
      </c>
      <c r="O127" s="39">
        <v>1033.2332798129707</v>
      </c>
      <c r="P127" s="39">
        <v>1005.476026076423</v>
      </c>
      <c r="Q127" s="39">
        <v>977.72203318033519</v>
      </c>
      <c r="R127" s="39">
        <v>949.9647796804453</v>
      </c>
      <c r="S127" s="39"/>
      <c r="AA127" s="37" t="s">
        <v>201</v>
      </c>
      <c r="AB127" s="37" t="s">
        <v>167</v>
      </c>
    </row>
    <row r="128" spans="1:28" x14ac:dyDescent="0.35">
      <c r="A128" s="37" t="s">
        <v>56</v>
      </c>
      <c r="B128" s="37" t="s">
        <v>72</v>
      </c>
      <c r="C128" s="73" t="s">
        <v>57</v>
      </c>
      <c r="D128" s="39">
        <v>36207</v>
      </c>
      <c r="E128" s="39">
        <v>36311.170983861557</v>
      </c>
      <c r="F128" s="39">
        <v>36304.463070498947</v>
      </c>
      <c r="G128" s="39">
        <v>37174.910586650003</v>
      </c>
      <c r="H128" s="39">
        <v>38847.162971357822</v>
      </c>
      <c r="I128" s="39">
        <v>40079.588763096217</v>
      </c>
      <c r="K128" s="37" t="s">
        <v>25</v>
      </c>
      <c r="L128" s="37" t="s">
        <v>128</v>
      </c>
      <c r="M128" s="39">
        <v>19226</v>
      </c>
      <c r="N128" s="39">
        <v>19211.391985976588</v>
      </c>
      <c r="O128" s="39">
        <v>19236.606488743088</v>
      </c>
      <c r="P128" s="39">
        <v>19126.838156328653</v>
      </c>
      <c r="Q128" s="39">
        <v>18942.608466782305</v>
      </c>
      <c r="R128" s="39">
        <v>18760.245275934463</v>
      </c>
      <c r="S128" s="39"/>
      <c r="AA128" s="37" t="s">
        <v>202</v>
      </c>
      <c r="AB128" s="37" t="s">
        <v>160</v>
      </c>
    </row>
    <row r="129" spans="1:28" x14ac:dyDescent="0.35">
      <c r="A129" s="37" t="s">
        <v>56</v>
      </c>
      <c r="B129" s="37" t="s">
        <v>72</v>
      </c>
      <c r="C129" s="74" t="s">
        <v>59</v>
      </c>
      <c r="D129" s="39">
        <v>38884</v>
      </c>
      <c r="E129" s="39">
        <v>35717.977099973832</v>
      </c>
      <c r="F129" s="39">
        <v>35458.601441614628</v>
      </c>
      <c r="G129" s="39">
        <v>35640.976110219119</v>
      </c>
      <c r="H129" s="39">
        <v>36785.412619220369</v>
      </c>
      <c r="I129" s="39">
        <v>38482.500468822909</v>
      </c>
      <c r="K129" s="37" t="s">
        <v>25</v>
      </c>
      <c r="L129" s="37" t="s">
        <v>129</v>
      </c>
      <c r="M129" s="39">
        <v>4010</v>
      </c>
      <c r="N129" s="39">
        <v>3925.4516876385342</v>
      </c>
      <c r="O129" s="39">
        <v>3767.484254022565</v>
      </c>
      <c r="P129" s="39">
        <v>3619.0040899108253</v>
      </c>
      <c r="Q129" s="39">
        <v>3484.5597349255054</v>
      </c>
      <c r="R129" s="39">
        <v>3359.6452048708934</v>
      </c>
      <c r="S129" s="39"/>
      <c r="AA129" s="37" t="s">
        <v>203</v>
      </c>
      <c r="AB129" s="37" t="s">
        <v>160</v>
      </c>
    </row>
    <row r="130" spans="1:28" x14ac:dyDescent="0.35">
      <c r="A130" s="37" t="s">
        <v>56</v>
      </c>
      <c r="B130" s="37" t="s">
        <v>72</v>
      </c>
      <c r="C130" s="73" t="s">
        <v>61</v>
      </c>
      <c r="D130" s="39">
        <v>39150</v>
      </c>
      <c r="E130" s="39">
        <v>39422.612622888919</v>
      </c>
      <c r="F130" s="39">
        <v>36340.769948992187</v>
      </c>
      <c r="G130" s="39">
        <v>36341.087972437417</v>
      </c>
      <c r="H130" s="39">
        <v>36901.202741685098</v>
      </c>
      <c r="I130" s="39">
        <v>38224.567953853613</v>
      </c>
      <c r="K130" s="37" t="s">
        <v>25</v>
      </c>
      <c r="L130" s="37" t="s">
        <v>130</v>
      </c>
      <c r="M130" s="39">
        <v>907</v>
      </c>
      <c r="N130" s="39">
        <v>947.62998010141064</v>
      </c>
      <c r="O130" s="39">
        <v>970.6445902748369</v>
      </c>
      <c r="P130" s="39">
        <v>988.69785113292949</v>
      </c>
      <c r="Q130" s="39">
        <v>1001.6893860894138</v>
      </c>
      <c r="R130" s="39">
        <v>1007.9856898339567</v>
      </c>
      <c r="S130" s="39"/>
      <c r="AA130" s="37" t="s">
        <v>204</v>
      </c>
      <c r="AB130" s="37" t="s">
        <v>160</v>
      </c>
    </row>
    <row r="131" spans="1:28" x14ac:dyDescent="0.35">
      <c r="A131" s="37" t="s">
        <v>56</v>
      </c>
      <c r="B131" s="37" t="s">
        <v>72</v>
      </c>
      <c r="C131" s="73" t="s">
        <v>63</v>
      </c>
      <c r="D131" s="39">
        <v>38873</v>
      </c>
      <c r="E131" s="39">
        <v>45386.257443250237</v>
      </c>
      <c r="F131" s="39">
        <v>45327.406540194141</v>
      </c>
      <c r="G131" s="39">
        <v>42840.27641475675</v>
      </c>
      <c r="H131" s="39">
        <v>43352.823850897003</v>
      </c>
      <c r="I131" s="39">
        <v>44283.606822647816</v>
      </c>
      <c r="K131" s="37" t="s">
        <v>25</v>
      </c>
      <c r="L131" s="37" t="s">
        <v>131</v>
      </c>
      <c r="M131" s="39">
        <v>56873</v>
      </c>
      <c r="N131" s="39">
        <v>59628.132443504561</v>
      </c>
      <c r="O131" s="39">
        <v>61740.473632156274</v>
      </c>
      <c r="P131" s="39">
        <v>63424.669844089971</v>
      </c>
      <c r="Q131" s="39">
        <v>64822.272422267422</v>
      </c>
      <c r="R131" s="39">
        <v>65989.498883236229</v>
      </c>
      <c r="S131" s="39"/>
      <c r="AA131" s="37" t="s">
        <v>205</v>
      </c>
      <c r="AB131" s="37" t="s">
        <v>167</v>
      </c>
    </row>
    <row r="132" spans="1:28" x14ac:dyDescent="0.35">
      <c r="A132" s="37" t="s">
        <v>56</v>
      </c>
      <c r="B132" s="37" t="s">
        <v>72</v>
      </c>
      <c r="C132" s="73" t="s">
        <v>65</v>
      </c>
      <c r="D132" s="39">
        <v>50587</v>
      </c>
      <c r="E132" s="39">
        <v>54282.546478309203</v>
      </c>
      <c r="F132" s="39">
        <v>61562.098156800013</v>
      </c>
      <c r="G132" s="39">
        <v>62122.749674244173</v>
      </c>
      <c r="H132" s="39">
        <v>60478.438629884389</v>
      </c>
      <c r="I132" s="39">
        <v>61542.563733610157</v>
      </c>
      <c r="K132" s="37" t="s">
        <v>25</v>
      </c>
      <c r="L132" s="37" t="s">
        <v>132</v>
      </c>
      <c r="M132" s="39">
        <v>10144</v>
      </c>
      <c r="N132" s="39">
        <v>9752.9101633861028</v>
      </c>
      <c r="O132" s="39">
        <v>9672.2026731567021</v>
      </c>
      <c r="P132" s="39">
        <v>9587.1203556603286</v>
      </c>
      <c r="Q132" s="39">
        <v>9480.2680065508212</v>
      </c>
      <c r="R132" s="39">
        <v>9360.1712852778801</v>
      </c>
      <c r="S132" s="39"/>
      <c r="AA132" s="37" t="s">
        <v>206</v>
      </c>
      <c r="AB132" s="37" t="s">
        <v>173</v>
      </c>
    </row>
    <row r="133" spans="1:28" x14ac:dyDescent="0.35">
      <c r="A133" s="37" t="s">
        <v>56</v>
      </c>
      <c r="B133" s="37" t="s">
        <v>72</v>
      </c>
      <c r="C133" s="73" t="s">
        <v>67</v>
      </c>
      <c r="D133" s="39">
        <v>54056</v>
      </c>
      <c r="E133" s="39">
        <v>56864.345670470408</v>
      </c>
      <c r="F133" s="39">
        <v>61126.265309390583</v>
      </c>
      <c r="G133" s="39">
        <v>67632.308306613762</v>
      </c>
      <c r="H133" s="39">
        <v>68878.879638328988</v>
      </c>
      <c r="I133" s="39">
        <v>68244.017791175618</v>
      </c>
      <c r="K133" s="37" t="s">
        <v>25</v>
      </c>
      <c r="L133" s="37" t="s">
        <v>133</v>
      </c>
      <c r="M133" s="39">
        <v>2886</v>
      </c>
      <c r="N133" s="39">
        <v>2986.1238105950601</v>
      </c>
      <c r="O133" s="39">
        <v>3081.6893475275001</v>
      </c>
      <c r="P133" s="39">
        <v>3156.4428507460075</v>
      </c>
      <c r="Q133" s="39">
        <v>3210.4304876466749</v>
      </c>
      <c r="R133" s="39">
        <v>3239.4249752040669</v>
      </c>
      <c r="S133" s="39"/>
      <c r="AA133" s="37" t="s">
        <v>207</v>
      </c>
      <c r="AB133" s="37" t="s">
        <v>167</v>
      </c>
    </row>
    <row r="134" spans="1:28" x14ac:dyDescent="0.35">
      <c r="A134" s="37" t="s">
        <v>56</v>
      </c>
      <c r="B134" s="37" t="s">
        <v>72</v>
      </c>
      <c r="C134" s="73" t="s">
        <v>69</v>
      </c>
      <c r="D134" s="39">
        <v>53233</v>
      </c>
      <c r="E134" s="39">
        <v>55180.324479810748</v>
      </c>
      <c r="F134" s="39">
        <v>56671.405132732492</v>
      </c>
      <c r="G134" s="39">
        <v>60510.873697592499</v>
      </c>
      <c r="H134" s="39">
        <v>66348.289217356782</v>
      </c>
      <c r="I134" s="39">
        <v>67974.103651901474</v>
      </c>
      <c r="K134" s="37" t="s">
        <v>25</v>
      </c>
      <c r="L134" s="37" t="s">
        <v>134</v>
      </c>
      <c r="M134" s="39">
        <v>2180</v>
      </c>
      <c r="N134" s="39">
        <v>2200.9411166595614</v>
      </c>
      <c r="O134" s="39">
        <v>2320.3753005072208</v>
      </c>
      <c r="P134" s="39">
        <v>2457.4967871589056</v>
      </c>
      <c r="Q134" s="39">
        <v>2606.7323329347764</v>
      </c>
      <c r="R134" s="39">
        <v>2764.0150970399868</v>
      </c>
      <c r="S134" s="39"/>
      <c r="AA134" s="37" t="s">
        <v>208</v>
      </c>
      <c r="AB134" s="37" t="s">
        <v>167</v>
      </c>
    </row>
    <row r="135" spans="1:28" x14ac:dyDescent="0.35">
      <c r="A135" s="37" t="s">
        <v>56</v>
      </c>
      <c r="B135" s="37" t="s">
        <v>72</v>
      </c>
      <c r="C135" s="73" t="s">
        <v>71</v>
      </c>
      <c r="D135" s="39">
        <v>51495</v>
      </c>
      <c r="E135" s="39">
        <v>53165.906167579371</v>
      </c>
      <c r="F135" s="39">
        <v>53743.253735442377</v>
      </c>
      <c r="G135" s="39">
        <v>55164.769603264183</v>
      </c>
      <c r="H135" s="39">
        <v>58911.037562981772</v>
      </c>
      <c r="I135" s="39">
        <v>64344.790311197678</v>
      </c>
      <c r="K135" s="37" t="s">
        <v>25</v>
      </c>
      <c r="L135" s="37" t="s">
        <v>135</v>
      </c>
      <c r="M135" s="39">
        <v>1708</v>
      </c>
      <c r="N135" s="39">
        <v>1655.9417836111231</v>
      </c>
      <c r="O135" s="39">
        <v>1575.8455835394568</v>
      </c>
      <c r="P135" s="39">
        <v>1503.6904528634768</v>
      </c>
      <c r="Q135" s="39">
        <v>1441.2881860460243</v>
      </c>
      <c r="R135" s="39">
        <v>1386.1882039417796</v>
      </c>
      <c r="S135" s="39"/>
      <c r="AA135" s="37" t="s">
        <v>209</v>
      </c>
      <c r="AB135" s="37" t="s">
        <v>160</v>
      </c>
    </row>
    <row r="136" spans="1:28" x14ac:dyDescent="0.35">
      <c r="A136" s="37" t="s">
        <v>56</v>
      </c>
      <c r="B136" s="37" t="s">
        <v>72</v>
      </c>
      <c r="C136" s="73" t="s">
        <v>73</v>
      </c>
      <c r="D136" s="39">
        <v>44214</v>
      </c>
      <c r="E136" s="39">
        <v>51085.277474967217</v>
      </c>
      <c r="F136" s="39">
        <v>51462.514690686992</v>
      </c>
      <c r="G136" s="39">
        <v>52246.450537766257</v>
      </c>
      <c r="H136" s="39">
        <v>53889.367467892953</v>
      </c>
      <c r="I136" s="39">
        <v>57570.306958597102</v>
      </c>
      <c r="K136" s="37" t="s">
        <v>25</v>
      </c>
      <c r="L136" s="37" t="s">
        <v>136</v>
      </c>
      <c r="M136" s="39">
        <v>632</v>
      </c>
      <c r="N136" s="39">
        <v>639.13766944878319</v>
      </c>
      <c r="O136" s="39">
        <v>647.88659450992907</v>
      </c>
      <c r="P136" s="39">
        <v>654.5849462048991</v>
      </c>
      <c r="Q136" s="39">
        <v>658.94755903465818</v>
      </c>
      <c r="R136" s="39">
        <v>659.70238698949674</v>
      </c>
      <c r="S136" s="39"/>
      <c r="AA136" s="37" t="s">
        <v>210</v>
      </c>
      <c r="AB136" s="37" t="s">
        <v>167</v>
      </c>
    </row>
    <row r="137" spans="1:28" x14ac:dyDescent="0.35">
      <c r="A137" s="37" t="s">
        <v>56</v>
      </c>
      <c r="B137" s="37" t="s">
        <v>72</v>
      </c>
      <c r="C137" s="73" t="s">
        <v>76</v>
      </c>
      <c r="D137" s="39">
        <v>42834</v>
      </c>
      <c r="E137" s="39">
        <v>44022.007480066633</v>
      </c>
      <c r="F137" s="39">
        <v>49094.850587275287</v>
      </c>
      <c r="G137" s="39">
        <v>49724.601074376937</v>
      </c>
      <c r="H137" s="39">
        <v>50927.040909993499</v>
      </c>
      <c r="I137" s="39">
        <v>52681.731019289553</v>
      </c>
      <c r="K137" s="37" t="s">
        <v>25</v>
      </c>
      <c r="L137" s="37" t="s">
        <v>137</v>
      </c>
      <c r="M137" s="39">
        <v>702</v>
      </c>
      <c r="N137" s="39">
        <v>680.60349321208207</v>
      </c>
      <c r="O137" s="39">
        <v>647.68348010661691</v>
      </c>
      <c r="P137" s="39">
        <v>618.02709967533713</v>
      </c>
      <c r="Q137" s="39">
        <v>592.37980551280384</v>
      </c>
      <c r="R137" s="39">
        <v>569.7332874507772</v>
      </c>
      <c r="S137" s="39"/>
      <c r="AA137" s="37" t="s">
        <v>211</v>
      </c>
      <c r="AB137" s="37" t="s">
        <v>160</v>
      </c>
    </row>
    <row r="138" spans="1:28" x14ac:dyDescent="0.35">
      <c r="A138" s="37" t="s">
        <v>56</v>
      </c>
      <c r="B138" s="37" t="s">
        <v>72</v>
      </c>
      <c r="C138" s="73" t="s">
        <v>78</v>
      </c>
      <c r="D138" s="39">
        <v>38932</v>
      </c>
      <c r="E138" s="39">
        <v>41602.51219234497</v>
      </c>
      <c r="F138" s="39">
        <v>41613.663923283872</v>
      </c>
      <c r="G138" s="39">
        <v>46291.493095314087</v>
      </c>
      <c r="H138" s="39">
        <v>47344.330753887611</v>
      </c>
      <c r="I138" s="39">
        <v>48779.761198348118</v>
      </c>
      <c r="K138" s="37" t="s">
        <v>25</v>
      </c>
      <c r="L138" s="37" t="s">
        <v>138</v>
      </c>
      <c r="M138" s="39">
        <v>161730</v>
      </c>
      <c r="N138" s="39">
        <v>170014.93291823842</v>
      </c>
      <c r="O138" s="39">
        <v>175952.96964259716</v>
      </c>
      <c r="P138" s="39">
        <v>179684.60755717679</v>
      </c>
      <c r="Q138" s="39">
        <v>182751.6151030522</v>
      </c>
      <c r="R138" s="39">
        <v>183649.36510479191</v>
      </c>
      <c r="S138" s="39"/>
      <c r="AA138" s="37" t="s">
        <v>212</v>
      </c>
      <c r="AB138" s="37" t="s">
        <v>160</v>
      </c>
    </row>
    <row r="139" spans="1:28" x14ac:dyDescent="0.35">
      <c r="A139" s="37" t="s">
        <v>56</v>
      </c>
      <c r="B139" s="37" t="s">
        <v>72</v>
      </c>
      <c r="C139" s="73" t="s">
        <v>80</v>
      </c>
      <c r="D139" s="39">
        <v>34010</v>
      </c>
      <c r="E139" s="39">
        <v>36909.084225330647</v>
      </c>
      <c r="F139" s="39">
        <v>38327.57846976228</v>
      </c>
      <c r="G139" s="39">
        <v>38451.905422308693</v>
      </c>
      <c r="H139" s="39">
        <v>42934.414658748967</v>
      </c>
      <c r="I139" s="39">
        <v>44211.074043141671</v>
      </c>
      <c r="K139" s="37" t="s">
        <v>25</v>
      </c>
      <c r="L139" s="37" t="s">
        <v>139</v>
      </c>
      <c r="M139" s="39">
        <v>769</v>
      </c>
      <c r="N139" s="39">
        <v>762.48777031492477</v>
      </c>
      <c r="O139" s="39">
        <v>742.48562548668838</v>
      </c>
      <c r="P139" s="39">
        <v>722.53007600937065</v>
      </c>
      <c r="Q139" s="39">
        <v>704.0446311928099</v>
      </c>
      <c r="R139" s="39">
        <v>692.99994839371004</v>
      </c>
      <c r="S139" s="39"/>
      <c r="AA139" s="37" t="s">
        <v>213</v>
      </c>
      <c r="AB139" s="37" t="s">
        <v>167</v>
      </c>
    </row>
    <row r="140" spans="1:28" x14ac:dyDescent="0.35">
      <c r="A140" s="37" t="s">
        <v>56</v>
      </c>
      <c r="B140" s="37" t="s">
        <v>72</v>
      </c>
      <c r="C140" s="73" t="s">
        <v>82</v>
      </c>
      <c r="D140" s="39">
        <v>28816</v>
      </c>
      <c r="E140" s="39">
        <v>31217.321116956638</v>
      </c>
      <c r="F140" s="39">
        <v>32955.16796671175</v>
      </c>
      <c r="G140" s="39">
        <v>34278.859526613138</v>
      </c>
      <c r="H140" s="39">
        <v>34642.634040011661</v>
      </c>
      <c r="I140" s="39">
        <v>38773.6973524731</v>
      </c>
      <c r="K140" s="37" t="s">
        <v>25</v>
      </c>
      <c r="L140" s="37" t="s">
        <v>140</v>
      </c>
      <c r="M140" s="39">
        <v>82904</v>
      </c>
      <c r="N140" s="39">
        <v>85510.645721490539</v>
      </c>
      <c r="O140" s="39">
        <v>87804.582125082263</v>
      </c>
      <c r="P140" s="39">
        <v>90216.735600797663</v>
      </c>
      <c r="Q140" s="39">
        <v>92862.423465879663</v>
      </c>
      <c r="R140" s="39">
        <v>96379.541494353689</v>
      </c>
      <c r="S140" s="39"/>
      <c r="AA140" s="37" t="s">
        <v>214</v>
      </c>
      <c r="AB140" s="37" t="s">
        <v>160</v>
      </c>
    </row>
    <row r="141" spans="1:28" x14ac:dyDescent="0.35">
      <c r="A141" s="37" t="s">
        <v>56</v>
      </c>
      <c r="B141" s="37" t="s">
        <v>72</v>
      </c>
      <c r="C141" s="73" t="s">
        <v>84</v>
      </c>
      <c r="D141" s="39">
        <v>23533</v>
      </c>
      <c r="E141" s="39">
        <v>25996.082790679451</v>
      </c>
      <c r="F141" s="39">
        <v>27488.828109916751</v>
      </c>
      <c r="G141" s="39">
        <v>29106.095408171481</v>
      </c>
      <c r="H141" s="39">
        <v>30491.93431176689</v>
      </c>
      <c r="I141" s="39">
        <v>30994.17120275772</v>
      </c>
      <c r="K141" s="37" t="s">
        <v>25</v>
      </c>
      <c r="L141" s="37" t="s">
        <v>141</v>
      </c>
      <c r="M141" s="39">
        <v>43595</v>
      </c>
      <c r="N141" s="39">
        <v>47030.405397844341</v>
      </c>
      <c r="O141" s="39">
        <v>50652.193113404042</v>
      </c>
      <c r="P141" s="39">
        <v>52976.137693122757</v>
      </c>
      <c r="Q141" s="39">
        <v>54532.823619731098</v>
      </c>
      <c r="R141" s="39">
        <v>55579.796935807659</v>
      </c>
      <c r="S141" s="39"/>
      <c r="AA141" s="37" t="s">
        <v>215</v>
      </c>
      <c r="AB141" s="37" t="s">
        <v>173</v>
      </c>
    </row>
    <row r="142" spans="1:28" x14ac:dyDescent="0.35">
      <c r="A142" s="37" t="s">
        <v>56</v>
      </c>
      <c r="B142" s="37" t="s">
        <v>72</v>
      </c>
      <c r="C142" s="73" t="s">
        <v>86</v>
      </c>
      <c r="D142" s="39">
        <v>20405</v>
      </c>
      <c r="E142" s="39">
        <v>21070.8072899529</v>
      </c>
      <c r="F142" s="39">
        <v>22823.499460943451</v>
      </c>
      <c r="G142" s="39">
        <v>24338.024314843951</v>
      </c>
      <c r="H142" s="39">
        <v>25968.156240682722</v>
      </c>
      <c r="I142" s="39">
        <v>27367.41045301962</v>
      </c>
      <c r="K142" s="37" t="s">
        <v>25</v>
      </c>
      <c r="L142" s="37" t="s">
        <v>142</v>
      </c>
      <c r="M142" s="39">
        <v>25391</v>
      </c>
      <c r="N142" s="39">
        <v>26790.86027543425</v>
      </c>
      <c r="O142" s="39">
        <v>28781.648841787832</v>
      </c>
      <c r="P142" s="39">
        <v>30774.664083160867</v>
      </c>
      <c r="Q142" s="39">
        <v>32796.364429278939</v>
      </c>
      <c r="R142" s="39">
        <v>34835.593870803496</v>
      </c>
      <c r="S142" s="39"/>
      <c r="AA142" s="37" t="s">
        <v>216</v>
      </c>
      <c r="AB142" s="37" t="s">
        <v>160</v>
      </c>
    </row>
    <row r="143" spans="1:28" x14ac:dyDescent="0.35">
      <c r="A143" s="37" t="s">
        <v>56</v>
      </c>
      <c r="B143" s="37" t="s">
        <v>72</v>
      </c>
      <c r="C143" s="73" t="s">
        <v>88</v>
      </c>
      <c r="D143" s="39">
        <v>14243</v>
      </c>
      <c r="E143" s="39">
        <v>18075.91695967062</v>
      </c>
      <c r="F143" s="39">
        <v>18410.387879604888</v>
      </c>
      <c r="G143" s="39">
        <v>20196.14350034808</v>
      </c>
      <c r="H143" s="39">
        <v>21780.43869724785</v>
      </c>
      <c r="I143" s="39">
        <v>23404.433773085839</v>
      </c>
      <c r="K143" s="37" t="s">
        <v>25</v>
      </c>
      <c r="L143" s="37" t="s">
        <v>143</v>
      </c>
      <c r="M143" s="39">
        <v>33325</v>
      </c>
      <c r="N143" s="39">
        <v>33874.523121968858</v>
      </c>
      <c r="O143" s="39">
        <v>34683.987262932278</v>
      </c>
      <c r="P143" s="39">
        <v>35457.506619010521</v>
      </c>
      <c r="Q143" s="39">
        <v>36119.412680885609</v>
      </c>
      <c r="R143" s="39">
        <v>36690.986309218402</v>
      </c>
      <c r="S143" s="39"/>
      <c r="AA143" s="37" t="s">
        <v>217</v>
      </c>
      <c r="AB143" s="37" t="s">
        <v>160</v>
      </c>
    </row>
    <row r="144" spans="1:28" x14ac:dyDescent="0.35">
      <c r="A144" s="37" t="s">
        <v>56</v>
      </c>
      <c r="B144" s="37" t="s">
        <v>72</v>
      </c>
      <c r="C144" s="73" t="s">
        <v>90</v>
      </c>
      <c r="D144" s="39">
        <v>9338</v>
      </c>
      <c r="E144" s="39">
        <v>11817.03240058562</v>
      </c>
      <c r="F144" s="39">
        <v>14867.181989092091</v>
      </c>
      <c r="G144" s="39">
        <v>15473.33601752803</v>
      </c>
      <c r="H144" s="39">
        <v>17308.835428676899</v>
      </c>
      <c r="I144" s="39">
        <v>18873.392646980239</v>
      </c>
      <c r="K144" s="37" t="s">
        <v>25</v>
      </c>
      <c r="L144" s="37" t="s">
        <v>144</v>
      </c>
      <c r="M144" s="39">
        <v>36641</v>
      </c>
      <c r="N144" s="39">
        <v>37164.924163026699</v>
      </c>
      <c r="O144" s="39">
        <v>37895.518815288648</v>
      </c>
      <c r="P144" s="39">
        <v>38503.373454307286</v>
      </c>
      <c r="Q144" s="39">
        <v>38881.171565817531</v>
      </c>
      <c r="R144" s="39">
        <v>39019.16559512465</v>
      </c>
      <c r="S144" s="39"/>
      <c r="AA144" s="37" t="s">
        <v>218</v>
      </c>
      <c r="AB144" s="37" t="s">
        <v>160</v>
      </c>
    </row>
    <row r="145" spans="1:28" x14ac:dyDescent="0.35">
      <c r="A145" s="37" t="s">
        <v>56</v>
      </c>
      <c r="B145" s="37" t="s">
        <v>72</v>
      </c>
      <c r="C145" s="73" t="s">
        <v>92</v>
      </c>
      <c r="D145" s="39">
        <v>8139</v>
      </c>
      <c r="E145" s="39">
        <v>10400.410405204189</v>
      </c>
      <c r="F145" s="39">
        <v>13289.165296255471</v>
      </c>
      <c r="G145" s="39">
        <v>17163.828952239739</v>
      </c>
      <c r="H145" s="39">
        <v>19895.468752792822</v>
      </c>
      <c r="I145" s="39">
        <v>22846.096566746801</v>
      </c>
      <c r="K145" s="37" t="s">
        <v>25</v>
      </c>
      <c r="L145" s="37" t="s">
        <v>145</v>
      </c>
      <c r="M145" s="39">
        <v>346648</v>
      </c>
      <c r="N145" s="39">
        <v>392711.02349587443</v>
      </c>
      <c r="O145" s="39">
        <v>432453.93764492759</v>
      </c>
      <c r="P145" s="39">
        <v>471366.26440792915</v>
      </c>
      <c r="Q145" s="39">
        <v>509159.12802053354</v>
      </c>
      <c r="R145" s="39">
        <v>545523.16697644349</v>
      </c>
      <c r="S145" s="39"/>
      <c r="AA145" s="37" t="s">
        <v>219</v>
      </c>
      <c r="AB145" s="37" t="s">
        <v>167</v>
      </c>
    </row>
    <row r="146" spans="1:28" x14ac:dyDescent="0.35">
      <c r="A146" s="37" t="s">
        <v>56</v>
      </c>
      <c r="B146" s="37" t="s">
        <v>74</v>
      </c>
      <c r="C146" s="73" t="s">
        <v>57</v>
      </c>
      <c r="D146" s="39">
        <v>15</v>
      </c>
      <c r="E146" s="39">
        <v>11.13513709652508</v>
      </c>
      <c r="F146" s="39">
        <v>10.559539913447921</v>
      </c>
      <c r="G146" s="39">
        <v>10.190084396858779</v>
      </c>
      <c r="H146" s="39">
        <v>9.7803168547417894</v>
      </c>
      <c r="I146" s="39">
        <v>9.2987532265383592</v>
      </c>
      <c r="K146" s="37" t="s">
        <v>25</v>
      </c>
      <c r="L146" s="37" t="s">
        <v>146</v>
      </c>
      <c r="M146" s="39">
        <v>26488</v>
      </c>
      <c r="N146" s="39">
        <v>27397.895248951427</v>
      </c>
      <c r="O146" s="39">
        <v>28327.166668919257</v>
      </c>
      <c r="P146" s="39">
        <v>29122.491048497388</v>
      </c>
      <c r="Q146" s="39">
        <v>29784.806075693814</v>
      </c>
      <c r="R146" s="39">
        <v>30336.70533717941</v>
      </c>
      <c r="S146" s="39"/>
      <c r="AA146" s="37" t="s">
        <v>220</v>
      </c>
      <c r="AB146" s="37" t="s">
        <v>167</v>
      </c>
    </row>
    <row r="147" spans="1:28" x14ac:dyDescent="0.35">
      <c r="A147" s="37" t="s">
        <v>56</v>
      </c>
      <c r="B147" s="37" t="s">
        <v>74</v>
      </c>
      <c r="C147" s="74" t="s">
        <v>59</v>
      </c>
      <c r="D147" s="39">
        <v>5</v>
      </c>
      <c r="E147" s="39">
        <v>10.830252281797829</v>
      </c>
      <c r="F147" s="39">
        <v>11.495061646656129</v>
      </c>
      <c r="G147" s="39">
        <v>11.04270365237101</v>
      </c>
      <c r="H147" s="39">
        <v>10.74158805798764</v>
      </c>
      <c r="I147" s="39">
        <v>10.42031920148148</v>
      </c>
      <c r="K147" s="37" t="s">
        <v>25</v>
      </c>
      <c r="L147" s="37" t="s">
        <v>147</v>
      </c>
      <c r="M147" s="39">
        <v>175316</v>
      </c>
      <c r="N147" s="39">
        <v>182289.66893620987</v>
      </c>
      <c r="O147" s="39">
        <v>190141.88549888978</v>
      </c>
      <c r="P147" s="39">
        <v>197694.39642247144</v>
      </c>
      <c r="Q147" s="39">
        <v>204781.14423482565</v>
      </c>
      <c r="R147" s="39">
        <v>211402.27932003027</v>
      </c>
      <c r="S147" s="39"/>
      <c r="AA147" s="37" t="s">
        <v>221</v>
      </c>
      <c r="AB147" s="37" t="s">
        <v>160</v>
      </c>
    </row>
    <row r="148" spans="1:28" x14ac:dyDescent="0.35">
      <c r="A148" s="37" t="s">
        <v>56</v>
      </c>
      <c r="B148" s="37" t="s">
        <v>74</v>
      </c>
      <c r="C148" s="73" t="s">
        <v>61</v>
      </c>
      <c r="D148" s="39">
        <v>6</v>
      </c>
      <c r="E148" s="39">
        <v>4.1620119818178436</v>
      </c>
      <c r="F148" s="39">
        <v>3.253785255512172</v>
      </c>
      <c r="G148" s="39">
        <v>3.2298695326374109</v>
      </c>
      <c r="H148" s="39">
        <v>2.9257525035693228</v>
      </c>
      <c r="I148" s="39">
        <v>2.7113960774013841</v>
      </c>
      <c r="K148" s="37" t="s">
        <v>25</v>
      </c>
      <c r="L148" s="37" t="s">
        <v>148</v>
      </c>
      <c r="M148" s="39">
        <v>3533</v>
      </c>
      <c r="N148" s="39">
        <v>3621.0977858325973</v>
      </c>
      <c r="O148" s="39">
        <v>3673.9640208737974</v>
      </c>
      <c r="P148" s="39">
        <v>3712.8700050698312</v>
      </c>
      <c r="Q148" s="39">
        <v>3736.6381838025368</v>
      </c>
      <c r="R148" s="39">
        <v>3738.7774014928573</v>
      </c>
      <c r="S148" s="39"/>
      <c r="AA148" s="37" t="s">
        <v>222</v>
      </c>
      <c r="AB148" s="37" t="s">
        <v>160</v>
      </c>
    </row>
    <row r="149" spans="1:28" x14ac:dyDescent="0.35">
      <c r="A149" s="37" t="s">
        <v>56</v>
      </c>
      <c r="B149" s="37" t="s">
        <v>74</v>
      </c>
      <c r="C149" s="73" t="s">
        <v>63</v>
      </c>
      <c r="D149" s="39">
        <v>17</v>
      </c>
      <c r="E149" s="39">
        <v>13.051763141722709</v>
      </c>
      <c r="F149" s="39">
        <v>9.7940083362487513</v>
      </c>
      <c r="G149" s="39">
        <v>8.0287600399260111</v>
      </c>
      <c r="H149" s="39">
        <v>7.6910536364568403</v>
      </c>
      <c r="I149" s="39">
        <v>7.0295595500766934</v>
      </c>
      <c r="K149" s="37" t="s">
        <v>25</v>
      </c>
      <c r="L149" s="37" t="s">
        <v>149</v>
      </c>
      <c r="M149" s="39">
        <v>4300</v>
      </c>
      <c r="N149" s="39">
        <v>4332.1306914343913</v>
      </c>
      <c r="O149" s="39">
        <v>4246.1896313277539</v>
      </c>
      <c r="P149" s="39">
        <v>4150.6675425482754</v>
      </c>
      <c r="Q149" s="39">
        <v>4048.9082034474836</v>
      </c>
      <c r="R149" s="39">
        <v>3937.1115048881443</v>
      </c>
      <c r="S149" s="39"/>
      <c r="AA149" s="37" t="s">
        <v>223</v>
      </c>
      <c r="AB149" s="37" t="s">
        <v>160</v>
      </c>
    </row>
    <row r="150" spans="1:28" x14ac:dyDescent="0.35">
      <c r="A150" s="37" t="s">
        <v>56</v>
      </c>
      <c r="B150" s="37" t="s">
        <v>74</v>
      </c>
      <c r="C150" s="73" t="s">
        <v>65</v>
      </c>
      <c r="D150" s="39">
        <v>28</v>
      </c>
      <c r="E150" s="39">
        <v>22.44292680468558</v>
      </c>
      <c r="F150" s="39">
        <v>24.297585910812678</v>
      </c>
      <c r="G150" s="39">
        <v>21.926827445826099</v>
      </c>
      <c r="H150" s="39">
        <v>20.024127832479209</v>
      </c>
      <c r="I150" s="39">
        <v>19.481314286959829</v>
      </c>
      <c r="K150" s="37" t="s">
        <v>25</v>
      </c>
      <c r="L150" s="37" t="s">
        <v>150</v>
      </c>
      <c r="M150" s="39">
        <v>195515</v>
      </c>
      <c r="N150" s="39">
        <v>207512.41113150812</v>
      </c>
      <c r="O150" s="39">
        <v>221788.70839940148</v>
      </c>
      <c r="P150" s="39">
        <v>236434.23250554418</v>
      </c>
      <c r="Q150" s="39">
        <v>250866.71502593785</v>
      </c>
      <c r="R150" s="39">
        <v>264899.3249520518</v>
      </c>
      <c r="S150" s="39"/>
      <c r="AA150" s="37" t="s">
        <v>224</v>
      </c>
      <c r="AB150" s="37" t="s">
        <v>160</v>
      </c>
    </row>
    <row r="151" spans="1:28" x14ac:dyDescent="0.35">
      <c r="A151" s="37" t="s">
        <v>56</v>
      </c>
      <c r="B151" s="37" t="s">
        <v>74</v>
      </c>
      <c r="C151" s="73" t="s">
        <v>67</v>
      </c>
      <c r="D151" s="39">
        <v>3</v>
      </c>
      <c r="E151" s="39">
        <v>6.0618019448608127</v>
      </c>
      <c r="F151" s="39">
        <v>4.392302461701389</v>
      </c>
      <c r="G151" s="39">
        <v>5.4124615229868986</v>
      </c>
      <c r="H151" s="39">
        <v>3.980638708679058</v>
      </c>
      <c r="I151" s="39">
        <v>2.5873158324549679</v>
      </c>
      <c r="K151" s="37" t="s">
        <v>25</v>
      </c>
      <c r="L151" s="37" t="s">
        <v>151</v>
      </c>
      <c r="M151" s="39">
        <v>4176</v>
      </c>
      <c r="N151" s="39">
        <v>4314.4953835747237</v>
      </c>
      <c r="O151" s="39">
        <v>4541.796185214117</v>
      </c>
      <c r="P151" s="39">
        <v>4748.2695598698601</v>
      </c>
      <c r="Q151" s="39">
        <v>4927.5417030019889</v>
      </c>
      <c r="R151" s="39">
        <v>5066.7624215715969</v>
      </c>
      <c r="S151" s="39"/>
      <c r="AA151" s="37" t="s">
        <v>225</v>
      </c>
      <c r="AB151" s="37" t="s">
        <v>173</v>
      </c>
    </row>
    <row r="152" spans="1:28" x14ac:dyDescent="0.35">
      <c r="A152" s="37" t="s">
        <v>56</v>
      </c>
      <c r="B152" s="37" t="s">
        <v>74</v>
      </c>
      <c r="C152" s="73" t="s">
        <v>69</v>
      </c>
      <c r="D152" s="39">
        <v>18</v>
      </c>
      <c r="E152" s="39">
        <v>18.398288835985671</v>
      </c>
      <c r="F152" s="39">
        <v>17.373738155348128</v>
      </c>
      <c r="G152" s="39">
        <v>15.927353184888879</v>
      </c>
      <c r="H152" s="39">
        <v>16.562858488967709</v>
      </c>
      <c r="I152" s="39">
        <v>15.6675173103579</v>
      </c>
      <c r="K152" s="37" t="s">
        <v>25</v>
      </c>
      <c r="L152" s="37" t="s">
        <v>152</v>
      </c>
      <c r="M152" s="39">
        <v>34360</v>
      </c>
      <c r="N152" s="39">
        <v>34813.167891636171</v>
      </c>
      <c r="O152" s="39">
        <v>35419.584299608505</v>
      </c>
      <c r="P152" s="39">
        <v>35888.123779926122</v>
      </c>
      <c r="Q152" s="39">
        <v>36204.280137886875</v>
      </c>
      <c r="R152" s="39">
        <v>36371.456754123559</v>
      </c>
      <c r="S152" s="39"/>
      <c r="AA152" s="37" t="s">
        <v>226</v>
      </c>
      <c r="AB152" s="37" t="s">
        <v>160</v>
      </c>
    </row>
    <row r="153" spans="1:28" x14ac:dyDescent="0.35">
      <c r="A153" s="37" t="s">
        <v>56</v>
      </c>
      <c r="B153" s="37" t="s">
        <v>74</v>
      </c>
      <c r="C153" s="73" t="s">
        <v>71</v>
      </c>
      <c r="D153" s="39">
        <v>16</v>
      </c>
      <c r="E153" s="39">
        <v>16.99674851954347</v>
      </c>
      <c r="F153" s="39">
        <v>15.051873942426029</v>
      </c>
      <c r="G153" s="39">
        <v>13.921435384600811</v>
      </c>
      <c r="H153" s="39">
        <v>12.87282660620995</v>
      </c>
      <c r="I153" s="39">
        <v>13.34509423690616</v>
      </c>
      <c r="K153" s="37" t="s">
        <v>25</v>
      </c>
      <c r="L153" s="37" t="s">
        <v>153</v>
      </c>
      <c r="M153" s="39">
        <v>37660</v>
      </c>
      <c r="N153" s="39">
        <v>40550.14722154125</v>
      </c>
      <c r="O153" s="39">
        <v>43086.005570844252</v>
      </c>
      <c r="P153" s="39">
        <v>45595.904036723266</v>
      </c>
      <c r="Q153" s="39">
        <v>48074.696396789914</v>
      </c>
      <c r="R153" s="39">
        <v>50511.841323252076</v>
      </c>
      <c r="S153" s="39"/>
      <c r="AA153" s="37" t="s">
        <v>227</v>
      </c>
      <c r="AB153" s="37" t="s">
        <v>167</v>
      </c>
    </row>
    <row r="154" spans="1:28" x14ac:dyDescent="0.35">
      <c r="A154" s="37" t="s">
        <v>56</v>
      </c>
      <c r="B154" s="37" t="s">
        <v>74</v>
      </c>
      <c r="C154" s="73" t="s">
        <v>73</v>
      </c>
      <c r="D154" s="39">
        <v>17</v>
      </c>
      <c r="E154" s="39">
        <v>14.792720951025039</v>
      </c>
      <c r="F154" s="39">
        <v>15.199734998462629</v>
      </c>
      <c r="G154" s="39">
        <v>13.812859466973441</v>
      </c>
      <c r="H154" s="39">
        <v>12.91630868375087</v>
      </c>
      <c r="I154" s="39">
        <v>12.24205209324677</v>
      </c>
      <c r="K154" s="37" t="s">
        <v>25</v>
      </c>
      <c r="L154" s="37" t="s">
        <v>154</v>
      </c>
      <c r="M154" s="39">
        <v>1132</v>
      </c>
      <c r="N154" s="39">
        <v>1107.3852009050465</v>
      </c>
      <c r="O154" s="39">
        <v>1040.2973619055558</v>
      </c>
      <c r="P154" s="39">
        <v>976.67108900691494</v>
      </c>
      <c r="Q154" s="39">
        <v>918.34447938762719</v>
      </c>
      <c r="R154" s="39">
        <v>864.59509880421513</v>
      </c>
      <c r="S154" s="39"/>
      <c r="AA154" s="37" t="s">
        <v>228</v>
      </c>
      <c r="AB154" s="37" t="s">
        <v>167</v>
      </c>
    </row>
    <row r="155" spans="1:28" x14ac:dyDescent="0.35">
      <c r="A155" s="37" t="s">
        <v>56</v>
      </c>
      <c r="B155" s="37" t="s">
        <v>74</v>
      </c>
      <c r="C155" s="73" t="s">
        <v>76</v>
      </c>
      <c r="D155" s="39">
        <v>4</v>
      </c>
      <c r="E155" s="39">
        <v>10.693931280210499</v>
      </c>
      <c r="F155" s="39">
        <v>10.664906250715671</v>
      </c>
      <c r="G155" s="39">
        <v>10.69359993561703</v>
      </c>
      <c r="H155" s="39">
        <v>9.9566757851535339</v>
      </c>
      <c r="I155" s="39">
        <v>9.4188936163633734</v>
      </c>
      <c r="K155" s="37" t="s">
        <v>25</v>
      </c>
      <c r="L155" s="37" t="s">
        <v>155</v>
      </c>
      <c r="M155" s="39">
        <v>1041</v>
      </c>
      <c r="N155" s="39">
        <v>1053.0457942197918</v>
      </c>
      <c r="O155" s="39">
        <v>1065.0448059924902</v>
      </c>
      <c r="P155" s="39">
        <v>1077.0437382690038</v>
      </c>
      <c r="Q155" s="39">
        <v>1089.0425487529581</v>
      </c>
      <c r="R155" s="39">
        <v>1101.0413339496117</v>
      </c>
      <c r="S155" s="39"/>
      <c r="AA155" s="37" t="s">
        <v>229</v>
      </c>
      <c r="AB155" s="37" t="s">
        <v>167</v>
      </c>
    </row>
    <row r="156" spans="1:28" x14ac:dyDescent="0.35">
      <c r="A156" s="37" t="s">
        <v>56</v>
      </c>
      <c r="B156" s="37" t="s">
        <v>74</v>
      </c>
      <c r="C156" s="73" t="s">
        <v>78</v>
      </c>
      <c r="D156" s="39">
        <v>5</v>
      </c>
      <c r="E156" s="39">
        <v>2.437813836708024</v>
      </c>
      <c r="F156" s="39">
        <v>2.2264804924079811</v>
      </c>
      <c r="G156" s="39">
        <v>2.5340870791916141</v>
      </c>
      <c r="H156" s="39">
        <v>2.521928078490816</v>
      </c>
      <c r="I156" s="39">
        <v>2.0447089112984012</v>
      </c>
      <c r="K156" s="37" t="s">
        <v>25</v>
      </c>
      <c r="L156" s="37" t="s">
        <v>156</v>
      </c>
      <c r="M156" s="39">
        <v>284</v>
      </c>
      <c r="N156" s="39">
        <v>295.32052734704354</v>
      </c>
      <c r="O156" s="39">
        <v>301.75163495704351</v>
      </c>
      <c r="P156" s="39">
        <v>306.79653866614598</v>
      </c>
      <c r="Q156" s="39">
        <v>310.42712558961495</v>
      </c>
      <c r="R156" s="39">
        <v>312.18697896429097</v>
      </c>
      <c r="S156" s="39"/>
      <c r="AA156" s="37" t="s">
        <v>230</v>
      </c>
      <c r="AB156" s="37" t="s">
        <v>167</v>
      </c>
    </row>
    <row r="157" spans="1:28" x14ac:dyDescent="0.35">
      <c r="A157" s="37" t="s">
        <v>56</v>
      </c>
      <c r="B157" s="37" t="s">
        <v>74</v>
      </c>
      <c r="C157" s="73" t="s">
        <v>80</v>
      </c>
      <c r="D157" s="39">
        <v>11</v>
      </c>
      <c r="E157" s="39">
        <v>7.9761510727413354</v>
      </c>
      <c r="F157" s="39">
        <v>6.7221385551138884</v>
      </c>
      <c r="G157" s="39">
        <v>6.7179081671040084</v>
      </c>
      <c r="H157" s="39">
        <v>6.9710371831806466</v>
      </c>
      <c r="I157" s="39">
        <v>6.8534761507172481</v>
      </c>
      <c r="K157" s="37" t="s">
        <v>25</v>
      </c>
      <c r="L157" s="37" t="s">
        <v>157</v>
      </c>
      <c r="M157" s="39">
        <v>2598</v>
      </c>
      <c r="N157" s="39">
        <v>2720.5548928538697</v>
      </c>
      <c r="O157" s="39">
        <v>2864.9168145639087</v>
      </c>
      <c r="P157" s="39">
        <v>3019.9310799892278</v>
      </c>
      <c r="Q157" s="39">
        <v>3180.734823302631</v>
      </c>
      <c r="R157" s="39">
        <v>3343.1716834683803</v>
      </c>
      <c r="S157" s="39"/>
      <c r="AA157" s="37" t="s">
        <v>231</v>
      </c>
      <c r="AB157" s="37" t="s">
        <v>167</v>
      </c>
    </row>
    <row r="158" spans="1:28" x14ac:dyDescent="0.35">
      <c r="A158" s="37" t="s">
        <v>56</v>
      </c>
      <c r="B158" s="37" t="s">
        <v>74</v>
      </c>
      <c r="C158" s="73" t="s">
        <v>82</v>
      </c>
      <c r="D158" s="39">
        <v>19</v>
      </c>
      <c r="E158" s="39">
        <v>12.560064730843751</v>
      </c>
      <c r="F158" s="39">
        <v>13.380834054698781</v>
      </c>
      <c r="G158" s="39">
        <v>12.41689173212484</v>
      </c>
      <c r="H158" s="39">
        <v>12.52674989712655</v>
      </c>
      <c r="I158" s="39">
        <v>12.719318779872079</v>
      </c>
      <c r="K158" s="37" t="s">
        <v>26</v>
      </c>
      <c r="L158" s="37" t="s">
        <v>20</v>
      </c>
      <c r="M158" s="39">
        <v>1131</v>
      </c>
      <c r="N158" s="39">
        <v>1186.2682682884051</v>
      </c>
      <c r="O158" s="39">
        <v>1200.1401150516533</v>
      </c>
      <c r="P158" s="39">
        <v>1220.0327202323092</v>
      </c>
      <c r="Q158" s="39">
        <v>1242.2566934239235</v>
      </c>
      <c r="R158" s="39">
        <v>1263.4189815842269</v>
      </c>
      <c r="AA158" s="37" t="s">
        <v>232</v>
      </c>
      <c r="AB158" s="37" t="s">
        <v>167</v>
      </c>
    </row>
    <row r="159" spans="1:28" x14ac:dyDescent="0.35">
      <c r="A159" s="37" t="s">
        <v>56</v>
      </c>
      <c r="B159" s="37" t="s">
        <v>74</v>
      </c>
      <c r="C159" s="73" t="s">
        <v>84</v>
      </c>
      <c r="D159" s="39">
        <v>9</v>
      </c>
      <c r="E159" s="39">
        <v>6.4061723067789327</v>
      </c>
      <c r="F159" s="39">
        <v>4.7398735535615373</v>
      </c>
      <c r="G159" s="39">
        <v>4.951859648681916</v>
      </c>
      <c r="H159" s="39">
        <v>4.6275436877390739</v>
      </c>
      <c r="I159" s="39">
        <v>4.608278041457595</v>
      </c>
      <c r="K159" s="37" t="s">
        <v>26</v>
      </c>
      <c r="L159" s="37" t="s">
        <v>60</v>
      </c>
      <c r="M159" s="39">
        <v>4379</v>
      </c>
      <c r="N159" s="39">
        <v>4177.8825350214338</v>
      </c>
      <c r="O159" s="39">
        <v>4024.603551840346</v>
      </c>
      <c r="P159" s="39">
        <v>3916.8336264312575</v>
      </c>
      <c r="Q159" s="39">
        <v>3841.2861058214121</v>
      </c>
      <c r="R159" s="39">
        <v>3789.0518239135895</v>
      </c>
      <c r="AA159" s="37" t="s">
        <v>233</v>
      </c>
      <c r="AB159" s="37" t="s">
        <v>167</v>
      </c>
    </row>
    <row r="160" spans="1:28" x14ac:dyDescent="0.35">
      <c r="A160" s="37" t="s">
        <v>56</v>
      </c>
      <c r="B160" s="37" t="s">
        <v>74</v>
      </c>
      <c r="C160" s="73" t="s">
        <v>86</v>
      </c>
      <c r="D160" s="39">
        <v>0</v>
      </c>
      <c r="E160" s="39">
        <v>0.26155801590989908</v>
      </c>
      <c r="F160" s="39">
        <v>0.86264850231699164</v>
      </c>
      <c r="G160" s="39">
        <v>7.0776259607407882E-2</v>
      </c>
      <c r="H160" s="39">
        <v>0.1202549391399429</v>
      </c>
      <c r="I160" s="39">
        <v>0.1216282404045802</v>
      </c>
      <c r="K160" s="37" t="s">
        <v>26</v>
      </c>
      <c r="L160" s="37" t="s">
        <v>62</v>
      </c>
      <c r="M160" s="39">
        <v>14663</v>
      </c>
      <c r="N160" s="39">
        <v>14548.937314938017</v>
      </c>
      <c r="O160" s="39">
        <v>14503.395249206054</v>
      </c>
      <c r="P160" s="39">
        <v>14510.952598246555</v>
      </c>
      <c r="Q160" s="39">
        <v>14534.545694171649</v>
      </c>
      <c r="R160" s="39">
        <v>14552.217879920947</v>
      </c>
      <c r="AA160" s="37" t="s">
        <v>234</v>
      </c>
      <c r="AB160" s="37" t="s">
        <v>167</v>
      </c>
    </row>
    <row r="161" spans="1:28" x14ac:dyDescent="0.35">
      <c r="A161" s="37" t="s">
        <v>56</v>
      </c>
      <c r="B161" s="37" t="s">
        <v>74</v>
      </c>
      <c r="C161" s="73" t="s">
        <v>88</v>
      </c>
      <c r="D161" s="39">
        <v>4</v>
      </c>
      <c r="E161" s="39">
        <v>4.7391589834435699</v>
      </c>
      <c r="F161" s="39">
        <v>5.5288186542368054</v>
      </c>
      <c r="G161" s="39">
        <v>6.4267674994584363</v>
      </c>
      <c r="H161" s="39">
        <v>5.5004969682566047</v>
      </c>
      <c r="I161" s="39">
        <v>5.7126103693377441</v>
      </c>
      <c r="K161" s="37" t="s">
        <v>26</v>
      </c>
      <c r="L161" s="37" t="s">
        <v>64</v>
      </c>
      <c r="M161" s="39">
        <v>2863</v>
      </c>
      <c r="N161" s="39">
        <v>2813.6915449492053</v>
      </c>
      <c r="O161" s="39">
        <v>2718.0534925433108</v>
      </c>
      <c r="P161" s="39">
        <v>2637.8098901466424</v>
      </c>
      <c r="Q161" s="39">
        <v>2568.8180454087601</v>
      </c>
      <c r="R161" s="39">
        <v>2507.4582096419699</v>
      </c>
      <c r="AA161" s="37" t="s">
        <v>235</v>
      </c>
      <c r="AB161" s="37" t="s">
        <v>160</v>
      </c>
    </row>
    <row r="162" spans="1:28" x14ac:dyDescent="0.35">
      <c r="A162" s="37" t="s">
        <v>56</v>
      </c>
      <c r="B162" s="37" t="s">
        <v>74</v>
      </c>
      <c r="C162" s="73" t="s">
        <v>90</v>
      </c>
      <c r="D162" s="39">
        <v>2</v>
      </c>
      <c r="E162" s="39">
        <v>2.5395090994769549</v>
      </c>
      <c r="F162" s="39">
        <v>2.3105543972352161</v>
      </c>
      <c r="G162" s="39">
        <v>2.761338336383147</v>
      </c>
      <c r="H162" s="39">
        <v>3.3250691391138911</v>
      </c>
      <c r="I162" s="39">
        <v>2.7263362602647812</v>
      </c>
      <c r="K162" s="37" t="s">
        <v>26</v>
      </c>
      <c r="L162" s="37" t="s">
        <v>66</v>
      </c>
      <c r="M162" s="39">
        <v>312</v>
      </c>
      <c r="N162" s="39">
        <v>305.92425416752383</v>
      </c>
      <c r="O162" s="39">
        <v>295.24713222739905</v>
      </c>
      <c r="P162" s="39">
        <v>286.13566122160393</v>
      </c>
      <c r="Q162" s="39">
        <v>278.25141767944018</v>
      </c>
      <c r="R162" s="39">
        <v>271.30287593513629</v>
      </c>
      <c r="AA162" s="37" t="s">
        <v>236</v>
      </c>
      <c r="AB162" s="37" t="s">
        <v>167</v>
      </c>
    </row>
    <row r="163" spans="1:28" x14ac:dyDescent="0.35">
      <c r="A163" s="37" t="s">
        <v>56</v>
      </c>
      <c r="B163" s="37" t="s">
        <v>74</v>
      </c>
      <c r="C163" s="73" t="s">
        <v>92</v>
      </c>
      <c r="D163" s="39">
        <v>0</v>
      </c>
      <c r="E163" s="39">
        <v>9.5623911844536336E-2</v>
      </c>
      <c r="F163" s="39">
        <v>0.34679892390926442</v>
      </c>
      <c r="G163" s="39">
        <v>0.42098778605761811</v>
      </c>
      <c r="H163" s="39">
        <v>0.56245858504442481</v>
      </c>
      <c r="I163" s="39">
        <v>0.81613920891423986</v>
      </c>
      <c r="K163" s="37" t="s">
        <v>26</v>
      </c>
      <c r="L163" s="37" t="s">
        <v>68</v>
      </c>
      <c r="M163" s="39">
        <v>1920</v>
      </c>
      <c r="N163" s="39">
        <v>1886.9327677042982</v>
      </c>
      <c r="O163" s="39">
        <v>1822.7954871497507</v>
      </c>
      <c r="P163" s="39">
        <v>1768.9820840374905</v>
      </c>
      <c r="Q163" s="39">
        <v>1722.7143661092407</v>
      </c>
      <c r="R163" s="39">
        <v>1681.564915607333</v>
      </c>
      <c r="AA163" s="37" t="s">
        <v>237</v>
      </c>
      <c r="AB163" s="37" t="s">
        <v>173</v>
      </c>
    </row>
    <row r="164" spans="1:28" x14ac:dyDescent="0.35">
      <c r="A164" s="37" t="s">
        <v>56</v>
      </c>
      <c r="B164" s="37" t="s">
        <v>77</v>
      </c>
      <c r="C164" s="73" t="s">
        <v>57</v>
      </c>
      <c r="D164" s="39">
        <v>2384</v>
      </c>
      <c r="E164" s="39">
        <v>2583.633853394314</v>
      </c>
      <c r="F164" s="39">
        <v>2580.9482173303631</v>
      </c>
      <c r="G164" s="39">
        <v>2629.4332713652052</v>
      </c>
      <c r="H164" s="39">
        <v>2673.4035908940068</v>
      </c>
      <c r="I164" s="39">
        <v>2669.7556303709189</v>
      </c>
      <c r="K164" s="37" t="s">
        <v>26</v>
      </c>
      <c r="L164" s="37" t="s">
        <v>70</v>
      </c>
      <c r="M164" s="39">
        <v>470</v>
      </c>
      <c r="N164" s="39">
        <v>460.84740421272778</v>
      </c>
      <c r="O164" s="39">
        <v>444.76327621306609</v>
      </c>
      <c r="P164" s="39">
        <v>431.03762203668276</v>
      </c>
      <c r="Q164" s="39">
        <v>419.16078297952174</v>
      </c>
      <c r="R164" s="39">
        <v>408.69343936215262</v>
      </c>
      <c r="AA164" s="37" t="s">
        <v>238</v>
      </c>
      <c r="AB164" s="37" t="s">
        <v>239</v>
      </c>
    </row>
    <row r="165" spans="1:28" x14ac:dyDescent="0.35">
      <c r="A165" s="37" t="s">
        <v>56</v>
      </c>
      <c r="B165" s="37" t="s">
        <v>77</v>
      </c>
      <c r="C165" s="74" t="s">
        <v>59</v>
      </c>
      <c r="D165" s="39">
        <v>2932</v>
      </c>
      <c r="E165" s="39">
        <v>2660.8765182506272</v>
      </c>
      <c r="F165" s="39">
        <v>2794.9023721327521</v>
      </c>
      <c r="G165" s="39">
        <v>2796.7681902195382</v>
      </c>
      <c r="H165" s="39">
        <v>2838.165760607792</v>
      </c>
      <c r="I165" s="39">
        <v>2883.8033152284652</v>
      </c>
      <c r="K165" s="37" t="s">
        <v>26</v>
      </c>
      <c r="L165" s="37" t="s">
        <v>72</v>
      </c>
      <c r="M165" s="39">
        <v>1264024</v>
      </c>
      <c r="N165" s="39">
        <v>1368066.0223005274</v>
      </c>
      <c r="O165" s="39">
        <v>1454202.6635672208</v>
      </c>
      <c r="P165" s="39">
        <v>1544540.1761405275</v>
      </c>
      <c r="Q165" s="39">
        <v>1646920.5183051082</v>
      </c>
      <c r="R165" s="39">
        <v>1757745.1689143446</v>
      </c>
      <c r="AA165" s="37" t="s">
        <v>240</v>
      </c>
      <c r="AB165" s="37" t="s">
        <v>167</v>
      </c>
    </row>
    <row r="166" spans="1:28" x14ac:dyDescent="0.35">
      <c r="A166" s="37" t="s">
        <v>56</v>
      </c>
      <c r="B166" s="37" t="s">
        <v>77</v>
      </c>
      <c r="C166" s="73" t="s">
        <v>61</v>
      </c>
      <c r="D166" s="39">
        <v>3331</v>
      </c>
      <c r="E166" s="39">
        <v>3151.1505760277009</v>
      </c>
      <c r="F166" s="39">
        <v>2910.0171534153642</v>
      </c>
      <c r="G166" s="39">
        <v>3004.2586033608909</v>
      </c>
      <c r="H166" s="39">
        <v>2997.1738878076771</v>
      </c>
      <c r="I166" s="39">
        <v>3034.385770064895</v>
      </c>
      <c r="K166" s="37" t="s">
        <v>26</v>
      </c>
      <c r="L166" s="37" t="s">
        <v>74</v>
      </c>
      <c r="M166" s="39">
        <v>342</v>
      </c>
      <c r="N166" s="39">
        <v>332.34580239424514</v>
      </c>
      <c r="O166" s="39">
        <v>319.98776539911461</v>
      </c>
      <c r="P166" s="39">
        <v>310.37180723393101</v>
      </c>
      <c r="Q166" s="39">
        <v>302.93651061860987</v>
      </c>
      <c r="R166" s="39">
        <v>297.07026739429284</v>
      </c>
      <c r="AA166" s="37" t="s">
        <v>241</v>
      </c>
      <c r="AB166" s="37" t="s">
        <v>167</v>
      </c>
    </row>
    <row r="167" spans="1:28" x14ac:dyDescent="0.35">
      <c r="A167" s="37" t="s">
        <v>56</v>
      </c>
      <c r="B167" s="37" t="s">
        <v>77</v>
      </c>
      <c r="C167" s="73" t="s">
        <v>63</v>
      </c>
      <c r="D167" s="39">
        <v>2922</v>
      </c>
      <c r="E167" s="39">
        <v>3165.4150391406411</v>
      </c>
      <c r="F167" s="39">
        <v>3034.8961540535361</v>
      </c>
      <c r="G167" s="39">
        <v>2833.9224658590142</v>
      </c>
      <c r="H167" s="39">
        <v>2873.5530122230371</v>
      </c>
      <c r="I167" s="39">
        <v>2855.954399881623</v>
      </c>
      <c r="K167" s="37" t="s">
        <v>26</v>
      </c>
      <c r="L167" s="37" t="s">
        <v>77</v>
      </c>
      <c r="M167" s="39">
        <v>100118</v>
      </c>
      <c r="N167" s="39">
        <v>105132.85147496547</v>
      </c>
      <c r="O167" s="39">
        <v>111041.72067548602</v>
      </c>
      <c r="P167" s="39">
        <v>117608.61497916891</v>
      </c>
      <c r="Q167" s="39">
        <v>123759.1906457025</v>
      </c>
      <c r="R167" s="39">
        <v>129449.10333337371</v>
      </c>
      <c r="AA167" s="37" t="s">
        <v>242</v>
      </c>
      <c r="AB167" s="37" t="s">
        <v>160</v>
      </c>
    </row>
    <row r="168" spans="1:28" x14ac:dyDescent="0.35">
      <c r="A168" s="37" t="s">
        <v>56</v>
      </c>
      <c r="B168" s="37" t="s">
        <v>77</v>
      </c>
      <c r="C168" s="73" t="s">
        <v>65</v>
      </c>
      <c r="D168" s="39">
        <v>2448</v>
      </c>
      <c r="E168" s="39">
        <v>2396.168426921889</v>
      </c>
      <c r="F168" s="39">
        <v>2628.4726100845292</v>
      </c>
      <c r="G168" s="39">
        <v>2549.1900584928758</v>
      </c>
      <c r="H168" s="39">
        <v>2390.4116688398922</v>
      </c>
      <c r="I168" s="39">
        <v>2372.5370757016399</v>
      </c>
      <c r="K168" s="37" t="s">
        <v>26</v>
      </c>
      <c r="L168" s="37" t="s">
        <v>79</v>
      </c>
      <c r="M168" s="39">
        <v>16842</v>
      </c>
      <c r="N168" s="39">
        <v>16623.001716919596</v>
      </c>
      <c r="O168" s="39">
        <v>16739.026386277677</v>
      </c>
      <c r="P168" s="39">
        <v>16931.836041315732</v>
      </c>
      <c r="Q168" s="39">
        <v>17174.837728793362</v>
      </c>
      <c r="R168" s="39">
        <v>17450.716338203725</v>
      </c>
      <c r="AA168" s="37" t="s">
        <v>243</v>
      </c>
      <c r="AB168" s="37" t="s">
        <v>160</v>
      </c>
    </row>
    <row r="169" spans="1:28" x14ac:dyDescent="0.35">
      <c r="A169" s="37" t="s">
        <v>56</v>
      </c>
      <c r="B169" s="37" t="s">
        <v>77</v>
      </c>
      <c r="C169" s="73" t="s">
        <v>67</v>
      </c>
      <c r="D169" s="39">
        <v>2644</v>
      </c>
      <c r="E169" s="39">
        <v>2430.8016869982662</v>
      </c>
      <c r="F169" s="39">
        <v>2477.796379321067</v>
      </c>
      <c r="G169" s="39">
        <v>2699.8763726214179</v>
      </c>
      <c r="H169" s="39">
        <v>2642.4314668371312</v>
      </c>
      <c r="I169" s="39">
        <v>2510.2297746458821</v>
      </c>
      <c r="K169" s="37" t="s">
        <v>26</v>
      </c>
      <c r="L169" s="37" t="s">
        <v>81</v>
      </c>
      <c r="M169" s="39">
        <v>430</v>
      </c>
      <c r="N169" s="39">
        <v>445.22973680992902</v>
      </c>
      <c r="O169" s="39">
        <v>475.27579526163908</v>
      </c>
      <c r="P169" s="39">
        <v>505.33761007706926</v>
      </c>
      <c r="Q169" s="39">
        <v>533.39322079866963</v>
      </c>
      <c r="R169" s="39">
        <v>556.97081669856573</v>
      </c>
      <c r="AA169" s="37" t="s">
        <v>244</v>
      </c>
      <c r="AB169" s="37" t="s">
        <v>160</v>
      </c>
    </row>
    <row r="170" spans="1:28" x14ac:dyDescent="0.35">
      <c r="A170" s="37" t="s">
        <v>56</v>
      </c>
      <c r="B170" s="37" t="s">
        <v>77</v>
      </c>
      <c r="C170" s="73" t="s">
        <v>69</v>
      </c>
      <c r="D170" s="39">
        <v>2480</v>
      </c>
      <c r="E170" s="39">
        <v>2683.7098232727408</v>
      </c>
      <c r="F170" s="39">
        <v>2569.5005418026708</v>
      </c>
      <c r="G170" s="39">
        <v>2645.5820484458968</v>
      </c>
      <c r="H170" s="39">
        <v>2840.4541509347259</v>
      </c>
      <c r="I170" s="39">
        <v>2789.929459355053</v>
      </c>
      <c r="K170" s="37" t="s">
        <v>26</v>
      </c>
      <c r="L170" s="37" t="s">
        <v>83</v>
      </c>
      <c r="M170" s="39">
        <v>169312</v>
      </c>
      <c r="N170" s="39">
        <v>183657.24704692833</v>
      </c>
      <c r="O170" s="39">
        <v>201292.74206363375</v>
      </c>
      <c r="P170" s="39">
        <v>220245.80834107831</v>
      </c>
      <c r="Q170" s="39">
        <v>239820.86866697363</v>
      </c>
      <c r="R170" s="39">
        <v>259743.07382138105</v>
      </c>
      <c r="AA170" s="37" t="s">
        <v>245</v>
      </c>
      <c r="AB170" s="37" t="s">
        <v>160</v>
      </c>
    </row>
    <row r="171" spans="1:28" x14ac:dyDescent="0.35">
      <c r="A171" s="37" t="s">
        <v>56</v>
      </c>
      <c r="B171" s="37" t="s">
        <v>77</v>
      </c>
      <c r="C171" s="73" t="s">
        <v>71</v>
      </c>
      <c r="D171" s="39">
        <v>2441</v>
      </c>
      <c r="E171" s="39">
        <v>2652.496920730629</v>
      </c>
      <c r="F171" s="39">
        <v>2778.939576012996</v>
      </c>
      <c r="G171" s="39">
        <v>2697.658323345589</v>
      </c>
      <c r="H171" s="39">
        <v>2770.527250762244</v>
      </c>
      <c r="I171" s="39">
        <v>2953.406136248836</v>
      </c>
      <c r="K171" s="37" t="s">
        <v>26</v>
      </c>
      <c r="L171" s="37" t="s">
        <v>85</v>
      </c>
      <c r="M171" s="39">
        <v>2159</v>
      </c>
      <c r="N171" s="39">
        <v>2236.7055591690023</v>
      </c>
      <c r="O171" s="39">
        <v>2389.0472330051175</v>
      </c>
      <c r="P171" s="39">
        <v>2541.2092292171246</v>
      </c>
      <c r="Q171" s="39">
        <v>2683.0376678923949</v>
      </c>
      <c r="R171" s="39">
        <v>2801.9792241292157</v>
      </c>
    </row>
    <row r="172" spans="1:28" x14ac:dyDescent="0.35">
      <c r="A172" s="37" t="s">
        <v>56</v>
      </c>
      <c r="B172" s="37" t="s">
        <v>77</v>
      </c>
      <c r="C172" s="73" t="s">
        <v>73</v>
      </c>
      <c r="D172" s="39">
        <v>2425</v>
      </c>
      <c r="E172" s="39">
        <v>2738.76275589738</v>
      </c>
      <c r="F172" s="39">
        <v>2877.5316924760668</v>
      </c>
      <c r="G172" s="39">
        <v>2963.4031344291361</v>
      </c>
      <c r="H172" s="39">
        <v>2891.964807428556</v>
      </c>
      <c r="I172" s="39">
        <v>2965.527459411951</v>
      </c>
      <c r="K172" s="37" t="s">
        <v>26</v>
      </c>
      <c r="L172" s="37" t="s">
        <v>87</v>
      </c>
      <c r="M172" s="39">
        <v>29525</v>
      </c>
      <c r="N172" s="39">
        <v>30461.159949066263</v>
      </c>
      <c r="O172" s="39">
        <v>31235.818156370682</v>
      </c>
      <c r="P172" s="39">
        <v>31958.001630723989</v>
      </c>
      <c r="Q172" s="39">
        <v>32594.540870193163</v>
      </c>
      <c r="R172" s="39">
        <v>33156.003215838864</v>
      </c>
    </row>
    <row r="173" spans="1:28" x14ac:dyDescent="0.35">
      <c r="A173" s="37" t="s">
        <v>56</v>
      </c>
      <c r="B173" s="37" t="s">
        <v>77</v>
      </c>
      <c r="C173" s="73" t="s">
        <v>76</v>
      </c>
      <c r="D173" s="39">
        <v>2924</v>
      </c>
      <c r="E173" s="39">
        <v>2603.211425839223</v>
      </c>
      <c r="F173" s="39">
        <v>2898.1963513387718</v>
      </c>
      <c r="G173" s="39">
        <v>3011.2260708639228</v>
      </c>
      <c r="H173" s="39">
        <v>3066.1179429372</v>
      </c>
      <c r="I173" s="39">
        <v>3000.5017429278291</v>
      </c>
      <c r="K173" s="37" t="s">
        <v>26</v>
      </c>
      <c r="L173" s="37" t="s">
        <v>89</v>
      </c>
      <c r="M173" s="39">
        <v>28311</v>
      </c>
      <c r="N173" s="39">
        <v>28714.061624091501</v>
      </c>
      <c r="O173" s="39">
        <v>29223.303262239209</v>
      </c>
      <c r="P173" s="39">
        <v>29862.254529534177</v>
      </c>
      <c r="Q173" s="39">
        <v>30565.542254961918</v>
      </c>
      <c r="R173" s="39">
        <v>31300.827562528266</v>
      </c>
    </row>
    <row r="174" spans="1:28" x14ac:dyDescent="0.35">
      <c r="A174" s="37" t="s">
        <v>56</v>
      </c>
      <c r="B174" s="37" t="s">
        <v>77</v>
      </c>
      <c r="C174" s="73" t="s">
        <v>78</v>
      </c>
      <c r="D174" s="39">
        <v>3017</v>
      </c>
      <c r="E174" s="39">
        <v>3060.5137216234202</v>
      </c>
      <c r="F174" s="39">
        <v>2771.868379474789</v>
      </c>
      <c r="G174" s="39">
        <v>3086.339486129651</v>
      </c>
      <c r="H174" s="39">
        <v>3174.205267123602</v>
      </c>
      <c r="I174" s="39">
        <v>3211.5178447394928</v>
      </c>
      <c r="K174" s="37" t="s">
        <v>26</v>
      </c>
      <c r="L174" s="37" t="s">
        <v>91</v>
      </c>
      <c r="M174" s="39">
        <v>11923</v>
      </c>
      <c r="N174" s="39">
        <v>11978.344843970368</v>
      </c>
      <c r="O174" s="39">
        <v>11956.752201344232</v>
      </c>
      <c r="P174" s="39">
        <v>11944.026760569766</v>
      </c>
      <c r="Q174" s="39">
        <v>11918.040294227154</v>
      </c>
      <c r="R174" s="39">
        <v>11884.086779443631</v>
      </c>
    </row>
    <row r="175" spans="1:28" x14ac:dyDescent="0.35">
      <c r="A175" s="37" t="s">
        <v>56</v>
      </c>
      <c r="B175" s="37" t="s">
        <v>77</v>
      </c>
      <c r="C175" s="73" t="s">
        <v>80</v>
      </c>
      <c r="D175" s="39">
        <v>3465</v>
      </c>
      <c r="E175" s="39">
        <v>3235.4705789274381</v>
      </c>
      <c r="F175" s="39">
        <v>3257.9261633267579</v>
      </c>
      <c r="G175" s="39">
        <v>3013.823754002427</v>
      </c>
      <c r="H175" s="39">
        <v>3349.8215070876659</v>
      </c>
      <c r="I175" s="39">
        <v>3428.6621524720958</v>
      </c>
      <c r="K175" s="37" t="s">
        <v>26</v>
      </c>
      <c r="L175" s="37" t="s">
        <v>93</v>
      </c>
      <c r="M175" s="39">
        <v>1212</v>
      </c>
      <c r="N175" s="39">
        <v>1259.8726239910977</v>
      </c>
      <c r="O175" s="39">
        <v>1312.9274926268411</v>
      </c>
      <c r="P175" s="39">
        <v>1372.8978689750636</v>
      </c>
      <c r="Q175" s="39">
        <v>1433.7204741215223</v>
      </c>
      <c r="R175" s="39">
        <v>1495.4831587351491</v>
      </c>
    </row>
    <row r="176" spans="1:28" x14ac:dyDescent="0.35">
      <c r="A176" s="37" t="s">
        <v>56</v>
      </c>
      <c r="B176" s="37" t="s">
        <v>77</v>
      </c>
      <c r="C176" s="73" t="s">
        <v>82</v>
      </c>
      <c r="D176" s="39">
        <v>3623</v>
      </c>
      <c r="E176" s="39">
        <v>3659.5727508093869</v>
      </c>
      <c r="F176" s="39">
        <v>3462.7770676002078</v>
      </c>
      <c r="G176" s="39">
        <v>3501.6357812005022</v>
      </c>
      <c r="H176" s="39">
        <v>3282.140694584084</v>
      </c>
      <c r="I176" s="39">
        <v>3646.8111269762139</v>
      </c>
      <c r="K176" s="37" t="s">
        <v>26</v>
      </c>
      <c r="L176" s="37" t="s">
        <v>95</v>
      </c>
      <c r="M176" s="39">
        <v>3705</v>
      </c>
      <c r="N176" s="39">
        <v>3889.4803404471209</v>
      </c>
      <c r="O176" s="39">
        <v>3993.468363748977</v>
      </c>
      <c r="P176" s="39">
        <v>4091.4066907826036</v>
      </c>
      <c r="Q176" s="39">
        <v>4174.2340102304379</v>
      </c>
      <c r="R176" s="39">
        <v>4235.7660615066579</v>
      </c>
    </row>
    <row r="177" spans="1:18" x14ac:dyDescent="0.35">
      <c r="A177" s="37" t="s">
        <v>56</v>
      </c>
      <c r="B177" s="37" t="s">
        <v>77</v>
      </c>
      <c r="C177" s="73" t="s">
        <v>84</v>
      </c>
      <c r="D177" s="39">
        <v>3574</v>
      </c>
      <c r="E177" s="39">
        <v>3797.15706342061</v>
      </c>
      <c r="F177" s="39">
        <v>3842.4336354541151</v>
      </c>
      <c r="G177" s="39">
        <v>3716.5862504114898</v>
      </c>
      <c r="H177" s="39">
        <v>3756.2479428649299</v>
      </c>
      <c r="I177" s="39">
        <v>3567.2487293913432</v>
      </c>
      <c r="K177" s="37" t="s">
        <v>26</v>
      </c>
      <c r="L177" s="37" t="s">
        <v>97</v>
      </c>
      <c r="M177" s="39">
        <v>4631</v>
      </c>
      <c r="N177" s="39">
        <v>4700.3825136242958</v>
      </c>
      <c r="O177" s="39">
        <v>4791.4802487745874</v>
      </c>
      <c r="P177" s="39">
        <v>4872.1217954500626</v>
      </c>
      <c r="Q177" s="39">
        <v>4936.6829411316276</v>
      </c>
      <c r="R177" s="39">
        <v>4972.1107611011266</v>
      </c>
    </row>
    <row r="178" spans="1:18" x14ac:dyDescent="0.35">
      <c r="A178" s="37" t="s">
        <v>56</v>
      </c>
      <c r="B178" s="37" t="s">
        <v>77</v>
      </c>
      <c r="C178" s="73" t="s">
        <v>86</v>
      </c>
      <c r="D178" s="39">
        <v>3478</v>
      </c>
      <c r="E178" s="39">
        <v>3486.3081963076011</v>
      </c>
      <c r="F178" s="39">
        <v>3733.0126774241871</v>
      </c>
      <c r="G178" s="39">
        <v>3812.221509267727</v>
      </c>
      <c r="H178" s="39">
        <v>3740.7069612370792</v>
      </c>
      <c r="I178" s="39">
        <v>3783.0227124283588</v>
      </c>
      <c r="K178" s="37" t="s">
        <v>26</v>
      </c>
      <c r="L178" s="37" t="s">
        <v>99</v>
      </c>
      <c r="M178" s="39">
        <v>269</v>
      </c>
      <c r="N178" s="39">
        <v>261.94761120450994</v>
      </c>
      <c r="O178" s="39">
        <v>256.23662494112756</v>
      </c>
      <c r="P178" s="39">
        <v>252.83669671340121</v>
      </c>
      <c r="Q178" s="39">
        <v>251.11694790521872</v>
      </c>
      <c r="R178" s="39">
        <v>250.39881693235898</v>
      </c>
    </row>
    <row r="179" spans="1:18" x14ac:dyDescent="0.35">
      <c r="A179" s="37" t="s">
        <v>56</v>
      </c>
      <c r="B179" s="37" t="s">
        <v>77</v>
      </c>
      <c r="C179" s="73" t="s">
        <v>88</v>
      </c>
      <c r="D179" s="39">
        <v>2666</v>
      </c>
      <c r="E179" s="39">
        <v>3065.4574010201159</v>
      </c>
      <c r="F179" s="39">
        <v>3108.3678655534218</v>
      </c>
      <c r="G179" s="39">
        <v>3375.2276419399232</v>
      </c>
      <c r="H179" s="39">
        <v>3469.1031550422631</v>
      </c>
      <c r="I179" s="39">
        <v>3446.71126356787</v>
      </c>
      <c r="K179" s="37" t="s">
        <v>26</v>
      </c>
      <c r="L179" s="37" t="s">
        <v>101</v>
      </c>
      <c r="M179" s="39">
        <v>270</v>
      </c>
      <c r="N179" s="39">
        <v>264.74215410074299</v>
      </c>
      <c r="O179" s="39">
        <v>255.50234105267174</v>
      </c>
      <c r="P179" s="39">
        <v>247.61755466700816</v>
      </c>
      <c r="Q179" s="39">
        <v>240.79453044142929</v>
      </c>
      <c r="R179" s="39">
        <v>234.7813822997615</v>
      </c>
    </row>
    <row r="180" spans="1:18" x14ac:dyDescent="0.35">
      <c r="A180" s="37" t="s">
        <v>56</v>
      </c>
      <c r="B180" s="37" t="s">
        <v>77</v>
      </c>
      <c r="C180" s="73" t="s">
        <v>90</v>
      </c>
      <c r="D180" s="39">
        <v>1620</v>
      </c>
      <c r="E180" s="39">
        <v>2114.6916497925431</v>
      </c>
      <c r="F180" s="39">
        <v>2499.2690165891322</v>
      </c>
      <c r="G180" s="39">
        <v>2583.8338715970331</v>
      </c>
      <c r="H180" s="39">
        <v>2845.197593591437</v>
      </c>
      <c r="I180" s="39">
        <v>2949.607856142653</v>
      </c>
      <c r="K180" s="37" t="s">
        <v>26</v>
      </c>
      <c r="L180" s="37" t="s">
        <v>102</v>
      </c>
      <c r="M180" s="39">
        <v>1435</v>
      </c>
      <c r="N180" s="39">
        <v>1445.8543308264398</v>
      </c>
      <c r="O180" s="39">
        <v>1470.4498334057532</v>
      </c>
      <c r="P180" s="39">
        <v>1502.4267999917558</v>
      </c>
      <c r="Q180" s="39">
        <v>1537.7863123342454</v>
      </c>
      <c r="R180" s="39">
        <v>1575.9415881843258</v>
      </c>
    </row>
    <row r="181" spans="1:18" x14ac:dyDescent="0.35">
      <c r="A181" s="37" t="s">
        <v>56</v>
      </c>
      <c r="B181" s="37" t="s">
        <v>77</v>
      </c>
      <c r="C181" s="73" t="s">
        <v>92</v>
      </c>
      <c r="D181" s="39">
        <v>1132</v>
      </c>
      <c r="E181" s="39">
        <v>1422.743138485192</v>
      </c>
      <c r="F181" s="39">
        <v>1926.804590424875</v>
      </c>
      <c r="G181" s="39">
        <v>2463.1648929854791</v>
      </c>
      <c r="H181" s="39">
        <v>2793.3028328179212</v>
      </c>
      <c r="I181" s="39">
        <v>3140.561649419677</v>
      </c>
      <c r="K181" s="37" t="s">
        <v>26</v>
      </c>
      <c r="L181" s="37" t="s">
        <v>103</v>
      </c>
      <c r="M181" s="39">
        <v>12445</v>
      </c>
      <c r="N181" s="39">
        <v>13069.094886210669</v>
      </c>
      <c r="O181" s="39">
        <v>14061.149217697417</v>
      </c>
      <c r="P181" s="39">
        <v>15022.252559057264</v>
      </c>
      <c r="Q181" s="39">
        <v>15907.82999914573</v>
      </c>
      <c r="R181" s="39">
        <v>16697.492116008114</v>
      </c>
    </row>
    <row r="182" spans="1:18" x14ac:dyDescent="0.35">
      <c r="A182" s="37" t="s">
        <v>56</v>
      </c>
      <c r="B182" s="37" t="s">
        <v>79</v>
      </c>
      <c r="C182" s="73" t="s">
        <v>57</v>
      </c>
      <c r="D182" s="39">
        <v>440</v>
      </c>
      <c r="E182" s="39">
        <v>408.04251800214303</v>
      </c>
      <c r="F182" s="39">
        <v>385.81032968516342</v>
      </c>
      <c r="G182" s="39">
        <v>376.74545666994061</v>
      </c>
      <c r="H182" s="39">
        <v>372.95482229203401</v>
      </c>
      <c r="I182" s="39">
        <v>361.76096150862088</v>
      </c>
      <c r="K182" s="37" t="s">
        <v>26</v>
      </c>
      <c r="L182" s="37" t="s">
        <v>104</v>
      </c>
      <c r="M182" s="39">
        <v>724</v>
      </c>
      <c r="N182" s="39">
        <v>705.01855296074427</v>
      </c>
      <c r="O182" s="39">
        <v>689.6485695860199</v>
      </c>
      <c r="P182" s="39">
        <v>680.49735360657473</v>
      </c>
      <c r="Q182" s="39">
        <v>675.86898236864965</v>
      </c>
      <c r="R182" s="39">
        <v>673.93580771870643</v>
      </c>
    </row>
    <row r="183" spans="1:18" x14ac:dyDescent="0.35">
      <c r="A183" s="37" t="s">
        <v>56</v>
      </c>
      <c r="B183" s="37" t="s">
        <v>79</v>
      </c>
      <c r="C183" s="74" t="s">
        <v>59</v>
      </c>
      <c r="D183" s="39">
        <v>503</v>
      </c>
      <c r="E183" s="39">
        <v>428.53043460963062</v>
      </c>
      <c r="F183" s="39">
        <v>407.59991341630217</v>
      </c>
      <c r="G183" s="39">
        <v>388.6141361102197</v>
      </c>
      <c r="H183" s="39">
        <v>382.19301840798011</v>
      </c>
      <c r="I183" s="39">
        <v>380.75717486159942</v>
      </c>
      <c r="K183" s="37" t="s">
        <v>26</v>
      </c>
      <c r="L183" s="37" t="s">
        <v>105</v>
      </c>
      <c r="M183" s="39">
        <v>1521</v>
      </c>
      <c r="N183" s="39">
        <v>1465.7061081715324</v>
      </c>
      <c r="O183" s="39">
        <v>1385.7978930593556</v>
      </c>
      <c r="P183" s="39">
        <v>1319.479446231308</v>
      </c>
      <c r="Q183" s="39">
        <v>1264.5570363839554</v>
      </c>
      <c r="R183" s="39">
        <v>1212.6305949138309</v>
      </c>
    </row>
    <row r="184" spans="1:18" x14ac:dyDescent="0.35">
      <c r="A184" s="37" t="s">
        <v>56</v>
      </c>
      <c r="B184" s="37" t="s">
        <v>79</v>
      </c>
      <c r="C184" s="73" t="s">
        <v>61</v>
      </c>
      <c r="D184" s="39">
        <v>552</v>
      </c>
      <c r="E184" s="39">
        <v>476.77548315816091</v>
      </c>
      <c r="F184" s="39">
        <v>414.25462488315901</v>
      </c>
      <c r="G184" s="39">
        <v>399.198471402856</v>
      </c>
      <c r="H184" s="39">
        <v>385.49757170731527</v>
      </c>
      <c r="I184" s="39">
        <v>383.35327955188882</v>
      </c>
      <c r="K184" s="37" t="s">
        <v>26</v>
      </c>
      <c r="L184" s="37" t="s">
        <v>106</v>
      </c>
      <c r="M184" s="39">
        <v>112078</v>
      </c>
      <c r="N184" s="39">
        <v>123548.42557502358</v>
      </c>
      <c r="O184" s="39">
        <v>134037.52286354735</v>
      </c>
      <c r="P184" s="39">
        <v>143941.84816800785</v>
      </c>
      <c r="Q184" s="39">
        <v>153236.74256832502</v>
      </c>
      <c r="R184" s="39">
        <v>162128.18604022652</v>
      </c>
    </row>
    <row r="185" spans="1:18" x14ac:dyDescent="0.35">
      <c r="A185" s="37" t="s">
        <v>56</v>
      </c>
      <c r="B185" s="37" t="s">
        <v>79</v>
      </c>
      <c r="C185" s="73" t="s">
        <v>63</v>
      </c>
      <c r="D185" s="39">
        <v>526</v>
      </c>
      <c r="E185" s="39">
        <v>442.61888418473183</v>
      </c>
      <c r="F185" s="39">
        <v>387.07846273736419</v>
      </c>
      <c r="G185" s="39">
        <v>336.57414997689102</v>
      </c>
      <c r="H185" s="39">
        <v>324.13931135878488</v>
      </c>
      <c r="I185" s="39">
        <v>310.87973832185389</v>
      </c>
      <c r="K185" s="37" t="s">
        <v>26</v>
      </c>
      <c r="L185" s="37" t="s">
        <v>107</v>
      </c>
      <c r="M185" s="39">
        <v>64304</v>
      </c>
      <c r="N185" s="39">
        <v>67385.962397495503</v>
      </c>
      <c r="O185" s="39">
        <v>70933.665693139497</v>
      </c>
      <c r="P185" s="39">
        <v>74757.521699935693</v>
      </c>
      <c r="Q185" s="39">
        <v>78640.345615586935</v>
      </c>
      <c r="R185" s="39">
        <v>82459.068829146476</v>
      </c>
    </row>
    <row r="186" spans="1:18" x14ac:dyDescent="0.35">
      <c r="A186" s="37" t="s">
        <v>56</v>
      </c>
      <c r="B186" s="37" t="s">
        <v>79</v>
      </c>
      <c r="C186" s="73" t="s">
        <v>65</v>
      </c>
      <c r="D186" s="39">
        <v>470</v>
      </c>
      <c r="E186" s="39">
        <v>515.15859082014799</v>
      </c>
      <c r="F186" s="39">
        <v>491.93105610877018</v>
      </c>
      <c r="G186" s="39">
        <v>443.39974024141588</v>
      </c>
      <c r="H186" s="39">
        <v>393.68746206192083</v>
      </c>
      <c r="I186" s="39">
        <v>374.44744118649533</v>
      </c>
      <c r="K186" s="37" t="s">
        <v>26</v>
      </c>
      <c r="L186" s="37" t="s">
        <v>108</v>
      </c>
      <c r="M186" s="39">
        <v>633764</v>
      </c>
      <c r="N186" s="39">
        <v>727268.77274286631</v>
      </c>
      <c r="O186" s="39">
        <v>822009.08917611651</v>
      </c>
      <c r="P186" s="39">
        <v>921857.16356670298</v>
      </c>
      <c r="Q186" s="39">
        <v>1024785.86312568</v>
      </c>
      <c r="R186" s="39">
        <v>1129669.8007455149</v>
      </c>
    </row>
    <row r="187" spans="1:18" x14ac:dyDescent="0.35">
      <c r="A187" s="37" t="s">
        <v>56</v>
      </c>
      <c r="B187" s="37" t="s">
        <v>79</v>
      </c>
      <c r="C187" s="73" t="s">
        <v>67</v>
      </c>
      <c r="D187" s="39">
        <v>510</v>
      </c>
      <c r="E187" s="39">
        <v>501.12472989661052</v>
      </c>
      <c r="F187" s="39">
        <v>553.73732103485713</v>
      </c>
      <c r="G187" s="39">
        <v>541.79611196345809</v>
      </c>
      <c r="H187" s="39">
        <v>499.96865797484872</v>
      </c>
      <c r="I187" s="39">
        <v>450.73646177304408</v>
      </c>
      <c r="K187" s="37" t="s">
        <v>26</v>
      </c>
      <c r="L187" s="37" t="s">
        <v>109</v>
      </c>
      <c r="M187" s="39">
        <v>10404</v>
      </c>
      <c r="N187" s="39">
        <v>10105.796771788391</v>
      </c>
      <c r="O187" s="39">
        <v>9993.4713032031377</v>
      </c>
      <c r="P187" s="39">
        <v>9914.6985946968471</v>
      </c>
      <c r="Q187" s="39">
        <v>9838.9745454992535</v>
      </c>
      <c r="R187" s="39">
        <v>9763.3930691663572</v>
      </c>
    </row>
    <row r="188" spans="1:18" x14ac:dyDescent="0.35">
      <c r="A188" s="37" t="s">
        <v>56</v>
      </c>
      <c r="B188" s="37" t="s">
        <v>79</v>
      </c>
      <c r="C188" s="73" t="s">
        <v>69</v>
      </c>
      <c r="D188" s="39">
        <v>446</v>
      </c>
      <c r="E188" s="39">
        <v>495.72491868784329</v>
      </c>
      <c r="F188" s="39">
        <v>490.73488665714609</v>
      </c>
      <c r="G188" s="39">
        <v>522.60477843820172</v>
      </c>
      <c r="H188" s="39">
        <v>521.31820133283929</v>
      </c>
      <c r="I188" s="39">
        <v>489.34338705668029</v>
      </c>
      <c r="K188" s="37" t="s">
        <v>26</v>
      </c>
      <c r="L188" s="37" t="s">
        <v>110</v>
      </c>
      <c r="M188" s="39">
        <v>53851</v>
      </c>
      <c r="N188" s="39">
        <v>58198.995343402392</v>
      </c>
      <c r="O188" s="39">
        <v>61474.427378132714</v>
      </c>
      <c r="P188" s="39">
        <v>64354.730042951902</v>
      </c>
      <c r="Q188" s="39">
        <v>67096.260829091305</v>
      </c>
      <c r="R188" s="39">
        <v>69563.828448729313</v>
      </c>
    </row>
    <row r="189" spans="1:18" x14ac:dyDescent="0.35">
      <c r="A189" s="37" t="s">
        <v>56</v>
      </c>
      <c r="B189" s="37" t="s">
        <v>79</v>
      </c>
      <c r="C189" s="73" t="s">
        <v>71</v>
      </c>
      <c r="D189" s="39">
        <v>441</v>
      </c>
      <c r="E189" s="39">
        <v>454.52416000063113</v>
      </c>
      <c r="F189" s="39">
        <v>495.60428071990759</v>
      </c>
      <c r="G189" s="39">
        <v>486.69514475186543</v>
      </c>
      <c r="H189" s="39">
        <v>510.05749839943587</v>
      </c>
      <c r="I189" s="39">
        <v>517.09734291308177</v>
      </c>
      <c r="K189" s="37" t="s">
        <v>26</v>
      </c>
      <c r="L189" s="37" t="s">
        <v>111</v>
      </c>
      <c r="M189" s="39">
        <v>10992</v>
      </c>
      <c r="N189" s="39">
        <v>10860.552721284663</v>
      </c>
      <c r="O189" s="39">
        <v>10634.312228183413</v>
      </c>
      <c r="P189" s="39">
        <v>10427.533402181845</v>
      </c>
      <c r="Q189" s="39">
        <v>10230.248374983679</v>
      </c>
      <c r="R189" s="39">
        <v>10048.80172607492</v>
      </c>
    </row>
    <row r="190" spans="1:18" x14ac:dyDescent="0.35">
      <c r="A190" s="37" t="s">
        <v>56</v>
      </c>
      <c r="B190" s="37" t="s">
        <v>79</v>
      </c>
      <c r="C190" s="73" t="s">
        <v>73</v>
      </c>
      <c r="D190" s="39">
        <v>448</v>
      </c>
      <c r="E190" s="39">
        <v>440.84329013754751</v>
      </c>
      <c r="F190" s="39">
        <v>440.74405311597752</v>
      </c>
      <c r="G190" s="39">
        <v>471.18016181718099</v>
      </c>
      <c r="H190" s="39">
        <v>462.1298095514133</v>
      </c>
      <c r="I190" s="39">
        <v>482.30709910375089</v>
      </c>
      <c r="K190" s="37" t="s">
        <v>26</v>
      </c>
      <c r="L190" s="37" t="s">
        <v>112</v>
      </c>
      <c r="M190" s="39">
        <v>999</v>
      </c>
      <c r="N190" s="39">
        <v>1032.5460063400938</v>
      </c>
      <c r="O190" s="39">
        <v>1073.5044540908264</v>
      </c>
      <c r="P190" s="39">
        <v>1115.3040371299373</v>
      </c>
      <c r="Q190" s="39">
        <v>1149.596437550299</v>
      </c>
      <c r="R190" s="39">
        <v>1179.0061235318526</v>
      </c>
    </row>
    <row r="191" spans="1:18" x14ac:dyDescent="0.35">
      <c r="A191" s="37" t="s">
        <v>56</v>
      </c>
      <c r="B191" s="37" t="s">
        <v>79</v>
      </c>
      <c r="C191" s="73" t="s">
        <v>76</v>
      </c>
      <c r="D191" s="39">
        <v>549</v>
      </c>
      <c r="E191" s="39">
        <v>452.43824163472311</v>
      </c>
      <c r="F191" s="39">
        <v>456.09814934730832</v>
      </c>
      <c r="G191" s="39">
        <v>454.78097798455639</v>
      </c>
      <c r="H191" s="39">
        <v>477.68420911660809</v>
      </c>
      <c r="I191" s="39">
        <v>469.60335983002972</v>
      </c>
      <c r="K191" s="37" t="s">
        <v>26</v>
      </c>
      <c r="L191" s="37" t="s">
        <v>113</v>
      </c>
      <c r="M191" s="39">
        <v>233302</v>
      </c>
      <c r="N191" s="39">
        <v>281172.84699310298</v>
      </c>
      <c r="O191" s="39">
        <v>348135.92073861999</v>
      </c>
      <c r="P191" s="39">
        <v>443683.737842142</v>
      </c>
      <c r="Q191" s="39">
        <v>553822.12787859433</v>
      </c>
      <c r="R191" s="39">
        <v>670062.19455507933</v>
      </c>
    </row>
    <row r="192" spans="1:18" x14ac:dyDescent="0.35">
      <c r="A192" s="37" t="s">
        <v>56</v>
      </c>
      <c r="B192" s="37" t="s">
        <v>79</v>
      </c>
      <c r="C192" s="73" t="s">
        <v>78</v>
      </c>
      <c r="D192" s="39">
        <v>548</v>
      </c>
      <c r="E192" s="39">
        <v>544.40045043469138</v>
      </c>
      <c r="F192" s="39">
        <v>462.83201098382551</v>
      </c>
      <c r="G192" s="39">
        <v>475.15422158508892</v>
      </c>
      <c r="H192" s="39">
        <v>474.27577419996499</v>
      </c>
      <c r="I192" s="39">
        <v>493.43425927479677</v>
      </c>
      <c r="K192" s="37" t="s">
        <v>26</v>
      </c>
      <c r="L192" s="37" t="s">
        <v>114</v>
      </c>
      <c r="M192" s="39">
        <v>22426</v>
      </c>
      <c r="N192" s="39">
        <v>23128.972859163481</v>
      </c>
      <c r="O192" s="39">
        <v>24042.373586816713</v>
      </c>
      <c r="P192" s="39">
        <v>25120.735749438834</v>
      </c>
      <c r="Q192" s="39">
        <v>26317.618988896586</v>
      </c>
      <c r="R192" s="39">
        <v>27609.700206874859</v>
      </c>
    </row>
    <row r="193" spans="1:18" x14ac:dyDescent="0.35">
      <c r="A193" s="37" t="s">
        <v>56</v>
      </c>
      <c r="B193" s="37" t="s">
        <v>79</v>
      </c>
      <c r="C193" s="73" t="s">
        <v>80</v>
      </c>
      <c r="D193" s="39">
        <v>612</v>
      </c>
      <c r="E193" s="39">
        <v>539.12741225689172</v>
      </c>
      <c r="F193" s="39">
        <v>538.05571830586121</v>
      </c>
      <c r="G193" s="39">
        <v>467.56128815366122</v>
      </c>
      <c r="H193" s="39">
        <v>486.05942013023088</v>
      </c>
      <c r="I193" s="39">
        <v>486.11528439586431</v>
      </c>
      <c r="K193" s="37" t="s">
        <v>26</v>
      </c>
      <c r="L193" s="37" t="s">
        <v>115</v>
      </c>
      <c r="M193" s="39">
        <v>1108</v>
      </c>
      <c r="N193" s="39">
        <v>1123.1148398606242</v>
      </c>
      <c r="O193" s="39">
        <v>1151.8694432804548</v>
      </c>
      <c r="P193" s="39">
        <v>1182.9723576252516</v>
      </c>
      <c r="Q193" s="39">
        <v>1212.6514738091621</v>
      </c>
      <c r="R193" s="39">
        <v>1237.8535020954778</v>
      </c>
    </row>
    <row r="194" spans="1:18" x14ac:dyDescent="0.35">
      <c r="A194" s="37" t="s">
        <v>56</v>
      </c>
      <c r="B194" s="37" t="s">
        <v>79</v>
      </c>
      <c r="C194" s="73" t="s">
        <v>82</v>
      </c>
      <c r="D194" s="39">
        <v>640</v>
      </c>
      <c r="E194" s="39">
        <v>623.1831239209348</v>
      </c>
      <c r="F194" s="39">
        <v>570.18966270281851</v>
      </c>
      <c r="G194" s="39">
        <v>567.24373146162111</v>
      </c>
      <c r="H194" s="39">
        <v>506.48482099074448</v>
      </c>
      <c r="I194" s="39">
        <v>533.83536703178675</v>
      </c>
      <c r="K194" s="37" t="s">
        <v>26</v>
      </c>
      <c r="L194" s="37" t="s">
        <v>116</v>
      </c>
      <c r="M194" s="39">
        <v>39881</v>
      </c>
      <c r="N194" s="39">
        <v>44316.849843325115</v>
      </c>
      <c r="O194" s="39">
        <v>50593.570373488845</v>
      </c>
      <c r="P194" s="39">
        <v>57255.317778636076</v>
      </c>
      <c r="Q194" s="39">
        <v>63703.451018662388</v>
      </c>
      <c r="R194" s="39">
        <v>68710.352923042039</v>
      </c>
    </row>
    <row r="195" spans="1:18" x14ac:dyDescent="0.35">
      <c r="A195" s="37" t="s">
        <v>56</v>
      </c>
      <c r="B195" s="37" t="s">
        <v>79</v>
      </c>
      <c r="C195" s="73" t="s">
        <v>84</v>
      </c>
      <c r="D195" s="39">
        <v>605</v>
      </c>
      <c r="E195" s="39">
        <v>600.19733917156145</v>
      </c>
      <c r="F195" s="39">
        <v>591.88836837994029</v>
      </c>
      <c r="G195" s="39">
        <v>551.57997581924303</v>
      </c>
      <c r="H195" s="39">
        <v>547.80018937741613</v>
      </c>
      <c r="I195" s="39">
        <v>498.64542034511737</v>
      </c>
      <c r="K195" s="37" t="s">
        <v>26</v>
      </c>
      <c r="L195" s="37" t="s">
        <v>117</v>
      </c>
      <c r="M195" s="39">
        <v>653</v>
      </c>
      <c r="N195" s="39">
        <v>649.76995691016555</v>
      </c>
      <c r="O195" s="39">
        <v>657.52363425603119</v>
      </c>
      <c r="P195" s="39">
        <v>668.37600252197592</v>
      </c>
      <c r="Q195" s="39">
        <v>680.5329559562183</v>
      </c>
      <c r="R195" s="39">
        <v>693.6886250307557</v>
      </c>
    </row>
    <row r="196" spans="1:18" x14ac:dyDescent="0.35">
      <c r="A196" s="37" t="s">
        <v>56</v>
      </c>
      <c r="B196" s="37" t="s">
        <v>79</v>
      </c>
      <c r="C196" s="73" t="s">
        <v>86</v>
      </c>
      <c r="D196" s="39">
        <v>525</v>
      </c>
      <c r="E196" s="39">
        <v>565.32934788700686</v>
      </c>
      <c r="F196" s="39">
        <v>573.97143477128782</v>
      </c>
      <c r="G196" s="39">
        <v>569.95568675326012</v>
      </c>
      <c r="H196" s="39">
        <v>537.81469676412814</v>
      </c>
      <c r="I196" s="39">
        <v>535.69046379384667</v>
      </c>
      <c r="K196" s="37" t="s">
        <v>26</v>
      </c>
      <c r="L196" s="37" t="s">
        <v>118</v>
      </c>
      <c r="M196" s="39">
        <v>41762</v>
      </c>
      <c r="N196" s="39">
        <v>44943.405430882427</v>
      </c>
      <c r="O196" s="39">
        <v>49134.689012800911</v>
      </c>
      <c r="P196" s="39">
        <v>53734.568383255973</v>
      </c>
      <c r="Q196" s="39">
        <v>58659.193264625697</v>
      </c>
      <c r="R196" s="39">
        <v>63781.929183885979</v>
      </c>
    </row>
    <row r="197" spans="1:18" x14ac:dyDescent="0.35">
      <c r="A197" s="37" t="s">
        <v>56</v>
      </c>
      <c r="B197" s="37" t="s">
        <v>79</v>
      </c>
      <c r="C197" s="73" t="s">
        <v>88</v>
      </c>
      <c r="D197" s="39">
        <v>360</v>
      </c>
      <c r="E197" s="39">
        <v>444.23365912709431</v>
      </c>
      <c r="F197" s="39">
        <v>488.72124361812149</v>
      </c>
      <c r="G197" s="39">
        <v>503.03035738089238</v>
      </c>
      <c r="H197" s="39">
        <v>502.66974529196142</v>
      </c>
      <c r="I197" s="39">
        <v>479.80511621630723</v>
      </c>
      <c r="K197" s="37" t="s">
        <v>26</v>
      </c>
      <c r="L197" s="37" t="s">
        <v>119</v>
      </c>
      <c r="M197" s="39">
        <v>350740</v>
      </c>
      <c r="N197" s="39">
        <v>406677.51538406935</v>
      </c>
      <c r="O197" s="39">
        <v>472535.53147737426</v>
      </c>
      <c r="P197" s="39">
        <v>536322.0845411293</v>
      </c>
      <c r="Q197" s="39">
        <v>583352.88833570201</v>
      </c>
      <c r="R197" s="39">
        <v>621734.86222243577</v>
      </c>
    </row>
    <row r="198" spans="1:18" x14ac:dyDescent="0.35">
      <c r="A198" s="37" t="s">
        <v>56</v>
      </c>
      <c r="B198" s="37" t="s">
        <v>79</v>
      </c>
      <c r="C198" s="73" t="s">
        <v>90</v>
      </c>
      <c r="D198" s="39">
        <v>262</v>
      </c>
      <c r="E198" s="39">
        <v>282.86750578427041</v>
      </c>
      <c r="F198" s="39">
        <v>357.66999494029301</v>
      </c>
      <c r="G198" s="39">
        <v>398.11356888373842</v>
      </c>
      <c r="H198" s="39">
        <v>416.20981193069889</v>
      </c>
      <c r="I198" s="39">
        <v>419.70122767398999</v>
      </c>
      <c r="K198" s="37" t="s">
        <v>26</v>
      </c>
      <c r="L198" s="37" t="s">
        <v>120</v>
      </c>
      <c r="M198" s="39">
        <v>3693</v>
      </c>
      <c r="N198" s="39">
        <v>3614.891347059171</v>
      </c>
      <c r="O198" s="39">
        <v>3455.6773654362378</v>
      </c>
      <c r="P198" s="39">
        <v>3318.0079055670262</v>
      </c>
      <c r="Q198" s="39">
        <v>3197.6743951779372</v>
      </c>
      <c r="R198" s="39">
        <v>3090.9270004627351</v>
      </c>
    </row>
    <row r="199" spans="1:18" x14ac:dyDescent="0.35">
      <c r="A199" s="37" t="s">
        <v>56</v>
      </c>
      <c r="B199" s="37" t="s">
        <v>79</v>
      </c>
      <c r="C199" s="73" t="s">
        <v>92</v>
      </c>
      <c r="D199" s="39">
        <v>176</v>
      </c>
      <c r="E199" s="39">
        <v>220.92890483942011</v>
      </c>
      <c r="F199" s="39">
        <v>262.55407967911088</v>
      </c>
      <c r="G199" s="39">
        <v>332.8044545830798</v>
      </c>
      <c r="H199" s="39">
        <v>387.6945519720843</v>
      </c>
      <c r="I199" s="39">
        <v>421.49508480470399</v>
      </c>
      <c r="K199" s="37" t="s">
        <v>26</v>
      </c>
      <c r="L199" s="37" t="s">
        <v>121</v>
      </c>
      <c r="M199" s="39">
        <v>123183</v>
      </c>
      <c r="N199" s="39">
        <v>130530.28903203839</v>
      </c>
      <c r="O199" s="39">
        <v>139029.77021685298</v>
      </c>
      <c r="P199" s="39">
        <v>148451.20965905613</v>
      </c>
      <c r="Q199" s="39">
        <v>158486.25022348447</v>
      </c>
      <c r="R199" s="39">
        <v>168968.1561937785</v>
      </c>
    </row>
    <row r="200" spans="1:18" x14ac:dyDescent="0.35">
      <c r="A200" s="37" t="s">
        <v>56</v>
      </c>
      <c r="B200" s="37" t="s">
        <v>81</v>
      </c>
      <c r="C200" s="73" t="s">
        <v>57</v>
      </c>
      <c r="D200" s="39">
        <v>16</v>
      </c>
      <c r="E200" s="39">
        <v>10.8555198729068</v>
      </c>
      <c r="F200" s="39">
        <v>10.97365231753346</v>
      </c>
      <c r="G200" s="39">
        <v>11.416197554522791</v>
      </c>
      <c r="H200" s="39">
        <v>11.91252017005392</v>
      </c>
      <c r="I200" s="39">
        <v>11.962170060523929</v>
      </c>
      <c r="K200" s="37" t="s">
        <v>26</v>
      </c>
      <c r="L200" s="37" t="s">
        <v>122</v>
      </c>
      <c r="M200" s="39">
        <v>838</v>
      </c>
      <c r="N200" s="39">
        <v>807.53558551817537</v>
      </c>
      <c r="O200" s="39">
        <v>763.50978076208332</v>
      </c>
      <c r="P200" s="39">
        <v>726.97132242103987</v>
      </c>
      <c r="Q200" s="39">
        <v>696.71173089657714</v>
      </c>
      <c r="R200" s="39">
        <v>670.52361925008881</v>
      </c>
    </row>
    <row r="201" spans="1:18" x14ac:dyDescent="0.35">
      <c r="A201" s="37" t="s">
        <v>56</v>
      </c>
      <c r="B201" s="37" t="s">
        <v>81</v>
      </c>
      <c r="C201" s="74" t="s">
        <v>59</v>
      </c>
      <c r="D201" s="39">
        <v>6</v>
      </c>
      <c r="E201" s="39">
        <v>7.8180021629423511</v>
      </c>
      <c r="F201" s="39">
        <v>8.057340929207081</v>
      </c>
      <c r="G201" s="39">
        <v>8.0139887157842722</v>
      </c>
      <c r="H201" s="39">
        <v>8.3394259202407319</v>
      </c>
      <c r="I201" s="39">
        <v>8.7299946079441302</v>
      </c>
      <c r="K201" s="37" t="s">
        <v>26</v>
      </c>
      <c r="L201" s="37" t="s">
        <v>123</v>
      </c>
      <c r="M201" s="39">
        <v>442</v>
      </c>
      <c r="N201" s="39">
        <v>481.00265873422575</v>
      </c>
      <c r="O201" s="39">
        <v>499.1543525666537</v>
      </c>
      <c r="P201" s="39">
        <v>518.44056529280624</v>
      </c>
      <c r="Q201" s="39">
        <v>537.47476819306041</v>
      </c>
      <c r="R201" s="39">
        <v>555.44313483638598</v>
      </c>
    </row>
    <row r="202" spans="1:18" x14ac:dyDescent="0.35">
      <c r="A202" s="37" t="s">
        <v>56</v>
      </c>
      <c r="B202" s="37" t="s">
        <v>81</v>
      </c>
      <c r="C202" s="73" t="s">
        <v>61</v>
      </c>
      <c r="D202" s="39">
        <v>13</v>
      </c>
      <c r="E202" s="39">
        <v>11.544959908463911</v>
      </c>
      <c r="F202" s="39">
        <v>12.806250137279539</v>
      </c>
      <c r="G202" s="39">
        <v>13.03337757264147</v>
      </c>
      <c r="H202" s="39">
        <v>12.91244201078139</v>
      </c>
      <c r="I202" s="39">
        <v>13.216774808395551</v>
      </c>
      <c r="K202" s="37" t="s">
        <v>26</v>
      </c>
      <c r="L202" s="37" t="s">
        <v>124</v>
      </c>
      <c r="M202" s="39">
        <v>12960</v>
      </c>
      <c r="N202" s="39">
        <v>12724.214841756157</v>
      </c>
      <c r="O202" s="39">
        <v>12520.628756218715</v>
      </c>
      <c r="P202" s="39">
        <v>12387.547212000954</v>
      </c>
      <c r="Q202" s="39">
        <v>12290.014355171261</v>
      </c>
      <c r="R202" s="39">
        <v>12208.179968075969</v>
      </c>
    </row>
    <row r="203" spans="1:18" x14ac:dyDescent="0.35">
      <c r="A203" s="37" t="s">
        <v>56</v>
      </c>
      <c r="B203" s="37" t="s">
        <v>81</v>
      </c>
      <c r="C203" s="73" t="s">
        <v>63</v>
      </c>
      <c r="D203" s="39">
        <v>23</v>
      </c>
      <c r="E203" s="39">
        <v>18.214764939854991</v>
      </c>
      <c r="F203" s="39">
        <v>18.874668443432</v>
      </c>
      <c r="G203" s="39">
        <v>20.36459211887151</v>
      </c>
      <c r="H203" s="39">
        <v>20.570867056954832</v>
      </c>
      <c r="I203" s="39">
        <v>20.40170568166214</v>
      </c>
      <c r="K203" s="37" t="s">
        <v>26</v>
      </c>
      <c r="L203" s="37" t="s">
        <v>125</v>
      </c>
      <c r="M203" s="39">
        <v>23174</v>
      </c>
      <c r="N203" s="39">
        <v>24630.316454637908</v>
      </c>
      <c r="O203" s="39">
        <v>26128.695079046975</v>
      </c>
      <c r="P203" s="39">
        <v>27957.943195934182</v>
      </c>
      <c r="Q203" s="39">
        <v>29757.359574253533</v>
      </c>
      <c r="R203" s="39">
        <v>31507.432581024841</v>
      </c>
    </row>
    <row r="204" spans="1:18" x14ac:dyDescent="0.35">
      <c r="A204" s="37" t="s">
        <v>56</v>
      </c>
      <c r="B204" s="37" t="s">
        <v>81</v>
      </c>
      <c r="C204" s="73" t="s">
        <v>65</v>
      </c>
      <c r="D204" s="39">
        <v>39</v>
      </c>
      <c r="E204" s="39">
        <v>27.31854118057748</v>
      </c>
      <c r="F204" s="39">
        <v>27.192805040863529</v>
      </c>
      <c r="G204" s="39">
        <v>27.651583226074209</v>
      </c>
      <c r="H204" s="39">
        <v>28.516842186613982</v>
      </c>
      <c r="I204" s="39">
        <v>28.215534847663999</v>
      </c>
      <c r="K204" s="37" t="s">
        <v>26</v>
      </c>
      <c r="L204" s="37" t="s">
        <v>126</v>
      </c>
      <c r="M204" s="39">
        <v>484428</v>
      </c>
      <c r="N204" s="39">
        <v>567535.57119356538</v>
      </c>
      <c r="O204" s="39">
        <v>661317.78373384988</v>
      </c>
      <c r="P204" s="39">
        <v>746946.25200941751</v>
      </c>
      <c r="Q204" s="39">
        <v>837333.35114477342</v>
      </c>
      <c r="R204" s="39">
        <v>934677.57936177193</v>
      </c>
    </row>
    <row r="205" spans="1:18" x14ac:dyDescent="0.35">
      <c r="A205" s="37" t="s">
        <v>56</v>
      </c>
      <c r="B205" s="37" t="s">
        <v>81</v>
      </c>
      <c r="C205" s="73" t="s">
        <v>67</v>
      </c>
      <c r="D205" s="39">
        <v>27</v>
      </c>
      <c r="E205" s="39">
        <v>31.283513429026929</v>
      </c>
      <c r="F205" s="39">
        <v>35.452048677946593</v>
      </c>
      <c r="G205" s="39">
        <v>35.797051266974833</v>
      </c>
      <c r="H205" s="39">
        <v>36.251957755738992</v>
      </c>
      <c r="I205" s="39">
        <v>36.94348917648253</v>
      </c>
      <c r="K205" s="37" t="s">
        <v>26</v>
      </c>
      <c r="L205" s="37" t="s">
        <v>127</v>
      </c>
      <c r="M205" s="39">
        <v>1061</v>
      </c>
      <c r="N205" s="39">
        <v>1063.4525875852039</v>
      </c>
      <c r="O205" s="39">
        <v>1047.8037990133482</v>
      </c>
      <c r="P205" s="39">
        <v>1036.4721139236037</v>
      </c>
      <c r="Q205" s="39">
        <v>1026.3083605819627</v>
      </c>
      <c r="R205" s="39">
        <v>1016.7309777026616</v>
      </c>
    </row>
    <row r="206" spans="1:18" x14ac:dyDescent="0.35">
      <c r="A206" s="37" t="s">
        <v>56</v>
      </c>
      <c r="B206" s="37" t="s">
        <v>81</v>
      </c>
      <c r="C206" s="73" t="s">
        <v>69</v>
      </c>
      <c r="D206" s="39">
        <v>4</v>
      </c>
      <c r="E206" s="39">
        <v>3.9377379185512158</v>
      </c>
      <c r="F206" s="39">
        <v>5.4414264017528886</v>
      </c>
      <c r="G206" s="39">
        <v>5.8613239972695572</v>
      </c>
      <c r="H206" s="39">
        <v>6.7135377650150803</v>
      </c>
      <c r="I206" s="39">
        <v>6.7696237752974078</v>
      </c>
      <c r="K206" s="37" t="s">
        <v>26</v>
      </c>
      <c r="L206" s="37" t="s">
        <v>128</v>
      </c>
      <c r="M206" s="39">
        <v>19226</v>
      </c>
      <c r="N206" s="39">
        <v>19255.992403305521</v>
      </c>
      <c r="O206" s="39">
        <v>19507.878571892667</v>
      </c>
      <c r="P206" s="39">
        <v>19716.466491919928</v>
      </c>
      <c r="Q206" s="39">
        <v>19883.930995655061</v>
      </c>
      <c r="R206" s="39">
        <v>20078.768107338514</v>
      </c>
    </row>
    <row r="207" spans="1:18" x14ac:dyDescent="0.35">
      <c r="A207" s="37" t="s">
        <v>56</v>
      </c>
      <c r="B207" s="37" t="s">
        <v>81</v>
      </c>
      <c r="C207" s="73" t="s">
        <v>71</v>
      </c>
      <c r="D207" s="39">
        <v>30</v>
      </c>
      <c r="E207" s="39">
        <v>24.346760342775301</v>
      </c>
      <c r="F207" s="39">
        <v>23.076399715828529</v>
      </c>
      <c r="G207" s="39">
        <v>25.702232201626309</v>
      </c>
      <c r="H207" s="39">
        <v>27.904964108819861</v>
      </c>
      <c r="I207" s="39">
        <v>28.308796612911419</v>
      </c>
      <c r="K207" s="37" t="s">
        <v>26</v>
      </c>
      <c r="L207" s="37" t="s">
        <v>129</v>
      </c>
      <c r="M207" s="39">
        <v>4010</v>
      </c>
      <c r="N207" s="39">
        <v>3934.5648629670595</v>
      </c>
      <c r="O207" s="39">
        <v>3820.6128192099854</v>
      </c>
      <c r="P207" s="39">
        <v>3730.5681310027967</v>
      </c>
      <c r="Q207" s="39">
        <v>3657.7193389705458</v>
      </c>
      <c r="R207" s="39">
        <v>3595.7705242835291</v>
      </c>
    </row>
    <row r="208" spans="1:18" x14ac:dyDescent="0.35">
      <c r="A208" s="37" t="s">
        <v>56</v>
      </c>
      <c r="B208" s="37" t="s">
        <v>81</v>
      </c>
      <c r="C208" s="73" t="s">
        <v>73</v>
      </c>
      <c r="D208" s="39">
        <v>12</v>
      </c>
      <c r="E208" s="39">
        <v>7.4167920566078349</v>
      </c>
      <c r="F208" s="39">
        <v>10.77201892194322</v>
      </c>
      <c r="G208" s="39">
        <v>11.195981178290159</v>
      </c>
      <c r="H208" s="39">
        <v>12.360671110054319</v>
      </c>
      <c r="I208" s="39">
        <v>13.115437354488011</v>
      </c>
      <c r="K208" s="37" t="s">
        <v>26</v>
      </c>
      <c r="L208" s="37" t="s">
        <v>130</v>
      </c>
      <c r="M208" s="39">
        <v>907</v>
      </c>
      <c r="N208" s="39">
        <v>949.82996085328853</v>
      </c>
      <c r="O208" s="39">
        <v>984.33249204461151</v>
      </c>
      <c r="P208" s="39">
        <v>1019.1767135356674</v>
      </c>
      <c r="Q208" s="39">
        <v>1051.4667326313208</v>
      </c>
      <c r="R208" s="39">
        <v>1078.8297606990395</v>
      </c>
    </row>
    <row r="209" spans="1:18" x14ac:dyDescent="0.35">
      <c r="A209" s="37" t="s">
        <v>56</v>
      </c>
      <c r="B209" s="37" t="s">
        <v>81</v>
      </c>
      <c r="C209" s="73" t="s">
        <v>76</v>
      </c>
      <c r="D209" s="39">
        <v>15</v>
      </c>
      <c r="E209" s="39">
        <v>11.856322143003091</v>
      </c>
      <c r="F209" s="39">
        <v>11.78996755458641</v>
      </c>
      <c r="G209" s="39">
        <v>14.783702853014651</v>
      </c>
      <c r="H209" s="39">
        <v>14.63376173367514</v>
      </c>
      <c r="I209" s="39">
        <v>15.594983021733849</v>
      </c>
      <c r="K209" s="37" t="s">
        <v>26</v>
      </c>
      <c r="L209" s="37" t="s">
        <v>131</v>
      </c>
      <c r="M209" s="39">
        <v>56873</v>
      </c>
      <c r="N209" s="39">
        <v>60280.1358702629</v>
      </c>
      <c r="O209" s="39">
        <v>63240.728147996808</v>
      </c>
      <c r="P209" s="39">
        <v>65771.420395734734</v>
      </c>
      <c r="Q209" s="39">
        <v>67997.43197631881</v>
      </c>
      <c r="R209" s="39">
        <v>69966.99623252335</v>
      </c>
    </row>
    <row r="210" spans="1:18" x14ac:dyDescent="0.35">
      <c r="A210" s="37" t="s">
        <v>56</v>
      </c>
      <c r="B210" s="37" t="s">
        <v>81</v>
      </c>
      <c r="C210" s="73" t="s">
        <v>78</v>
      </c>
      <c r="D210" s="39">
        <v>11</v>
      </c>
      <c r="E210" s="39">
        <v>11.7256949476789</v>
      </c>
      <c r="F210" s="39">
        <v>13.488282750055429</v>
      </c>
      <c r="G210" s="39">
        <v>13.580877171153279</v>
      </c>
      <c r="H210" s="39">
        <v>16.285870912526089</v>
      </c>
      <c r="I210" s="39">
        <v>16.253588372454519</v>
      </c>
      <c r="K210" s="37" t="s">
        <v>26</v>
      </c>
      <c r="L210" s="37" t="s">
        <v>132</v>
      </c>
      <c r="M210" s="39">
        <v>10144</v>
      </c>
      <c r="N210" s="39">
        <v>9945.1550175128323</v>
      </c>
      <c r="O210" s="39">
        <v>10043.148790897651</v>
      </c>
      <c r="P210" s="39">
        <v>10178.359742547462</v>
      </c>
      <c r="Q210" s="39">
        <v>10349.396213044804</v>
      </c>
      <c r="R210" s="39">
        <v>10568.327402573221</v>
      </c>
    </row>
    <row r="211" spans="1:18" x14ac:dyDescent="0.35">
      <c r="A211" s="37" t="s">
        <v>56</v>
      </c>
      <c r="B211" s="37" t="s">
        <v>81</v>
      </c>
      <c r="C211" s="73" t="s">
        <v>80</v>
      </c>
      <c r="D211" s="39">
        <v>23</v>
      </c>
      <c r="E211" s="39">
        <v>22.55747069351079</v>
      </c>
      <c r="F211" s="39">
        <v>20.488123458751819</v>
      </c>
      <c r="G211" s="39">
        <v>21.48129481500624</v>
      </c>
      <c r="H211" s="39">
        <v>21.832850837198968</v>
      </c>
      <c r="I211" s="39">
        <v>24.410675337545989</v>
      </c>
      <c r="K211" s="37" t="s">
        <v>26</v>
      </c>
      <c r="L211" s="37" t="s">
        <v>133</v>
      </c>
      <c r="M211" s="39">
        <v>2886</v>
      </c>
      <c r="N211" s="39">
        <v>2993.0562790099266</v>
      </c>
      <c r="O211" s="39">
        <v>3125.1469235512573</v>
      </c>
      <c r="P211" s="39">
        <v>3253.7473884465339</v>
      </c>
      <c r="Q211" s="39">
        <v>3369.9676786677119</v>
      </c>
      <c r="R211" s="39">
        <v>3467.100878562655</v>
      </c>
    </row>
    <row r="212" spans="1:18" x14ac:dyDescent="0.35">
      <c r="A212" s="37" t="s">
        <v>56</v>
      </c>
      <c r="B212" s="37" t="s">
        <v>81</v>
      </c>
      <c r="C212" s="73" t="s">
        <v>82</v>
      </c>
      <c r="D212" s="39">
        <v>20</v>
      </c>
      <c r="E212" s="39">
        <v>13.861377003084989</v>
      </c>
      <c r="F212" s="39">
        <v>15.907855467733331</v>
      </c>
      <c r="G212" s="39">
        <v>14.4311571479234</v>
      </c>
      <c r="H212" s="39">
        <v>15.31663812279143</v>
      </c>
      <c r="I212" s="39">
        <v>15.88854161867908</v>
      </c>
      <c r="K212" s="37" t="s">
        <v>26</v>
      </c>
      <c r="L212" s="37" t="s">
        <v>134</v>
      </c>
      <c r="M212" s="39">
        <v>2180</v>
      </c>
      <c r="N212" s="39">
        <v>2208.3600873299192</v>
      </c>
      <c r="O212" s="39">
        <v>2380.6716357328546</v>
      </c>
      <c r="P212" s="39">
        <v>2589.8877568135958</v>
      </c>
      <c r="Q212" s="39">
        <v>2825.9548605244477</v>
      </c>
      <c r="R212" s="39">
        <v>3083.518814871441</v>
      </c>
    </row>
    <row r="213" spans="1:18" x14ac:dyDescent="0.35">
      <c r="A213" s="37" t="s">
        <v>56</v>
      </c>
      <c r="B213" s="37" t="s">
        <v>81</v>
      </c>
      <c r="C213" s="73" t="s">
        <v>84</v>
      </c>
      <c r="D213" s="39">
        <v>8</v>
      </c>
      <c r="E213" s="39">
        <v>10.349428290655821</v>
      </c>
      <c r="F213" s="39">
        <v>9.3125296795553929</v>
      </c>
      <c r="G213" s="39">
        <v>10.406484953631301</v>
      </c>
      <c r="H213" s="39">
        <v>9.468221218096545</v>
      </c>
      <c r="I213" s="39">
        <v>9.9216763220782447</v>
      </c>
      <c r="K213" s="37" t="s">
        <v>26</v>
      </c>
      <c r="L213" s="37" t="s">
        <v>135</v>
      </c>
      <c r="M213" s="39">
        <v>1708</v>
      </c>
      <c r="N213" s="39">
        <v>1659.7861533827347</v>
      </c>
      <c r="O213" s="39">
        <v>1598.0679497566464</v>
      </c>
      <c r="P213" s="39">
        <v>1550.0451347884148</v>
      </c>
      <c r="Q213" s="39">
        <v>1512.910689488589</v>
      </c>
      <c r="R213" s="39">
        <v>1483.6134118021907</v>
      </c>
    </row>
    <row r="214" spans="1:18" x14ac:dyDescent="0.35">
      <c r="A214" s="37" t="s">
        <v>56</v>
      </c>
      <c r="B214" s="37" t="s">
        <v>81</v>
      </c>
      <c r="C214" s="73" t="s">
        <v>86</v>
      </c>
      <c r="D214" s="39">
        <v>0</v>
      </c>
      <c r="E214" s="39">
        <v>4.9644618075980622</v>
      </c>
      <c r="F214" s="39">
        <v>7.2423753559568818</v>
      </c>
      <c r="G214" s="39">
        <v>6.4694355237635586</v>
      </c>
      <c r="H214" s="39">
        <v>7.1527102319838276</v>
      </c>
      <c r="I214" s="39">
        <v>6.4022508461651793</v>
      </c>
      <c r="K214" s="37" t="s">
        <v>26</v>
      </c>
      <c r="L214" s="37" t="s">
        <v>136</v>
      </c>
      <c r="M214" s="39">
        <v>632</v>
      </c>
      <c r="N214" s="39">
        <v>640.62146650049419</v>
      </c>
      <c r="O214" s="39">
        <v>657.02300566645204</v>
      </c>
      <c r="P214" s="39">
        <v>674.76401757986093</v>
      </c>
      <c r="Q214" s="39">
        <v>691.69290050928976</v>
      </c>
      <c r="R214" s="39">
        <v>706.06812722281973</v>
      </c>
    </row>
    <row r="215" spans="1:18" x14ac:dyDescent="0.35">
      <c r="A215" s="37" t="s">
        <v>56</v>
      </c>
      <c r="B215" s="37" t="s">
        <v>81</v>
      </c>
      <c r="C215" s="73" t="s">
        <v>88</v>
      </c>
      <c r="D215" s="39">
        <v>10</v>
      </c>
      <c r="E215" s="39">
        <v>8.6115891631776638</v>
      </c>
      <c r="F215" s="39">
        <v>7.5502693304659694</v>
      </c>
      <c r="G215" s="39">
        <v>10.28852836840627</v>
      </c>
      <c r="H215" s="39">
        <v>9.2868704722520317</v>
      </c>
      <c r="I215" s="39">
        <v>10.361702528186919</v>
      </c>
      <c r="K215" s="37" t="s">
        <v>26</v>
      </c>
      <c r="L215" s="37" t="s">
        <v>137</v>
      </c>
      <c r="M215" s="39">
        <v>702</v>
      </c>
      <c r="N215" s="39">
        <v>682.18355570078381</v>
      </c>
      <c r="O215" s="39">
        <v>656.81702697065998</v>
      </c>
      <c r="P215" s="39">
        <v>637.07919219337305</v>
      </c>
      <c r="Q215" s="39">
        <v>621.81716930334539</v>
      </c>
      <c r="R215" s="39">
        <v>609.77574618549215</v>
      </c>
    </row>
    <row r="216" spans="1:18" x14ac:dyDescent="0.35">
      <c r="A216" s="37" t="s">
        <v>56</v>
      </c>
      <c r="B216" s="37" t="s">
        <v>81</v>
      </c>
      <c r="C216" s="73" t="s">
        <v>90</v>
      </c>
      <c r="D216" s="39">
        <v>4</v>
      </c>
      <c r="E216" s="39">
        <v>11.08240658443412</v>
      </c>
      <c r="F216" s="39">
        <v>9.9016785340949927</v>
      </c>
      <c r="G216" s="39">
        <v>9.0882968889628266</v>
      </c>
      <c r="H216" s="39">
        <v>11.630557434661339</v>
      </c>
      <c r="I216" s="39">
        <v>10.65968366375699</v>
      </c>
      <c r="K216" s="37" t="s">
        <v>26</v>
      </c>
      <c r="L216" s="37" t="s">
        <v>138</v>
      </c>
      <c r="M216" s="39">
        <v>161730</v>
      </c>
      <c r="N216" s="39">
        <v>172248.07609943609</v>
      </c>
      <c r="O216" s="39">
        <v>180902.36689897851</v>
      </c>
      <c r="P216" s="39">
        <v>186982.15447058997</v>
      </c>
      <c r="Q216" s="39">
        <v>192323.84457675458</v>
      </c>
      <c r="R216" s="39">
        <v>194907.96984536262</v>
      </c>
    </row>
    <row r="217" spans="1:18" x14ac:dyDescent="0.35">
      <c r="A217" s="37" t="s">
        <v>56</v>
      </c>
      <c r="B217" s="37" t="s">
        <v>81</v>
      </c>
      <c r="C217" s="73" t="s">
        <v>92</v>
      </c>
      <c r="D217" s="39">
        <v>0</v>
      </c>
      <c r="E217" s="39">
        <v>3.007715069968957</v>
      </c>
      <c r="F217" s="39">
        <v>6.0510150619392702</v>
      </c>
      <c r="G217" s="39">
        <v>7.0557897259996798</v>
      </c>
      <c r="H217" s="39">
        <v>6.9452594363612734</v>
      </c>
      <c r="I217" s="39">
        <v>8.7235796209393381</v>
      </c>
      <c r="K217" s="37" t="s">
        <v>26</v>
      </c>
      <c r="L217" s="37" t="s">
        <v>139</v>
      </c>
      <c r="M217" s="39">
        <v>769</v>
      </c>
      <c r="N217" s="39">
        <v>764.2579321433376</v>
      </c>
      <c r="O217" s="39">
        <v>752.95605967955169</v>
      </c>
      <c r="P217" s="39">
        <v>744.80371071313277</v>
      </c>
      <c r="Q217" s="39">
        <v>739.030999297069</v>
      </c>
      <c r="R217" s="39">
        <v>741.70593494555283</v>
      </c>
    </row>
    <row r="218" spans="1:18" x14ac:dyDescent="0.35">
      <c r="A218" s="37" t="s">
        <v>56</v>
      </c>
      <c r="B218" s="37" t="s">
        <v>83</v>
      </c>
      <c r="C218" s="73" t="s">
        <v>57</v>
      </c>
      <c r="D218" s="39">
        <v>4790</v>
      </c>
      <c r="E218" s="39">
        <v>5427.2009578163497</v>
      </c>
      <c r="F218" s="39">
        <v>5717.5927184123484</v>
      </c>
      <c r="G218" s="39">
        <v>6117.5460956948409</v>
      </c>
      <c r="H218" s="39">
        <v>6520.5435743774306</v>
      </c>
      <c r="I218" s="39">
        <v>6820.7897742016603</v>
      </c>
      <c r="K218" s="37" t="s">
        <v>26</v>
      </c>
      <c r="L218" s="37" t="s">
        <v>140</v>
      </c>
      <c r="M218" s="39">
        <v>82904</v>
      </c>
      <c r="N218" s="39">
        <v>85639.76229457208</v>
      </c>
      <c r="O218" s="39">
        <v>88588.644700922479</v>
      </c>
      <c r="P218" s="39">
        <v>91889.756060105996</v>
      </c>
      <c r="Q218" s="39">
        <v>95571.745200480349</v>
      </c>
      <c r="R218" s="39">
        <v>100644.67797331298</v>
      </c>
    </row>
    <row r="219" spans="1:18" x14ac:dyDescent="0.35">
      <c r="A219" s="37" t="s">
        <v>56</v>
      </c>
      <c r="B219" s="37" t="s">
        <v>83</v>
      </c>
      <c r="C219" s="74" t="s">
        <v>59</v>
      </c>
      <c r="D219" s="39">
        <v>5726</v>
      </c>
      <c r="E219" s="39">
        <v>5282.3384687579864</v>
      </c>
      <c r="F219" s="39">
        <v>5809.2301910975484</v>
      </c>
      <c r="G219" s="39">
        <v>6097.8714918977221</v>
      </c>
      <c r="H219" s="39">
        <v>6482.5136176213337</v>
      </c>
      <c r="I219" s="39">
        <v>6883.9907954364353</v>
      </c>
      <c r="K219" s="37" t="s">
        <v>26</v>
      </c>
      <c r="L219" s="37" t="s">
        <v>141</v>
      </c>
      <c r="M219" s="39">
        <v>43595</v>
      </c>
      <c r="N219" s="39">
        <v>47814.881692399547</v>
      </c>
      <c r="O219" s="39">
        <v>52880.83051498991</v>
      </c>
      <c r="P219" s="39">
        <v>56334.618510693363</v>
      </c>
      <c r="Q219" s="39">
        <v>58789.769539234374</v>
      </c>
      <c r="R219" s="39">
        <v>60531.254449918524</v>
      </c>
    </row>
    <row r="220" spans="1:18" x14ac:dyDescent="0.35">
      <c r="A220" s="37" t="s">
        <v>56</v>
      </c>
      <c r="B220" s="37" t="s">
        <v>83</v>
      </c>
      <c r="C220" s="73" t="s">
        <v>61</v>
      </c>
      <c r="D220" s="39">
        <v>6241</v>
      </c>
      <c r="E220" s="39">
        <v>6052.0304073151901</v>
      </c>
      <c r="F220" s="39">
        <v>5732.4814590030855</v>
      </c>
      <c r="G220" s="39">
        <v>6185.8380049889938</v>
      </c>
      <c r="H220" s="39">
        <v>6461.5600551560083</v>
      </c>
      <c r="I220" s="39">
        <v>6835.6626497992338</v>
      </c>
      <c r="K220" s="37" t="s">
        <v>26</v>
      </c>
      <c r="L220" s="37" t="s">
        <v>142</v>
      </c>
      <c r="M220" s="39">
        <v>25391</v>
      </c>
      <c r="N220" s="39">
        <v>27141.157327677811</v>
      </c>
      <c r="O220" s="39">
        <v>29934.017308292729</v>
      </c>
      <c r="P220" s="39">
        <v>32891.3433367896</v>
      </c>
      <c r="Q220" s="39">
        <v>35999.523526508143</v>
      </c>
      <c r="R220" s="39">
        <v>39218.069507697415</v>
      </c>
    </row>
    <row r="221" spans="1:18" x14ac:dyDescent="0.35">
      <c r="A221" s="37" t="s">
        <v>56</v>
      </c>
      <c r="B221" s="37" t="s">
        <v>83</v>
      </c>
      <c r="C221" s="73" t="s">
        <v>63</v>
      </c>
      <c r="D221" s="39">
        <v>5343</v>
      </c>
      <c r="E221" s="39">
        <v>6310.2526508792689</v>
      </c>
      <c r="F221" s="39">
        <v>6295.2449116437519</v>
      </c>
      <c r="G221" s="39">
        <v>6057.2244657556503</v>
      </c>
      <c r="H221" s="39">
        <v>6438.341893184358</v>
      </c>
      <c r="I221" s="39">
        <v>6699.1405191513359</v>
      </c>
      <c r="K221" s="37" t="s">
        <v>26</v>
      </c>
      <c r="L221" s="37" t="s">
        <v>143</v>
      </c>
      <c r="M221" s="39">
        <v>33325</v>
      </c>
      <c r="N221" s="39">
        <v>34260.044501491342</v>
      </c>
      <c r="O221" s="39">
        <v>35893.066984213299</v>
      </c>
      <c r="P221" s="39">
        <v>37714.913398840072</v>
      </c>
      <c r="Q221" s="39">
        <v>39597.976530398912</v>
      </c>
      <c r="R221" s="39">
        <v>41562.935026026025</v>
      </c>
    </row>
    <row r="222" spans="1:18" x14ac:dyDescent="0.35">
      <c r="A222" s="37" t="s">
        <v>56</v>
      </c>
      <c r="B222" s="37" t="s">
        <v>83</v>
      </c>
      <c r="C222" s="73" t="s">
        <v>65</v>
      </c>
      <c r="D222" s="39">
        <v>4814</v>
      </c>
      <c r="E222" s="39">
        <v>5304.9549701471442</v>
      </c>
      <c r="F222" s="39">
        <v>6308.5759809359206</v>
      </c>
      <c r="G222" s="39">
        <v>6414.9872067022452</v>
      </c>
      <c r="H222" s="39">
        <v>6272.6428371484926</v>
      </c>
      <c r="I222" s="39">
        <v>6542.6840853956883</v>
      </c>
      <c r="K222" s="37" t="s">
        <v>26</v>
      </c>
      <c r="L222" s="37" t="s">
        <v>144</v>
      </c>
      <c r="M222" s="39">
        <v>36641</v>
      </c>
      <c r="N222" s="39">
        <v>37209.918416622655</v>
      </c>
      <c r="O222" s="39">
        <v>38242.319705414899</v>
      </c>
      <c r="P222" s="39">
        <v>39308.70014671579</v>
      </c>
      <c r="Q222" s="39">
        <v>40207.503016671733</v>
      </c>
      <c r="R222" s="39">
        <v>40892.419575400352</v>
      </c>
    </row>
    <row r="223" spans="1:18" x14ac:dyDescent="0.35">
      <c r="A223" s="37" t="s">
        <v>56</v>
      </c>
      <c r="B223" s="37" t="s">
        <v>83</v>
      </c>
      <c r="C223" s="73" t="s">
        <v>67</v>
      </c>
      <c r="D223" s="39">
        <v>5400</v>
      </c>
      <c r="E223" s="39">
        <v>5380.1996780875852</v>
      </c>
      <c r="F223" s="39">
        <v>6017.3604647829143</v>
      </c>
      <c r="G223" s="39">
        <v>6907.7998388806818</v>
      </c>
      <c r="H223" s="39">
        <v>7086.9021471079532</v>
      </c>
      <c r="I223" s="39">
        <v>7032.167676214427</v>
      </c>
      <c r="K223" s="37" t="s">
        <v>26</v>
      </c>
      <c r="L223" s="37" t="s">
        <v>145</v>
      </c>
      <c r="M223" s="39">
        <v>346648</v>
      </c>
      <c r="N223" s="39">
        <v>403261.50315499306</v>
      </c>
      <c r="O223" s="39">
        <v>458503.3035000271</v>
      </c>
      <c r="P223" s="39">
        <v>515922.29120682017</v>
      </c>
      <c r="Q223" s="39">
        <v>574195.97993569006</v>
      </c>
      <c r="R223" s="39">
        <v>632555.20110830769</v>
      </c>
    </row>
    <row r="224" spans="1:18" x14ac:dyDescent="0.35">
      <c r="A224" s="37" t="s">
        <v>56</v>
      </c>
      <c r="B224" s="37" t="s">
        <v>83</v>
      </c>
      <c r="C224" s="73" t="s">
        <v>69</v>
      </c>
      <c r="D224" s="39">
        <v>5558</v>
      </c>
      <c r="E224" s="39">
        <v>5909.0066794042159</v>
      </c>
      <c r="F224" s="39">
        <v>6096.1518805837604</v>
      </c>
      <c r="G224" s="39">
        <v>6678.0533937899563</v>
      </c>
      <c r="H224" s="39">
        <v>7485.4553741085083</v>
      </c>
      <c r="I224" s="39">
        <v>7696.5192522097996</v>
      </c>
      <c r="K224" s="37" t="s">
        <v>26</v>
      </c>
      <c r="L224" s="37" t="s">
        <v>146</v>
      </c>
      <c r="M224" s="39">
        <v>26488</v>
      </c>
      <c r="N224" s="39">
        <v>27626.003488949602</v>
      </c>
      <c r="O224" s="39">
        <v>29001.845785247137</v>
      </c>
      <c r="P224" s="39">
        <v>30295.97505144119</v>
      </c>
      <c r="Q224" s="39">
        <v>31465.087480692811</v>
      </c>
      <c r="R224" s="39">
        <v>32527.788026681661</v>
      </c>
    </row>
    <row r="225" spans="1:18" x14ac:dyDescent="0.35">
      <c r="A225" s="37" t="s">
        <v>56</v>
      </c>
      <c r="B225" s="37" t="s">
        <v>83</v>
      </c>
      <c r="C225" s="73" t="s">
        <v>71</v>
      </c>
      <c r="D225" s="39">
        <v>5587</v>
      </c>
      <c r="E225" s="39">
        <v>5955.0076595819046</v>
      </c>
      <c r="F225" s="39">
        <v>6302.7989800618834</v>
      </c>
      <c r="G225" s="39">
        <v>6497.0919837886076</v>
      </c>
      <c r="H225" s="39">
        <v>7026.3020463211578</v>
      </c>
      <c r="I225" s="39">
        <v>7786.2056405868516</v>
      </c>
      <c r="K225" s="37" t="s">
        <v>26</v>
      </c>
      <c r="L225" s="37" t="s">
        <v>147</v>
      </c>
      <c r="M225" s="39">
        <v>175316</v>
      </c>
      <c r="N225" s="39">
        <v>182963.27390706874</v>
      </c>
      <c r="O225" s="39">
        <v>193108.72393316624</v>
      </c>
      <c r="P225" s="39">
        <v>203829.91990479775</v>
      </c>
      <c r="Q225" s="39">
        <v>214501.10850096931</v>
      </c>
      <c r="R225" s="39">
        <v>225042.3626153708</v>
      </c>
    </row>
    <row r="226" spans="1:18" x14ac:dyDescent="0.35">
      <c r="A226" s="37" t="s">
        <v>56</v>
      </c>
      <c r="B226" s="37" t="s">
        <v>83</v>
      </c>
      <c r="C226" s="73" t="s">
        <v>73</v>
      </c>
      <c r="D226" s="39">
        <v>5427</v>
      </c>
      <c r="E226" s="39">
        <v>6013.8525113772566</v>
      </c>
      <c r="F226" s="39">
        <v>6367.8996308697442</v>
      </c>
      <c r="G226" s="39">
        <v>6688.351445786192</v>
      </c>
      <c r="H226" s="39">
        <v>6873.7694699983558</v>
      </c>
      <c r="I226" s="39">
        <v>7381.0092717508323</v>
      </c>
      <c r="K226" s="37" t="s">
        <v>26</v>
      </c>
      <c r="L226" s="37" t="s">
        <v>148</v>
      </c>
      <c r="M226" s="39">
        <v>3533</v>
      </c>
      <c r="N226" s="39">
        <v>3629.5043850293077</v>
      </c>
      <c r="O226" s="39">
        <v>3725.773776089316</v>
      </c>
      <c r="P226" s="39">
        <v>3827.3276767175485</v>
      </c>
      <c r="Q226" s="39">
        <v>3922.3244218318755</v>
      </c>
      <c r="R226" s="39">
        <v>4001.5491986041452</v>
      </c>
    </row>
    <row r="227" spans="1:18" x14ac:dyDescent="0.35">
      <c r="A227" s="37" t="s">
        <v>56</v>
      </c>
      <c r="B227" s="37" t="s">
        <v>83</v>
      </c>
      <c r="C227" s="73" t="s">
        <v>76</v>
      </c>
      <c r="D227" s="39">
        <v>5906</v>
      </c>
      <c r="E227" s="39">
        <v>5624.9680451209379</v>
      </c>
      <c r="F227" s="39">
        <v>6254.9806870862394</v>
      </c>
      <c r="G227" s="39">
        <v>6603.7542045989849</v>
      </c>
      <c r="H227" s="39">
        <v>6900.4253320053194</v>
      </c>
      <c r="I227" s="39">
        <v>7083.1027445834197</v>
      </c>
      <c r="K227" s="37" t="s">
        <v>26</v>
      </c>
      <c r="L227" s="37" t="s">
        <v>149</v>
      </c>
      <c r="M227" s="39">
        <v>4300</v>
      </c>
      <c r="N227" s="39">
        <v>4342.1879968551793</v>
      </c>
      <c r="O227" s="39">
        <v>4306.0688364990237</v>
      </c>
      <c r="P227" s="39">
        <v>4278.6213200990987</v>
      </c>
      <c r="Q227" s="39">
        <v>4250.1121989756793</v>
      </c>
      <c r="R227" s="39">
        <v>4213.8227809202217</v>
      </c>
    </row>
    <row r="228" spans="1:18" x14ac:dyDescent="0.35">
      <c r="A228" s="37" t="s">
        <v>56</v>
      </c>
      <c r="B228" s="37" t="s">
        <v>83</v>
      </c>
      <c r="C228" s="73" t="s">
        <v>78</v>
      </c>
      <c r="D228" s="39">
        <v>5895</v>
      </c>
      <c r="E228" s="39">
        <v>5882.0948711038254</v>
      </c>
      <c r="F228" s="39">
        <v>5653.7066636827858</v>
      </c>
      <c r="G228" s="39">
        <v>6336.5408735675064</v>
      </c>
      <c r="H228" s="39">
        <v>6677.3220047177774</v>
      </c>
      <c r="I228" s="39">
        <v>6957.7883729988953</v>
      </c>
      <c r="K228" s="37" t="s">
        <v>26</v>
      </c>
      <c r="L228" s="37" t="s">
        <v>150</v>
      </c>
      <c r="M228" s="39">
        <v>195515</v>
      </c>
      <c r="N228" s="39">
        <v>212557.55636712411</v>
      </c>
      <c r="O228" s="39">
        <v>234155.60509843685</v>
      </c>
      <c r="P228" s="39">
        <v>257565.8448700351</v>
      </c>
      <c r="Q228" s="39">
        <v>281662.54407296859</v>
      </c>
      <c r="R228" s="39">
        <v>306053.41328046744</v>
      </c>
    </row>
    <row r="229" spans="1:18" x14ac:dyDescent="0.35">
      <c r="A229" s="37" t="s">
        <v>56</v>
      </c>
      <c r="B229" s="37" t="s">
        <v>83</v>
      </c>
      <c r="C229" s="73" t="s">
        <v>80</v>
      </c>
      <c r="D229" s="39">
        <v>5657</v>
      </c>
      <c r="E229" s="39">
        <v>5813.2537870818023</v>
      </c>
      <c r="F229" s="39">
        <v>5810.5824843609807</v>
      </c>
      <c r="G229" s="39">
        <v>5664.3363885268318</v>
      </c>
      <c r="H229" s="39">
        <v>6373.3219834494676</v>
      </c>
      <c r="I229" s="39">
        <v>6709.1405213479629</v>
      </c>
      <c r="K229" s="37" t="s">
        <v>26</v>
      </c>
      <c r="L229" s="37" t="s">
        <v>151</v>
      </c>
      <c r="M229" s="39">
        <v>4176</v>
      </c>
      <c r="N229" s="39">
        <v>4324.5117475535362</v>
      </c>
      <c r="O229" s="39">
        <v>4605.8439949525355</v>
      </c>
      <c r="P229" s="39">
        <v>4894.6457802698023</v>
      </c>
      <c r="Q229" s="39">
        <v>5172.407980269435</v>
      </c>
      <c r="R229" s="39">
        <v>5422.8687429911852</v>
      </c>
    </row>
    <row r="230" spans="1:18" x14ac:dyDescent="0.35">
      <c r="A230" s="37" t="s">
        <v>56</v>
      </c>
      <c r="B230" s="37" t="s">
        <v>83</v>
      </c>
      <c r="C230" s="73" t="s">
        <v>82</v>
      </c>
      <c r="D230" s="39">
        <v>5023</v>
      </c>
      <c r="E230" s="39">
        <v>5465.4045441773151</v>
      </c>
      <c r="F230" s="39">
        <v>5581.3757583332554</v>
      </c>
      <c r="G230" s="39">
        <v>5635.6289125352814</v>
      </c>
      <c r="H230" s="39">
        <v>5553.7658462096306</v>
      </c>
      <c r="I230" s="39">
        <v>6277.2418770545219</v>
      </c>
      <c r="K230" s="37" t="s">
        <v>26</v>
      </c>
      <c r="L230" s="37" t="s">
        <v>152</v>
      </c>
      <c r="M230" s="39">
        <v>34360</v>
      </c>
      <c r="N230" s="39">
        <v>34860.150979109363</v>
      </c>
      <c r="O230" s="39">
        <v>35773.997136108133</v>
      </c>
      <c r="P230" s="39">
        <v>36710.550702742294</v>
      </c>
      <c r="Q230" s="39">
        <v>37558.000657641649</v>
      </c>
      <c r="R230" s="39">
        <v>38251.438307550961</v>
      </c>
    </row>
    <row r="231" spans="1:18" x14ac:dyDescent="0.35">
      <c r="A231" s="37" t="s">
        <v>56</v>
      </c>
      <c r="B231" s="37" t="s">
        <v>83</v>
      </c>
      <c r="C231" s="73" t="s">
        <v>84</v>
      </c>
      <c r="D231" s="39">
        <v>4245</v>
      </c>
      <c r="E231" s="39">
        <v>4785.369609738399</v>
      </c>
      <c r="F231" s="39">
        <v>5143.6052165291976</v>
      </c>
      <c r="G231" s="39">
        <v>5293.0460082528898</v>
      </c>
      <c r="H231" s="39">
        <v>5386.6025250703178</v>
      </c>
      <c r="I231" s="39">
        <v>5358.5167597859481</v>
      </c>
      <c r="K231" s="37" t="s">
        <v>26</v>
      </c>
      <c r="L231" s="37" t="s">
        <v>153</v>
      </c>
      <c r="M231" s="39">
        <v>37660</v>
      </c>
      <c r="N231" s="39">
        <v>40710.210999901414</v>
      </c>
      <c r="O231" s="39">
        <v>43829.825512158168</v>
      </c>
      <c r="P231" s="39">
        <v>47152.958710365812</v>
      </c>
      <c r="Q231" s="39">
        <v>50565.735440013748</v>
      </c>
      <c r="R231" s="39">
        <v>54036.068338370009</v>
      </c>
    </row>
    <row r="232" spans="1:18" x14ac:dyDescent="0.35">
      <c r="A232" s="37" t="s">
        <v>56</v>
      </c>
      <c r="B232" s="37" t="s">
        <v>83</v>
      </c>
      <c r="C232" s="73" t="s">
        <v>86</v>
      </c>
      <c r="D232" s="39">
        <v>3740</v>
      </c>
      <c r="E232" s="39">
        <v>3946.2823163488752</v>
      </c>
      <c r="F232" s="39">
        <v>4427.9758731690772</v>
      </c>
      <c r="G232" s="39">
        <v>4776.0462874345922</v>
      </c>
      <c r="H232" s="39">
        <v>4952.0999285139633</v>
      </c>
      <c r="I232" s="39">
        <v>5075.3305252388363</v>
      </c>
      <c r="K232" s="37" t="s">
        <v>26</v>
      </c>
      <c r="L232" s="37" t="s">
        <v>154</v>
      </c>
      <c r="M232" s="39">
        <v>1132</v>
      </c>
      <c r="N232" s="39">
        <v>1109.9560631382622</v>
      </c>
      <c r="O232" s="39">
        <v>1054.9674978582912</v>
      </c>
      <c r="P232" s="39">
        <v>1006.7791990836828</v>
      </c>
      <c r="Q232" s="39">
        <v>963.98013454195325</v>
      </c>
      <c r="R232" s="39">
        <v>925.36127541469739</v>
      </c>
    </row>
    <row r="233" spans="1:18" x14ac:dyDescent="0.35">
      <c r="A233" s="37" t="s">
        <v>56</v>
      </c>
      <c r="B233" s="37" t="s">
        <v>83</v>
      </c>
      <c r="C233" s="73" t="s">
        <v>88</v>
      </c>
      <c r="D233" s="39">
        <v>2334</v>
      </c>
      <c r="E233" s="39">
        <v>3273.4905674344341</v>
      </c>
      <c r="F233" s="39">
        <v>3475.5514438839491</v>
      </c>
      <c r="G233" s="39">
        <v>3940.128577640744</v>
      </c>
      <c r="H233" s="39">
        <v>4275.9629658022131</v>
      </c>
      <c r="I233" s="39">
        <v>4475.0930644700047</v>
      </c>
      <c r="K233" s="37" t="s">
        <v>26</v>
      </c>
      <c r="L233" s="37" t="s">
        <v>155</v>
      </c>
      <c r="M233" s="39">
        <v>1041</v>
      </c>
      <c r="N233" s="39">
        <v>1055.3699182432338</v>
      </c>
      <c r="O233" s="39">
        <v>1078.0089498602938</v>
      </c>
      <c r="P233" s="39">
        <v>1104.886899057168</v>
      </c>
      <c r="Q233" s="39">
        <v>1133.558344710752</v>
      </c>
      <c r="R233" s="39">
        <v>1163.4956443073827</v>
      </c>
    </row>
    <row r="234" spans="1:18" x14ac:dyDescent="0.35">
      <c r="A234" s="37" t="s">
        <v>56</v>
      </c>
      <c r="B234" s="37" t="s">
        <v>83</v>
      </c>
      <c r="C234" s="73" t="s">
        <v>90</v>
      </c>
      <c r="D234" s="39">
        <v>1316</v>
      </c>
      <c r="E234" s="39">
        <v>1868.074537065304</v>
      </c>
      <c r="F234" s="39">
        <v>2634.782014198493</v>
      </c>
      <c r="G234" s="39">
        <v>2848.76193282538</v>
      </c>
      <c r="H234" s="39">
        <v>3268.8739047934091</v>
      </c>
      <c r="I234" s="39">
        <v>3576.1501646872111</v>
      </c>
      <c r="K234" s="37" t="s">
        <v>26</v>
      </c>
      <c r="L234" s="37" t="s">
        <v>156</v>
      </c>
      <c r="M234" s="39">
        <v>284</v>
      </c>
      <c r="N234" s="39">
        <v>296.00613194951546</v>
      </c>
      <c r="O234" s="39">
        <v>306.00689664555858</v>
      </c>
      <c r="P234" s="39">
        <v>316.25424050794408</v>
      </c>
      <c r="Q234" s="39">
        <v>325.85330342584791</v>
      </c>
      <c r="R234" s="39">
        <v>334.12835837469265</v>
      </c>
    </row>
    <row r="235" spans="1:18" x14ac:dyDescent="0.35">
      <c r="A235" s="37" t="s">
        <v>56</v>
      </c>
      <c r="B235" s="37" t="s">
        <v>83</v>
      </c>
      <c r="C235" s="73" t="s">
        <v>92</v>
      </c>
      <c r="D235" s="39">
        <v>982</v>
      </c>
      <c r="E235" s="39">
        <v>1245.935706111848</v>
      </c>
      <c r="F235" s="39">
        <v>1768.780069693574</v>
      </c>
      <c r="G235" s="39">
        <v>2572.2879230636659</v>
      </c>
      <c r="H235" s="39">
        <v>3134.4962363548689</v>
      </c>
      <c r="I235" s="39">
        <v>3707.1232045440661</v>
      </c>
      <c r="K235" s="37" t="s">
        <v>26</v>
      </c>
      <c r="L235" s="37" t="s">
        <v>157</v>
      </c>
      <c r="M235" s="39">
        <v>2598</v>
      </c>
      <c r="N235" s="39">
        <v>2744.6175247235078</v>
      </c>
      <c r="O235" s="39">
        <v>2945.5509876845258</v>
      </c>
      <c r="P235" s="39">
        <v>3177.2647136105088</v>
      </c>
      <c r="Q235" s="39">
        <v>3430.1482100058402</v>
      </c>
      <c r="R235" s="39">
        <v>3697.8914885221325</v>
      </c>
    </row>
    <row r="236" spans="1:18" x14ac:dyDescent="0.35">
      <c r="A236" s="37" t="s">
        <v>56</v>
      </c>
      <c r="B236" s="37" t="s">
        <v>85</v>
      </c>
      <c r="C236" s="73" t="s">
        <v>57</v>
      </c>
      <c r="D236" s="39">
        <v>81</v>
      </c>
      <c r="E236" s="39">
        <v>81.67107780167099</v>
      </c>
      <c r="F236" s="39">
        <v>82.489733821781073</v>
      </c>
      <c r="G236" s="39">
        <v>86.656149988571627</v>
      </c>
      <c r="H236" s="39">
        <v>91.454064761752306</v>
      </c>
      <c r="I236" s="39">
        <v>91.954160768714345</v>
      </c>
    </row>
    <row r="237" spans="1:18" x14ac:dyDescent="0.35">
      <c r="A237" s="37" t="s">
        <v>56</v>
      </c>
      <c r="B237" s="37" t="s">
        <v>85</v>
      </c>
      <c r="C237" s="74" t="s">
        <v>59</v>
      </c>
      <c r="D237" s="39">
        <v>98</v>
      </c>
      <c r="E237" s="39">
        <v>104.5163863420329</v>
      </c>
      <c r="F237" s="39">
        <v>107.7308063865803</v>
      </c>
      <c r="G237" s="39">
        <v>108.75292652381989</v>
      </c>
      <c r="H237" s="39">
        <v>112.644731726888</v>
      </c>
      <c r="I237" s="39">
        <v>116.9620145077435</v>
      </c>
    </row>
    <row r="238" spans="1:18" x14ac:dyDescent="0.35">
      <c r="A238" s="37" t="s">
        <v>56</v>
      </c>
      <c r="B238" s="37" t="s">
        <v>85</v>
      </c>
      <c r="C238" s="73" t="s">
        <v>61</v>
      </c>
      <c r="D238" s="39">
        <v>80</v>
      </c>
      <c r="E238" s="39">
        <v>87.100681379360211</v>
      </c>
      <c r="F238" s="39">
        <v>96.736805168025668</v>
      </c>
      <c r="G238" s="39">
        <v>98.807184692982375</v>
      </c>
      <c r="H238" s="39">
        <v>98.92678428516021</v>
      </c>
      <c r="I238" s="39">
        <v>101.2584574706629</v>
      </c>
    </row>
    <row r="239" spans="1:18" x14ac:dyDescent="0.35">
      <c r="A239" s="37" t="s">
        <v>56</v>
      </c>
      <c r="B239" s="37" t="s">
        <v>85</v>
      </c>
      <c r="C239" s="73" t="s">
        <v>63</v>
      </c>
      <c r="D239" s="39">
        <v>68</v>
      </c>
      <c r="E239" s="39">
        <v>47.422008384582341</v>
      </c>
      <c r="F239" s="39">
        <v>49.391104587768687</v>
      </c>
      <c r="G239" s="39">
        <v>53.639569291712178</v>
      </c>
      <c r="H239" s="39">
        <v>54.24625538703846</v>
      </c>
      <c r="I239" s="39">
        <v>53.110932918727123</v>
      </c>
    </row>
    <row r="240" spans="1:18" x14ac:dyDescent="0.35">
      <c r="A240" s="37" t="s">
        <v>56</v>
      </c>
      <c r="B240" s="37" t="s">
        <v>85</v>
      </c>
      <c r="C240" s="73" t="s">
        <v>65</v>
      </c>
      <c r="D240" s="39">
        <v>103</v>
      </c>
      <c r="E240" s="39">
        <v>114.89307530642409</v>
      </c>
      <c r="F240" s="39">
        <v>114.55782526762481</v>
      </c>
      <c r="G240" s="39">
        <v>116.89852393115081</v>
      </c>
      <c r="H240" s="39">
        <v>121.47132970793859</v>
      </c>
      <c r="I240" s="39">
        <v>120.91686383603241</v>
      </c>
    </row>
    <row r="241" spans="1:9" x14ac:dyDescent="0.35">
      <c r="A241" s="37" t="s">
        <v>56</v>
      </c>
      <c r="B241" s="37" t="s">
        <v>85</v>
      </c>
      <c r="C241" s="73" t="s">
        <v>67</v>
      </c>
      <c r="D241" s="39">
        <v>64</v>
      </c>
      <c r="E241" s="39">
        <v>89.076662664129159</v>
      </c>
      <c r="F241" s="39">
        <v>100.5795615315518</v>
      </c>
      <c r="G241" s="39">
        <v>103.6854335233694</v>
      </c>
      <c r="H241" s="39">
        <v>105.8123894469071</v>
      </c>
      <c r="I241" s="39">
        <v>107.52309388167551</v>
      </c>
    </row>
    <row r="242" spans="1:9" x14ac:dyDescent="0.35">
      <c r="A242" s="37" t="s">
        <v>56</v>
      </c>
      <c r="B242" s="37" t="s">
        <v>85</v>
      </c>
      <c r="C242" s="73" t="s">
        <v>69</v>
      </c>
      <c r="D242" s="39">
        <v>111</v>
      </c>
      <c r="E242" s="39">
        <v>70.307465644638597</v>
      </c>
      <c r="F242" s="39">
        <v>83.199373279584989</v>
      </c>
      <c r="G242" s="39">
        <v>92.510226664718218</v>
      </c>
      <c r="H242" s="39">
        <v>95.220688166282613</v>
      </c>
      <c r="I242" s="39">
        <v>96.219904524213831</v>
      </c>
    </row>
    <row r="243" spans="1:9" x14ac:dyDescent="0.35">
      <c r="A243" s="37" t="s">
        <v>56</v>
      </c>
      <c r="B243" s="37" t="s">
        <v>85</v>
      </c>
      <c r="C243" s="73" t="s">
        <v>71</v>
      </c>
      <c r="D243" s="39">
        <v>43</v>
      </c>
      <c r="E243" s="39">
        <v>55.647144461950532</v>
      </c>
      <c r="F243" s="39">
        <v>57.078633093898873</v>
      </c>
      <c r="G243" s="39">
        <v>65.480339651718921</v>
      </c>
      <c r="H243" s="39">
        <v>71.143275641124916</v>
      </c>
      <c r="I243" s="39">
        <v>74.429094467083914</v>
      </c>
    </row>
    <row r="244" spans="1:9" x14ac:dyDescent="0.35">
      <c r="A244" s="37" t="s">
        <v>56</v>
      </c>
      <c r="B244" s="37" t="s">
        <v>85</v>
      </c>
      <c r="C244" s="73" t="s">
        <v>73</v>
      </c>
      <c r="D244" s="39">
        <v>66</v>
      </c>
      <c r="E244" s="39">
        <v>57.845134812729377</v>
      </c>
      <c r="F244" s="39">
        <v>78.266389161745565</v>
      </c>
      <c r="G244" s="39">
        <v>77.464707651591112</v>
      </c>
      <c r="H244" s="39">
        <v>84.785881121183252</v>
      </c>
      <c r="I244" s="39">
        <v>90.309910698683012</v>
      </c>
    </row>
    <row r="245" spans="1:9" x14ac:dyDescent="0.35">
      <c r="A245" s="37" t="s">
        <v>56</v>
      </c>
      <c r="B245" s="37" t="s">
        <v>85</v>
      </c>
      <c r="C245" s="73" t="s">
        <v>76</v>
      </c>
      <c r="D245" s="39">
        <v>36</v>
      </c>
      <c r="E245" s="39">
        <v>55.316431339523497</v>
      </c>
      <c r="F245" s="39">
        <v>54.706417083881682</v>
      </c>
      <c r="G245" s="39">
        <v>70.380801540923358</v>
      </c>
      <c r="H245" s="39">
        <v>71.019302047821412</v>
      </c>
      <c r="I245" s="39">
        <v>75.838156438660619</v>
      </c>
    </row>
    <row r="246" spans="1:9" x14ac:dyDescent="0.35">
      <c r="A246" s="37" t="s">
        <v>56</v>
      </c>
      <c r="B246" s="37" t="s">
        <v>85</v>
      </c>
      <c r="C246" s="73" t="s">
        <v>78</v>
      </c>
      <c r="D246" s="39">
        <v>83</v>
      </c>
      <c r="E246" s="39">
        <v>75.188956995692251</v>
      </c>
      <c r="F246" s="39">
        <v>84.155121430460355</v>
      </c>
      <c r="G246" s="39">
        <v>85.243942271299147</v>
      </c>
      <c r="H246" s="39">
        <v>100.8798567313366</v>
      </c>
      <c r="I246" s="39">
        <v>99.749308464130053</v>
      </c>
    </row>
    <row r="247" spans="1:9" x14ac:dyDescent="0.35">
      <c r="A247" s="37" t="s">
        <v>56</v>
      </c>
      <c r="B247" s="37" t="s">
        <v>85</v>
      </c>
      <c r="C247" s="73" t="s">
        <v>80</v>
      </c>
      <c r="D247" s="39">
        <v>91</v>
      </c>
      <c r="E247" s="39">
        <v>95.991903159994934</v>
      </c>
      <c r="F247" s="39">
        <v>86.295883128058094</v>
      </c>
      <c r="G247" s="39">
        <v>91.804882702592778</v>
      </c>
      <c r="H247" s="39">
        <v>93.718052862342248</v>
      </c>
      <c r="I247" s="39">
        <v>105.3307818831114</v>
      </c>
    </row>
    <row r="248" spans="1:9" x14ac:dyDescent="0.35">
      <c r="A248" s="37" t="s">
        <v>56</v>
      </c>
      <c r="B248" s="37" t="s">
        <v>85</v>
      </c>
      <c r="C248" s="73" t="s">
        <v>82</v>
      </c>
      <c r="D248" s="39">
        <v>79</v>
      </c>
      <c r="E248" s="39">
        <v>61.737619272975458</v>
      </c>
      <c r="F248" s="39">
        <v>71.195184111424652</v>
      </c>
      <c r="G248" s="39">
        <v>63.695102816112808</v>
      </c>
      <c r="H248" s="39">
        <v>68.751668106373472</v>
      </c>
      <c r="I248" s="39">
        <v>71.532773756200754</v>
      </c>
    </row>
    <row r="249" spans="1:9" x14ac:dyDescent="0.35">
      <c r="A249" s="37" t="s">
        <v>56</v>
      </c>
      <c r="B249" s="37" t="s">
        <v>85</v>
      </c>
      <c r="C249" s="73" t="s">
        <v>84</v>
      </c>
      <c r="D249" s="39">
        <v>49</v>
      </c>
      <c r="E249" s="39">
        <v>78.704722166525841</v>
      </c>
      <c r="F249" s="39">
        <v>71.332731820443385</v>
      </c>
      <c r="G249" s="39">
        <v>80.091893695892665</v>
      </c>
      <c r="H249" s="39">
        <v>73.998685495168019</v>
      </c>
      <c r="I249" s="39">
        <v>76.847931059049998</v>
      </c>
    </row>
    <row r="250" spans="1:9" x14ac:dyDescent="0.35">
      <c r="A250" s="37" t="s">
        <v>56</v>
      </c>
      <c r="B250" s="37" t="s">
        <v>85</v>
      </c>
      <c r="C250" s="73" t="s">
        <v>86</v>
      </c>
      <c r="D250" s="39">
        <v>53</v>
      </c>
      <c r="E250" s="39">
        <v>48.34296972893226</v>
      </c>
      <c r="F250" s="39">
        <v>63.051367470997043</v>
      </c>
      <c r="G250" s="39">
        <v>57.231500511280281</v>
      </c>
      <c r="H250" s="39">
        <v>63.399774220349883</v>
      </c>
      <c r="I250" s="39">
        <v>58.790353962587467</v>
      </c>
    </row>
    <row r="251" spans="1:9" x14ac:dyDescent="0.35">
      <c r="A251" s="37" t="s">
        <v>56</v>
      </c>
      <c r="B251" s="37" t="s">
        <v>85</v>
      </c>
      <c r="C251" s="73" t="s">
        <v>88</v>
      </c>
      <c r="D251" s="39">
        <v>40</v>
      </c>
      <c r="E251" s="39">
        <v>34.856741731537817</v>
      </c>
      <c r="F251" s="39">
        <v>30.73514989016827</v>
      </c>
      <c r="G251" s="39">
        <v>41.692232875128447</v>
      </c>
      <c r="H251" s="39">
        <v>37.873964511016752</v>
      </c>
      <c r="I251" s="39">
        <v>42.127023506575952</v>
      </c>
    </row>
    <row r="252" spans="1:9" x14ac:dyDescent="0.35">
      <c r="A252" s="37" t="s">
        <v>56</v>
      </c>
      <c r="B252" s="37" t="s">
        <v>85</v>
      </c>
      <c r="C252" s="73" t="s">
        <v>90</v>
      </c>
      <c r="D252" s="39">
        <v>13</v>
      </c>
      <c r="E252" s="39">
        <v>24.482983090271809</v>
      </c>
      <c r="F252" s="39">
        <v>22.131451490842771</v>
      </c>
      <c r="G252" s="39">
        <v>19.814970404249909</v>
      </c>
      <c r="H252" s="39">
        <v>26.787963645186711</v>
      </c>
      <c r="I252" s="39">
        <v>24.43431172234531</v>
      </c>
    </row>
    <row r="253" spans="1:9" x14ac:dyDescent="0.35">
      <c r="A253" s="37" t="s">
        <v>56</v>
      </c>
      <c r="B253" s="37" t="s">
        <v>85</v>
      </c>
      <c r="C253" s="73" t="s">
        <v>92</v>
      </c>
      <c r="D253" s="39">
        <v>3</v>
      </c>
      <c r="E253" s="39">
        <v>5.4521208068214433</v>
      </c>
      <c r="F253" s="39">
        <v>14.118824495272451</v>
      </c>
      <c r="G253" s="39">
        <v>16.46433247866193</v>
      </c>
      <c r="H253" s="39">
        <v>16.284721945411491</v>
      </c>
      <c r="I253" s="39">
        <v>20.416834774788502</v>
      </c>
    </row>
    <row r="254" spans="1:9" x14ac:dyDescent="0.35">
      <c r="A254" s="37" t="s">
        <v>56</v>
      </c>
      <c r="B254" s="37" t="s">
        <v>87</v>
      </c>
      <c r="C254" s="73" t="s">
        <v>57</v>
      </c>
      <c r="D254" s="39">
        <v>841</v>
      </c>
      <c r="E254" s="39">
        <v>878.73395273533686</v>
      </c>
      <c r="F254" s="39">
        <v>879.01156739444468</v>
      </c>
      <c r="G254" s="39">
        <v>897.55943931470949</v>
      </c>
      <c r="H254" s="39">
        <v>914.64736724408522</v>
      </c>
      <c r="I254" s="39">
        <v>913.58787933339613</v>
      </c>
    </row>
    <row r="255" spans="1:9" x14ac:dyDescent="0.35">
      <c r="A255" s="37" t="s">
        <v>56</v>
      </c>
      <c r="B255" s="37" t="s">
        <v>87</v>
      </c>
      <c r="C255" s="74" t="s">
        <v>59</v>
      </c>
      <c r="D255" s="39">
        <v>960</v>
      </c>
      <c r="E255" s="39">
        <v>874.00601110030379</v>
      </c>
      <c r="F255" s="39">
        <v>914.01357505925682</v>
      </c>
      <c r="G255" s="39">
        <v>912.03181457873461</v>
      </c>
      <c r="H255" s="39">
        <v>926.27043213116815</v>
      </c>
      <c r="I255" s="39">
        <v>942.8649043766161</v>
      </c>
    </row>
    <row r="256" spans="1:9" x14ac:dyDescent="0.35">
      <c r="A256" s="37" t="s">
        <v>56</v>
      </c>
      <c r="B256" s="37" t="s">
        <v>87</v>
      </c>
      <c r="C256" s="73" t="s">
        <v>61</v>
      </c>
      <c r="D256" s="39">
        <v>984</v>
      </c>
      <c r="E256" s="39">
        <v>979.73762688210093</v>
      </c>
      <c r="F256" s="39">
        <v>889.78670842075962</v>
      </c>
      <c r="G256" s="39">
        <v>921.88296596197927</v>
      </c>
      <c r="H256" s="39">
        <v>917.93773732969078</v>
      </c>
      <c r="I256" s="39">
        <v>930.70792991932774</v>
      </c>
    </row>
    <row r="257" spans="1:9" x14ac:dyDescent="0.35">
      <c r="A257" s="37" t="s">
        <v>56</v>
      </c>
      <c r="B257" s="37" t="s">
        <v>87</v>
      </c>
      <c r="C257" s="73" t="s">
        <v>63</v>
      </c>
      <c r="D257" s="39">
        <v>825</v>
      </c>
      <c r="E257" s="39">
        <v>844.50430048224132</v>
      </c>
      <c r="F257" s="39">
        <v>820.76159503299868</v>
      </c>
      <c r="G257" s="39">
        <v>743.59830117433046</v>
      </c>
      <c r="H257" s="39">
        <v>757.15267246454141</v>
      </c>
      <c r="I257" s="39">
        <v>747.59821376026116</v>
      </c>
    </row>
    <row r="258" spans="1:9" x14ac:dyDescent="0.35">
      <c r="A258" s="37" t="s">
        <v>56</v>
      </c>
      <c r="B258" s="37" t="s">
        <v>87</v>
      </c>
      <c r="C258" s="73" t="s">
        <v>65</v>
      </c>
      <c r="D258" s="39">
        <v>694</v>
      </c>
      <c r="E258" s="39">
        <v>732.89278088026754</v>
      </c>
      <c r="F258" s="39">
        <v>780.1733712631725</v>
      </c>
      <c r="G258" s="39">
        <v>752.50806232295417</v>
      </c>
      <c r="H258" s="39">
        <v>688.87408002492259</v>
      </c>
      <c r="I258" s="39">
        <v>681.09983753120321</v>
      </c>
    </row>
    <row r="259" spans="1:9" x14ac:dyDescent="0.35">
      <c r="A259" s="37" t="s">
        <v>56</v>
      </c>
      <c r="B259" s="37" t="s">
        <v>87</v>
      </c>
      <c r="C259" s="73" t="s">
        <v>67</v>
      </c>
      <c r="D259" s="39">
        <v>849</v>
      </c>
      <c r="E259" s="39">
        <v>745.6636221384905</v>
      </c>
      <c r="F259" s="39">
        <v>810.24454661694676</v>
      </c>
      <c r="G259" s="39">
        <v>850.93079737271989</v>
      </c>
      <c r="H259" s="39">
        <v>822.40702656606118</v>
      </c>
      <c r="I259" s="39">
        <v>770.1947155221693</v>
      </c>
    </row>
    <row r="260" spans="1:9" x14ac:dyDescent="0.35">
      <c r="A260" s="37" t="s">
        <v>56</v>
      </c>
      <c r="B260" s="37" t="s">
        <v>87</v>
      </c>
      <c r="C260" s="73" t="s">
        <v>69</v>
      </c>
      <c r="D260" s="39">
        <v>837</v>
      </c>
      <c r="E260" s="39">
        <v>873.35627058617695</v>
      </c>
      <c r="F260" s="39">
        <v>821.37350733548067</v>
      </c>
      <c r="G260" s="39">
        <v>869.53584080385622</v>
      </c>
      <c r="H260" s="39">
        <v>906.38923599689326</v>
      </c>
      <c r="I260" s="39">
        <v>881.29815820675412</v>
      </c>
    </row>
    <row r="261" spans="1:9" x14ac:dyDescent="0.35">
      <c r="A261" s="37" t="s">
        <v>56</v>
      </c>
      <c r="B261" s="37" t="s">
        <v>87</v>
      </c>
      <c r="C261" s="73" t="s">
        <v>71</v>
      </c>
      <c r="D261" s="39">
        <v>833</v>
      </c>
      <c r="E261" s="39">
        <v>895.07618098314288</v>
      </c>
      <c r="F261" s="39">
        <v>925.92458406822277</v>
      </c>
      <c r="G261" s="39">
        <v>886.09590660437289</v>
      </c>
      <c r="H261" s="39">
        <v>924.200505078471</v>
      </c>
      <c r="I261" s="39">
        <v>963.69735420735947</v>
      </c>
    </row>
    <row r="262" spans="1:9" x14ac:dyDescent="0.35">
      <c r="A262" s="37" t="s">
        <v>56</v>
      </c>
      <c r="B262" s="37" t="s">
        <v>87</v>
      </c>
      <c r="C262" s="73" t="s">
        <v>73</v>
      </c>
      <c r="D262" s="39">
        <v>716</v>
      </c>
      <c r="E262" s="39">
        <v>843.02032316791394</v>
      </c>
      <c r="F262" s="39">
        <v>871.87420644140832</v>
      </c>
      <c r="G262" s="39">
        <v>893.640348778727</v>
      </c>
      <c r="H262" s="39">
        <v>861.28813990431581</v>
      </c>
      <c r="I262" s="39">
        <v>894.84150046705702</v>
      </c>
    </row>
    <row r="263" spans="1:9" x14ac:dyDescent="0.35">
      <c r="A263" s="37" t="s">
        <v>56</v>
      </c>
      <c r="B263" s="37" t="s">
        <v>87</v>
      </c>
      <c r="C263" s="73" t="s">
        <v>76</v>
      </c>
      <c r="D263" s="39">
        <v>854</v>
      </c>
      <c r="E263" s="39">
        <v>766.98622863777678</v>
      </c>
      <c r="F263" s="39">
        <v>864.92577292613646</v>
      </c>
      <c r="G263" s="39">
        <v>888.43970901439013</v>
      </c>
      <c r="H263" s="39">
        <v>905.32823721359773</v>
      </c>
      <c r="I263" s="39">
        <v>880.19061956947667</v>
      </c>
    </row>
    <row r="264" spans="1:9" x14ac:dyDescent="0.35">
      <c r="A264" s="37" t="s">
        <v>56</v>
      </c>
      <c r="B264" s="37" t="s">
        <v>87</v>
      </c>
      <c r="C264" s="73" t="s">
        <v>78</v>
      </c>
      <c r="D264" s="39">
        <v>993</v>
      </c>
      <c r="E264" s="39">
        <v>963.36376334561385</v>
      </c>
      <c r="F264" s="39">
        <v>872.65901703621466</v>
      </c>
      <c r="G264" s="39">
        <v>969.29331654119198</v>
      </c>
      <c r="H264" s="39">
        <v>991.82105674153343</v>
      </c>
      <c r="I264" s="39">
        <v>1007.887149549594</v>
      </c>
    </row>
    <row r="265" spans="1:9" x14ac:dyDescent="0.35">
      <c r="A265" s="37" t="s">
        <v>56</v>
      </c>
      <c r="B265" s="37" t="s">
        <v>87</v>
      </c>
      <c r="C265" s="73" t="s">
        <v>80</v>
      </c>
      <c r="D265" s="39">
        <v>1129</v>
      </c>
      <c r="E265" s="39">
        <v>998.54103741766448</v>
      </c>
      <c r="F265" s="39">
        <v>950.37471644540778</v>
      </c>
      <c r="G265" s="39">
        <v>871.38102453565398</v>
      </c>
      <c r="H265" s="39">
        <v>966.50920763228953</v>
      </c>
      <c r="I265" s="39">
        <v>990.30140604261908</v>
      </c>
    </row>
    <row r="266" spans="1:9" x14ac:dyDescent="0.35">
      <c r="A266" s="37" t="s">
        <v>56</v>
      </c>
      <c r="B266" s="37" t="s">
        <v>87</v>
      </c>
      <c r="C266" s="73" t="s">
        <v>82</v>
      </c>
      <c r="D266" s="39">
        <v>1265</v>
      </c>
      <c r="E266" s="39">
        <v>1159.0337331053811</v>
      </c>
      <c r="F266" s="39">
        <v>1035.6401831967121</v>
      </c>
      <c r="G266" s="39">
        <v>996.6767710110131</v>
      </c>
      <c r="H266" s="39">
        <v>928.63717196158836</v>
      </c>
      <c r="I266" s="39">
        <v>1026.7397198954609</v>
      </c>
    </row>
    <row r="267" spans="1:9" x14ac:dyDescent="0.35">
      <c r="A267" s="37" t="s">
        <v>56</v>
      </c>
      <c r="B267" s="37" t="s">
        <v>87</v>
      </c>
      <c r="C267" s="73" t="s">
        <v>84</v>
      </c>
      <c r="D267" s="39">
        <v>1149</v>
      </c>
      <c r="E267" s="39">
        <v>1239.86707796257</v>
      </c>
      <c r="F267" s="39">
        <v>1130.5784641265459</v>
      </c>
      <c r="G267" s="39">
        <v>1034.946711292391</v>
      </c>
      <c r="H267" s="39">
        <v>1005.6629274798401</v>
      </c>
      <c r="I267" s="39">
        <v>949.927042980804</v>
      </c>
    </row>
    <row r="268" spans="1:9" x14ac:dyDescent="0.35">
      <c r="A268" s="37" t="s">
        <v>56</v>
      </c>
      <c r="B268" s="37" t="s">
        <v>87</v>
      </c>
      <c r="C268" s="73" t="s">
        <v>86</v>
      </c>
      <c r="D268" s="39">
        <v>936</v>
      </c>
      <c r="E268" s="39">
        <v>1061.2309322781421</v>
      </c>
      <c r="F268" s="39">
        <v>1140.869196226645</v>
      </c>
      <c r="G268" s="39">
        <v>1061.990743069292</v>
      </c>
      <c r="H268" s="39">
        <v>993.67096875377149</v>
      </c>
      <c r="I268" s="39">
        <v>975.39861398010862</v>
      </c>
    </row>
    <row r="269" spans="1:9" x14ac:dyDescent="0.35">
      <c r="A269" s="37" t="s">
        <v>56</v>
      </c>
      <c r="B269" s="37" t="s">
        <v>87</v>
      </c>
      <c r="C269" s="73" t="s">
        <v>88</v>
      </c>
      <c r="D269" s="39">
        <v>626</v>
      </c>
      <c r="E269" s="39">
        <v>812.02376957315414</v>
      </c>
      <c r="F269" s="39">
        <v>899.79806164885804</v>
      </c>
      <c r="G269" s="39">
        <v>976.65664489741368</v>
      </c>
      <c r="H269" s="39">
        <v>924.68922651092907</v>
      </c>
      <c r="I269" s="39">
        <v>880.5924447008299</v>
      </c>
    </row>
    <row r="270" spans="1:9" x14ac:dyDescent="0.35">
      <c r="A270" s="37" t="s">
        <v>56</v>
      </c>
      <c r="B270" s="37" t="s">
        <v>87</v>
      </c>
      <c r="C270" s="73" t="s">
        <v>90</v>
      </c>
      <c r="D270" s="39">
        <v>400</v>
      </c>
      <c r="E270" s="39">
        <v>466.261336539723</v>
      </c>
      <c r="F270" s="39">
        <v>611.1143268974497</v>
      </c>
      <c r="G270" s="39">
        <v>682.74426041098445</v>
      </c>
      <c r="H270" s="39">
        <v>751.90881977270135</v>
      </c>
      <c r="I270" s="39">
        <v>721.92335858570732</v>
      </c>
    </row>
    <row r="271" spans="1:9" x14ac:dyDescent="0.35">
      <c r="A271" s="37" t="s">
        <v>56</v>
      </c>
      <c r="B271" s="37" t="s">
        <v>87</v>
      </c>
      <c r="C271" s="73" t="s">
        <v>92</v>
      </c>
      <c r="D271" s="39">
        <v>313</v>
      </c>
      <c r="E271" s="39">
        <v>369.56066386686479</v>
      </c>
      <c r="F271" s="39">
        <v>447.05706920198389</v>
      </c>
      <c r="G271" s="39">
        <v>590.11281965728222</v>
      </c>
      <c r="H271" s="39">
        <v>712.32648722743454</v>
      </c>
      <c r="I271" s="39">
        <v>818.25500302932448</v>
      </c>
    </row>
    <row r="272" spans="1:9" x14ac:dyDescent="0.35">
      <c r="A272" s="37" t="s">
        <v>56</v>
      </c>
      <c r="B272" s="37" t="s">
        <v>89</v>
      </c>
      <c r="C272" s="73" t="s">
        <v>57</v>
      </c>
      <c r="D272" s="39">
        <v>1024</v>
      </c>
      <c r="E272" s="39">
        <v>1075.0961556647969</v>
      </c>
      <c r="F272" s="39">
        <v>1070.3018276335779</v>
      </c>
      <c r="G272" s="39">
        <v>1089.5884057814581</v>
      </c>
      <c r="H272" s="39">
        <v>1110.247807560391</v>
      </c>
      <c r="I272" s="39">
        <v>1106.3351625284581</v>
      </c>
    </row>
    <row r="273" spans="1:9" x14ac:dyDescent="0.35">
      <c r="A273" s="37" t="s">
        <v>56</v>
      </c>
      <c r="B273" s="37" t="s">
        <v>89</v>
      </c>
      <c r="C273" s="74" t="s">
        <v>59</v>
      </c>
      <c r="D273" s="39">
        <v>1180</v>
      </c>
      <c r="E273" s="39">
        <v>1031.3185304454589</v>
      </c>
      <c r="F273" s="39">
        <v>1048.8372276295399</v>
      </c>
      <c r="G273" s="39">
        <v>1044.2453184106789</v>
      </c>
      <c r="H273" s="39">
        <v>1061.6696854379279</v>
      </c>
      <c r="I273" s="39">
        <v>1082.615426641049</v>
      </c>
    </row>
    <row r="274" spans="1:9" x14ac:dyDescent="0.35">
      <c r="A274" s="37" t="s">
        <v>56</v>
      </c>
      <c r="B274" s="37" t="s">
        <v>89</v>
      </c>
      <c r="C274" s="73" t="s">
        <v>61</v>
      </c>
      <c r="D274" s="39">
        <v>1146</v>
      </c>
      <c r="E274" s="39">
        <v>1011.153847517422</v>
      </c>
      <c r="F274" s="39">
        <v>892.13285551723368</v>
      </c>
      <c r="G274" s="39">
        <v>899.10500982038366</v>
      </c>
      <c r="H274" s="39">
        <v>894.13554202214664</v>
      </c>
      <c r="I274" s="39">
        <v>908.46407344281874</v>
      </c>
    </row>
    <row r="275" spans="1:9" x14ac:dyDescent="0.35">
      <c r="A275" s="37" t="s">
        <v>56</v>
      </c>
      <c r="B275" s="37" t="s">
        <v>89</v>
      </c>
      <c r="C275" s="73" t="s">
        <v>63</v>
      </c>
      <c r="D275" s="39">
        <v>910</v>
      </c>
      <c r="E275" s="39">
        <v>974.57229838042804</v>
      </c>
      <c r="F275" s="39">
        <v>871.75419938694324</v>
      </c>
      <c r="G275" s="39">
        <v>776.07443829465842</v>
      </c>
      <c r="H275" s="39">
        <v>777.28050624691218</v>
      </c>
      <c r="I275" s="39">
        <v>773.26361935165517</v>
      </c>
    </row>
    <row r="276" spans="1:9" x14ac:dyDescent="0.35">
      <c r="A276" s="37" t="s">
        <v>56</v>
      </c>
      <c r="B276" s="37" t="s">
        <v>89</v>
      </c>
      <c r="C276" s="73" t="s">
        <v>65</v>
      </c>
      <c r="D276" s="39">
        <v>991</v>
      </c>
      <c r="E276" s="39">
        <v>906.81710275517571</v>
      </c>
      <c r="F276" s="39">
        <v>996.85392592742824</v>
      </c>
      <c r="G276" s="39">
        <v>931.85800040228355</v>
      </c>
      <c r="H276" s="39">
        <v>852.6529308241843</v>
      </c>
      <c r="I276" s="39">
        <v>851.09281047586353</v>
      </c>
    </row>
    <row r="277" spans="1:9" x14ac:dyDescent="0.35">
      <c r="A277" s="37" t="s">
        <v>56</v>
      </c>
      <c r="B277" s="37" t="s">
        <v>89</v>
      </c>
      <c r="C277" s="73" t="s">
        <v>67</v>
      </c>
      <c r="D277" s="39">
        <v>1137</v>
      </c>
      <c r="E277" s="39">
        <v>1080.485789451712</v>
      </c>
      <c r="F277" s="39">
        <v>1092.335729503706</v>
      </c>
      <c r="G277" s="39">
        <v>1187.0257350292061</v>
      </c>
      <c r="H277" s="39">
        <v>1149.2886092832071</v>
      </c>
      <c r="I277" s="39">
        <v>1085.4934544298251</v>
      </c>
    </row>
    <row r="278" spans="1:9" x14ac:dyDescent="0.35">
      <c r="A278" s="37" t="s">
        <v>56</v>
      </c>
      <c r="B278" s="37" t="s">
        <v>89</v>
      </c>
      <c r="C278" s="73" t="s">
        <v>69</v>
      </c>
      <c r="D278" s="39">
        <v>1132</v>
      </c>
      <c r="E278" s="39">
        <v>1216.9529573343691</v>
      </c>
      <c r="F278" s="39">
        <v>1186.5355115231489</v>
      </c>
      <c r="G278" s="39">
        <v>1216.726756358602</v>
      </c>
      <c r="H278" s="39">
        <v>1308.08271765684</v>
      </c>
      <c r="I278" s="39">
        <v>1286.0840731987489</v>
      </c>
    </row>
    <row r="279" spans="1:9" x14ac:dyDescent="0.35">
      <c r="A279" s="37" t="s">
        <v>56</v>
      </c>
      <c r="B279" s="37" t="s">
        <v>89</v>
      </c>
      <c r="C279" s="73" t="s">
        <v>71</v>
      </c>
      <c r="D279" s="39">
        <v>1178</v>
      </c>
      <c r="E279" s="39">
        <v>1127.9682988917939</v>
      </c>
      <c r="F279" s="39">
        <v>1180.8157748842009</v>
      </c>
      <c r="G279" s="39">
        <v>1155.14096381692</v>
      </c>
      <c r="H279" s="39">
        <v>1188.9577077956001</v>
      </c>
      <c r="I279" s="39">
        <v>1272.058821786891</v>
      </c>
    </row>
    <row r="280" spans="1:9" x14ac:dyDescent="0.35">
      <c r="A280" s="37" t="s">
        <v>56</v>
      </c>
      <c r="B280" s="37" t="s">
        <v>89</v>
      </c>
      <c r="C280" s="73" t="s">
        <v>73</v>
      </c>
      <c r="D280" s="39">
        <v>974</v>
      </c>
      <c r="E280" s="39">
        <v>1153.9361499858489</v>
      </c>
      <c r="F280" s="39">
        <v>1108.688610199194</v>
      </c>
      <c r="G280" s="39">
        <v>1139.089297988884</v>
      </c>
      <c r="H280" s="39">
        <v>1117.4017346352291</v>
      </c>
      <c r="I280" s="39">
        <v>1152.5693577727641</v>
      </c>
    </row>
    <row r="281" spans="1:9" x14ac:dyDescent="0.35">
      <c r="A281" s="37" t="s">
        <v>56</v>
      </c>
      <c r="B281" s="37" t="s">
        <v>89</v>
      </c>
      <c r="C281" s="73" t="s">
        <v>76</v>
      </c>
      <c r="D281" s="39">
        <v>1033</v>
      </c>
      <c r="E281" s="39">
        <v>907.69093092657363</v>
      </c>
      <c r="F281" s="39">
        <v>1042.6674785716409</v>
      </c>
      <c r="G281" s="39">
        <v>1009.016589226667</v>
      </c>
      <c r="H281" s="39">
        <v>1026.898831384899</v>
      </c>
      <c r="I281" s="39">
        <v>1010.918519057344</v>
      </c>
    </row>
    <row r="282" spans="1:9" x14ac:dyDescent="0.35">
      <c r="A282" s="37" t="s">
        <v>56</v>
      </c>
      <c r="B282" s="37" t="s">
        <v>89</v>
      </c>
      <c r="C282" s="73" t="s">
        <v>78</v>
      </c>
      <c r="D282" s="39">
        <v>965</v>
      </c>
      <c r="E282" s="39">
        <v>942.63627165273681</v>
      </c>
      <c r="F282" s="39">
        <v>842.0670124665387</v>
      </c>
      <c r="G282" s="39">
        <v>954.03531119852141</v>
      </c>
      <c r="H282" s="39">
        <v>930.58169769157416</v>
      </c>
      <c r="I282" s="39">
        <v>944.8906966723697</v>
      </c>
    </row>
    <row r="283" spans="1:9" x14ac:dyDescent="0.35">
      <c r="A283" s="37" t="s">
        <v>56</v>
      </c>
      <c r="B283" s="37" t="s">
        <v>89</v>
      </c>
      <c r="C283" s="73" t="s">
        <v>80</v>
      </c>
      <c r="D283" s="39">
        <v>979</v>
      </c>
      <c r="E283" s="39">
        <v>871.33130923664623</v>
      </c>
      <c r="F283" s="39">
        <v>855.67768271376679</v>
      </c>
      <c r="G283" s="39">
        <v>777.97991756000511</v>
      </c>
      <c r="H283" s="39">
        <v>875.02864674269938</v>
      </c>
      <c r="I283" s="39">
        <v>862.76468065213521</v>
      </c>
    </row>
    <row r="284" spans="1:9" x14ac:dyDescent="0.35">
      <c r="A284" s="37" t="s">
        <v>56</v>
      </c>
      <c r="B284" s="37" t="s">
        <v>89</v>
      </c>
      <c r="C284" s="73" t="s">
        <v>82</v>
      </c>
      <c r="D284" s="39">
        <v>826</v>
      </c>
      <c r="E284" s="39">
        <v>801.48167036273253</v>
      </c>
      <c r="F284" s="39">
        <v>726.94843156528054</v>
      </c>
      <c r="G284" s="39">
        <v>714.28563836752141</v>
      </c>
      <c r="H284" s="39">
        <v>658.21007693701267</v>
      </c>
      <c r="I284" s="39">
        <v>738.07079718619309</v>
      </c>
    </row>
    <row r="285" spans="1:9" x14ac:dyDescent="0.35">
      <c r="A285" s="37" t="s">
        <v>56</v>
      </c>
      <c r="B285" s="37" t="s">
        <v>89</v>
      </c>
      <c r="C285" s="73" t="s">
        <v>84</v>
      </c>
      <c r="D285" s="39">
        <v>560</v>
      </c>
      <c r="E285" s="39">
        <v>657.21582359124227</v>
      </c>
      <c r="F285" s="39">
        <v>632.89244426860273</v>
      </c>
      <c r="G285" s="39">
        <v>580.93045920669533</v>
      </c>
      <c r="H285" s="39">
        <v>573.42380122369104</v>
      </c>
      <c r="I285" s="39">
        <v>535.43631700590322</v>
      </c>
    </row>
    <row r="286" spans="1:9" x14ac:dyDescent="0.35">
      <c r="A286" s="37" t="s">
        <v>56</v>
      </c>
      <c r="B286" s="37" t="s">
        <v>89</v>
      </c>
      <c r="C286" s="73" t="s">
        <v>86</v>
      </c>
      <c r="D286" s="39">
        <v>390</v>
      </c>
      <c r="E286" s="39">
        <v>478.36776050276922</v>
      </c>
      <c r="F286" s="39">
        <v>562.47191601669726</v>
      </c>
      <c r="G286" s="39">
        <v>545.59172094989583</v>
      </c>
      <c r="H286" s="39">
        <v>509.93856391759402</v>
      </c>
      <c r="I286" s="39">
        <v>508.19511034867492</v>
      </c>
    </row>
    <row r="287" spans="1:9" x14ac:dyDescent="0.35">
      <c r="A287" s="37" t="s">
        <v>56</v>
      </c>
      <c r="B287" s="37" t="s">
        <v>89</v>
      </c>
      <c r="C287" s="73" t="s">
        <v>88</v>
      </c>
      <c r="D287" s="39">
        <v>249</v>
      </c>
      <c r="E287" s="39">
        <v>333.51063587502779</v>
      </c>
      <c r="F287" s="39">
        <v>412.25799724581998</v>
      </c>
      <c r="G287" s="39">
        <v>486.82460999607372</v>
      </c>
      <c r="H287" s="39">
        <v>478.22910697174842</v>
      </c>
      <c r="I287" s="39">
        <v>456.68179735999098</v>
      </c>
    </row>
    <row r="288" spans="1:9" x14ac:dyDescent="0.35">
      <c r="A288" s="37" t="s">
        <v>56</v>
      </c>
      <c r="B288" s="37" t="s">
        <v>89</v>
      </c>
      <c r="C288" s="73" t="s">
        <v>90</v>
      </c>
      <c r="D288" s="39">
        <v>139</v>
      </c>
      <c r="E288" s="39">
        <v>175.0015216201345</v>
      </c>
      <c r="F288" s="39">
        <v>235.43948010692699</v>
      </c>
      <c r="G288" s="39">
        <v>287.7077328432398</v>
      </c>
      <c r="H288" s="39">
        <v>337.64727025072608</v>
      </c>
      <c r="I288" s="39">
        <v>335.77420615943771</v>
      </c>
    </row>
    <row r="289" spans="1:9" x14ac:dyDescent="0.35">
      <c r="A289" s="37" t="s">
        <v>56</v>
      </c>
      <c r="B289" s="37" t="s">
        <v>89</v>
      </c>
      <c r="C289" s="73" t="s">
        <v>92</v>
      </c>
      <c r="D289" s="39">
        <v>66</v>
      </c>
      <c r="E289" s="39">
        <v>116.7840299760784</v>
      </c>
      <c r="F289" s="39">
        <v>162.66153602547479</v>
      </c>
      <c r="G289" s="39">
        <v>224.40654743799021</v>
      </c>
      <c r="H289" s="39">
        <v>290.92089051431492</v>
      </c>
      <c r="I289" s="39">
        <v>358.30733761002608</v>
      </c>
    </row>
    <row r="290" spans="1:9" x14ac:dyDescent="0.35">
      <c r="A290" s="37" t="s">
        <v>56</v>
      </c>
      <c r="B290" s="37" t="s">
        <v>91</v>
      </c>
      <c r="C290" s="73" t="s">
        <v>57</v>
      </c>
      <c r="D290" s="39">
        <v>289</v>
      </c>
      <c r="E290" s="39">
        <v>283.30352257086008</v>
      </c>
      <c r="F290" s="39">
        <v>267.78059382783903</v>
      </c>
      <c r="G290" s="39">
        <v>257.67959510845827</v>
      </c>
      <c r="H290" s="39">
        <v>253.6431331966279</v>
      </c>
      <c r="I290" s="39">
        <v>246.5746910215355</v>
      </c>
    </row>
    <row r="291" spans="1:9" x14ac:dyDescent="0.35">
      <c r="A291" s="37" t="s">
        <v>56</v>
      </c>
      <c r="B291" s="37" t="s">
        <v>91</v>
      </c>
      <c r="C291" s="74" t="s">
        <v>59</v>
      </c>
      <c r="D291" s="39">
        <v>395</v>
      </c>
      <c r="E291" s="39">
        <v>317.81500506481183</v>
      </c>
      <c r="F291" s="39">
        <v>309.01317152402771</v>
      </c>
      <c r="G291" s="39">
        <v>296.7249231378081</v>
      </c>
      <c r="H291" s="39">
        <v>290.28623379149138</v>
      </c>
      <c r="I291" s="39">
        <v>288.6413153662246</v>
      </c>
    </row>
    <row r="292" spans="1:9" x14ac:dyDescent="0.35">
      <c r="A292" s="37" t="s">
        <v>56</v>
      </c>
      <c r="B292" s="37" t="s">
        <v>91</v>
      </c>
      <c r="C292" s="73" t="s">
        <v>61</v>
      </c>
      <c r="D292" s="39">
        <v>533</v>
      </c>
      <c r="E292" s="39">
        <v>484.03109063041529</v>
      </c>
      <c r="F292" s="39">
        <v>410.6579360396326</v>
      </c>
      <c r="G292" s="39">
        <v>403.11980182550741</v>
      </c>
      <c r="H292" s="39">
        <v>393.23062955696952</v>
      </c>
      <c r="I292" s="39">
        <v>390.42431551780112</v>
      </c>
    </row>
    <row r="293" spans="1:9" x14ac:dyDescent="0.35">
      <c r="A293" s="37" t="s">
        <v>56</v>
      </c>
      <c r="B293" s="37" t="s">
        <v>91</v>
      </c>
      <c r="C293" s="73" t="s">
        <v>63</v>
      </c>
      <c r="D293" s="39">
        <v>449</v>
      </c>
      <c r="E293" s="39">
        <v>491.77428703346823</v>
      </c>
      <c r="F293" s="39">
        <v>453.52430379930342</v>
      </c>
      <c r="G293" s="39">
        <v>395.71262072978368</v>
      </c>
      <c r="H293" s="39">
        <v>383.71993305530521</v>
      </c>
      <c r="I293" s="39">
        <v>369.10321072319141</v>
      </c>
    </row>
    <row r="294" spans="1:9" x14ac:dyDescent="0.35">
      <c r="A294" s="37" t="s">
        <v>56</v>
      </c>
      <c r="B294" s="37" t="s">
        <v>91</v>
      </c>
      <c r="C294" s="73" t="s">
        <v>65</v>
      </c>
      <c r="D294" s="39">
        <v>273</v>
      </c>
      <c r="E294" s="39">
        <v>322.80670258600651</v>
      </c>
      <c r="F294" s="39">
        <v>356.24265581532802</v>
      </c>
      <c r="G294" s="39">
        <v>322.66237140907231</v>
      </c>
      <c r="H294" s="39">
        <v>277.60443300848522</v>
      </c>
      <c r="I294" s="39">
        <v>258.03631557709753</v>
      </c>
    </row>
    <row r="295" spans="1:9" x14ac:dyDescent="0.35">
      <c r="A295" s="37" t="s">
        <v>56</v>
      </c>
      <c r="B295" s="37" t="s">
        <v>91</v>
      </c>
      <c r="C295" s="73" t="s">
        <v>67</v>
      </c>
      <c r="D295" s="39">
        <v>288</v>
      </c>
      <c r="E295" s="39">
        <v>293.19787768559343</v>
      </c>
      <c r="F295" s="39">
        <v>337.21912278455733</v>
      </c>
      <c r="G295" s="39">
        <v>363.27524308870642</v>
      </c>
      <c r="H295" s="39">
        <v>334.415393288632</v>
      </c>
      <c r="I295" s="39">
        <v>293.20873361147687</v>
      </c>
    </row>
    <row r="296" spans="1:9" x14ac:dyDescent="0.35">
      <c r="A296" s="37" t="s">
        <v>56</v>
      </c>
      <c r="B296" s="37" t="s">
        <v>91</v>
      </c>
      <c r="C296" s="73" t="s">
        <v>69</v>
      </c>
      <c r="D296" s="39">
        <v>324</v>
      </c>
      <c r="E296" s="39">
        <v>295.56282795951392</v>
      </c>
      <c r="F296" s="39">
        <v>294.82840824741379</v>
      </c>
      <c r="G296" s="39">
        <v>323.96633031346357</v>
      </c>
      <c r="H296" s="39">
        <v>344.91845121942828</v>
      </c>
      <c r="I296" s="39">
        <v>322.3244020525334</v>
      </c>
    </row>
    <row r="297" spans="1:9" x14ac:dyDescent="0.35">
      <c r="A297" s="37" t="s">
        <v>56</v>
      </c>
      <c r="B297" s="37" t="s">
        <v>91</v>
      </c>
      <c r="C297" s="73" t="s">
        <v>71</v>
      </c>
      <c r="D297" s="39">
        <v>323</v>
      </c>
      <c r="E297" s="39">
        <v>303.16309283866991</v>
      </c>
      <c r="F297" s="39">
        <v>281.66053837641869</v>
      </c>
      <c r="G297" s="39">
        <v>278.44982785037269</v>
      </c>
      <c r="H297" s="39">
        <v>297.68195143170772</v>
      </c>
      <c r="I297" s="39">
        <v>314.44733948236751</v>
      </c>
    </row>
    <row r="298" spans="1:9" x14ac:dyDescent="0.35">
      <c r="A298" s="37" t="s">
        <v>56</v>
      </c>
      <c r="B298" s="37" t="s">
        <v>91</v>
      </c>
      <c r="C298" s="73" t="s">
        <v>73</v>
      </c>
      <c r="D298" s="39">
        <v>275</v>
      </c>
      <c r="E298" s="39">
        <v>338.93897663424337</v>
      </c>
      <c r="F298" s="39">
        <v>315.42425345257772</v>
      </c>
      <c r="G298" s="39">
        <v>301.81061363681903</v>
      </c>
      <c r="H298" s="39">
        <v>297.05828692259871</v>
      </c>
      <c r="I298" s="39">
        <v>311.28705105180899</v>
      </c>
    </row>
    <row r="299" spans="1:9" x14ac:dyDescent="0.35">
      <c r="A299" s="37" t="s">
        <v>56</v>
      </c>
      <c r="B299" s="37" t="s">
        <v>91</v>
      </c>
      <c r="C299" s="73" t="s">
        <v>76</v>
      </c>
      <c r="D299" s="39">
        <v>376</v>
      </c>
      <c r="E299" s="39">
        <v>266.86082157210541</v>
      </c>
      <c r="F299" s="39">
        <v>312.280816023689</v>
      </c>
      <c r="G299" s="39">
        <v>294.35789383511542</v>
      </c>
      <c r="H299" s="39">
        <v>284.50360564833733</v>
      </c>
      <c r="I299" s="39">
        <v>279.92250434766572</v>
      </c>
    </row>
    <row r="300" spans="1:9" x14ac:dyDescent="0.35">
      <c r="A300" s="37" t="s">
        <v>56</v>
      </c>
      <c r="B300" s="37" t="s">
        <v>91</v>
      </c>
      <c r="C300" s="73" t="s">
        <v>78</v>
      </c>
      <c r="D300" s="39">
        <v>383</v>
      </c>
      <c r="E300" s="39">
        <v>345.3999919378175</v>
      </c>
      <c r="F300" s="39">
        <v>258.67844416362101</v>
      </c>
      <c r="G300" s="39">
        <v>294.04138046858492</v>
      </c>
      <c r="H300" s="39">
        <v>279.42142149156422</v>
      </c>
      <c r="I300" s="39">
        <v>271.85873566580659</v>
      </c>
    </row>
    <row r="301" spans="1:9" x14ac:dyDescent="0.35">
      <c r="A301" s="37" t="s">
        <v>56</v>
      </c>
      <c r="B301" s="37" t="s">
        <v>91</v>
      </c>
      <c r="C301" s="73" t="s">
        <v>80</v>
      </c>
      <c r="D301" s="39">
        <v>353</v>
      </c>
      <c r="E301" s="39">
        <v>386.7984441710114</v>
      </c>
      <c r="F301" s="39">
        <v>351.03108214444478</v>
      </c>
      <c r="G301" s="39">
        <v>280.46839024258628</v>
      </c>
      <c r="H301" s="39">
        <v>313.62768422429127</v>
      </c>
      <c r="I301" s="39">
        <v>301.40817584481567</v>
      </c>
    </row>
    <row r="302" spans="1:9" x14ac:dyDescent="0.35">
      <c r="A302" s="37" t="s">
        <v>56</v>
      </c>
      <c r="B302" s="37" t="s">
        <v>91</v>
      </c>
      <c r="C302" s="73" t="s">
        <v>82</v>
      </c>
      <c r="D302" s="39">
        <v>413</v>
      </c>
      <c r="E302" s="39">
        <v>372.20532865513309</v>
      </c>
      <c r="F302" s="39">
        <v>399.4088284324269</v>
      </c>
      <c r="G302" s="39">
        <v>368.93192658995599</v>
      </c>
      <c r="H302" s="39">
        <v>308.48565293788539</v>
      </c>
      <c r="I302" s="39">
        <v>342.83270000638498</v>
      </c>
    </row>
    <row r="303" spans="1:9" x14ac:dyDescent="0.35">
      <c r="A303" s="37" t="s">
        <v>56</v>
      </c>
      <c r="B303" s="37" t="s">
        <v>91</v>
      </c>
      <c r="C303" s="73" t="s">
        <v>84</v>
      </c>
      <c r="D303" s="39">
        <v>408</v>
      </c>
      <c r="E303" s="39">
        <v>407.22493844972507</v>
      </c>
      <c r="F303" s="39">
        <v>369.82204165443147</v>
      </c>
      <c r="G303" s="39">
        <v>393.16655271460462</v>
      </c>
      <c r="H303" s="39">
        <v>367.73320465356852</v>
      </c>
      <c r="I303" s="39">
        <v>319.04000319826588</v>
      </c>
    </row>
    <row r="304" spans="1:9" x14ac:dyDescent="0.35">
      <c r="A304" s="37" t="s">
        <v>56</v>
      </c>
      <c r="B304" s="37" t="s">
        <v>91</v>
      </c>
      <c r="C304" s="73" t="s">
        <v>86</v>
      </c>
      <c r="D304" s="39">
        <v>339</v>
      </c>
      <c r="E304" s="39">
        <v>364.81609666831127</v>
      </c>
      <c r="F304" s="39">
        <v>363.59671105138739</v>
      </c>
      <c r="G304" s="39">
        <v>335.63439708243561</v>
      </c>
      <c r="H304" s="39">
        <v>354.16873253714829</v>
      </c>
      <c r="I304" s="39">
        <v>332.77126720507721</v>
      </c>
    </row>
    <row r="305" spans="1:9" x14ac:dyDescent="0.35">
      <c r="A305" s="37" t="s">
        <v>56</v>
      </c>
      <c r="B305" s="37" t="s">
        <v>91</v>
      </c>
      <c r="C305" s="73" t="s">
        <v>88</v>
      </c>
      <c r="D305" s="39">
        <v>266</v>
      </c>
      <c r="E305" s="39">
        <v>300.76881004973711</v>
      </c>
      <c r="F305" s="39">
        <v>324.96515825809558</v>
      </c>
      <c r="G305" s="39">
        <v>327.83471428517362</v>
      </c>
      <c r="H305" s="39">
        <v>308.92702949389468</v>
      </c>
      <c r="I305" s="39">
        <v>324.27538017076012</v>
      </c>
    </row>
    <row r="306" spans="1:9" x14ac:dyDescent="0.35">
      <c r="A306" s="37" t="s">
        <v>56</v>
      </c>
      <c r="B306" s="37" t="s">
        <v>91</v>
      </c>
      <c r="C306" s="73" t="s">
        <v>90</v>
      </c>
      <c r="D306" s="39">
        <v>159</v>
      </c>
      <c r="E306" s="39">
        <v>210.41709104361919</v>
      </c>
      <c r="F306" s="39">
        <v>238.60372590864861</v>
      </c>
      <c r="G306" s="39">
        <v>262.81032074877612</v>
      </c>
      <c r="H306" s="39">
        <v>266.9328014189461</v>
      </c>
      <c r="I306" s="39">
        <v>255.7659983346534</v>
      </c>
    </row>
    <row r="307" spans="1:9" x14ac:dyDescent="0.35">
      <c r="A307" s="37" t="s">
        <v>56</v>
      </c>
      <c r="B307" s="37" t="s">
        <v>91</v>
      </c>
      <c r="C307" s="73" t="s">
        <v>92</v>
      </c>
      <c r="D307" s="39">
        <v>126</v>
      </c>
      <c r="E307" s="39">
        <v>153.769498677755</v>
      </c>
      <c r="F307" s="39">
        <v>204.66316646866349</v>
      </c>
      <c r="G307" s="39">
        <v>249.92474148011749</v>
      </c>
      <c r="H307" s="39">
        <v>287.79458530592342</v>
      </c>
      <c r="I307" s="39">
        <v>309.13510521879999</v>
      </c>
    </row>
    <row r="308" spans="1:9" x14ac:dyDescent="0.35">
      <c r="A308" s="37" t="s">
        <v>56</v>
      </c>
      <c r="B308" s="37" t="s">
        <v>93</v>
      </c>
      <c r="C308" s="73" t="s">
        <v>57</v>
      </c>
      <c r="D308" s="39">
        <v>64</v>
      </c>
      <c r="E308" s="39">
        <v>92.733884510758188</v>
      </c>
      <c r="F308" s="39">
        <v>91.463070014886611</v>
      </c>
      <c r="G308" s="39">
        <v>92.894293872459571</v>
      </c>
      <c r="H308" s="39">
        <v>95.148912269311268</v>
      </c>
      <c r="I308" s="39">
        <v>95.852986661626289</v>
      </c>
    </row>
    <row r="309" spans="1:9" x14ac:dyDescent="0.35">
      <c r="A309" s="37" t="s">
        <v>56</v>
      </c>
      <c r="B309" s="37" t="s">
        <v>93</v>
      </c>
      <c r="C309" s="74" t="s">
        <v>59</v>
      </c>
      <c r="D309" s="39">
        <v>81</v>
      </c>
      <c r="E309" s="39">
        <v>73.916358629468789</v>
      </c>
      <c r="F309" s="39">
        <v>87.996371268425008</v>
      </c>
      <c r="G309" s="39">
        <v>87.367898733245951</v>
      </c>
      <c r="H309" s="39">
        <v>88.614644868051059</v>
      </c>
      <c r="I309" s="39">
        <v>90.791396697236181</v>
      </c>
    </row>
    <row r="310" spans="1:9" x14ac:dyDescent="0.35">
      <c r="A310" s="37" t="s">
        <v>56</v>
      </c>
      <c r="B310" s="37" t="s">
        <v>93</v>
      </c>
      <c r="C310" s="73" t="s">
        <v>61</v>
      </c>
      <c r="D310" s="39">
        <v>65</v>
      </c>
      <c r="E310" s="39">
        <v>72.491396258652145</v>
      </c>
      <c r="F310" s="39">
        <v>63.86477070823549</v>
      </c>
      <c r="G310" s="39">
        <v>74.11108169148163</v>
      </c>
      <c r="H310" s="39">
        <v>73.544167961564625</v>
      </c>
      <c r="I310" s="39">
        <v>74.719498375815718</v>
      </c>
    </row>
    <row r="311" spans="1:9" x14ac:dyDescent="0.35">
      <c r="A311" s="37" t="s">
        <v>56</v>
      </c>
      <c r="B311" s="37" t="s">
        <v>93</v>
      </c>
      <c r="C311" s="73" t="s">
        <v>63</v>
      </c>
      <c r="D311" s="39">
        <v>65</v>
      </c>
      <c r="E311" s="39">
        <v>70.861240281719517</v>
      </c>
      <c r="F311" s="39">
        <v>64.957813996601175</v>
      </c>
      <c r="G311" s="39">
        <v>57.444800188540292</v>
      </c>
      <c r="H311" s="39">
        <v>64.280030326627298</v>
      </c>
      <c r="I311" s="39">
        <v>63.581049384356923</v>
      </c>
    </row>
    <row r="312" spans="1:9" x14ac:dyDescent="0.35">
      <c r="A312" s="37" t="s">
        <v>56</v>
      </c>
      <c r="B312" s="37" t="s">
        <v>93</v>
      </c>
      <c r="C312" s="73" t="s">
        <v>65</v>
      </c>
      <c r="D312" s="39">
        <v>50</v>
      </c>
      <c r="E312" s="39">
        <v>56.169605457802781</v>
      </c>
      <c r="F312" s="39">
        <v>61.679004331058117</v>
      </c>
      <c r="G312" s="39">
        <v>57.869123860256913</v>
      </c>
      <c r="H312" s="39">
        <v>52.159840898778477</v>
      </c>
      <c r="I312" s="39">
        <v>55.726985641110943</v>
      </c>
    </row>
    <row r="313" spans="1:9" x14ac:dyDescent="0.35">
      <c r="A313" s="37" t="s">
        <v>56</v>
      </c>
      <c r="B313" s="37" t="s">
        <v>93</v>
      </c>
      <c r="C313" s="73" t="s">
        <v>67</v>
      </c>
      <c r="D313" s="39">
        <v>35</v>
      </c>
      <c r="E313" s="39">
        <v>55.695148657547833</v>
      </c>
      <c r="F313" s="39">
        <v>57.661707749840787</v>
      </c>
      <c r="G313" s="39">
        <v>62.698036616972388</v>
      </c>
      <c r="H313" s="39">
        <v>60.13367734547306</v>
      </c>
      <c r="I313" s="39">
        <v>56.334121738617227</v>
      </c>
    </row>
    <row r="314" spans="1:9" x14ac:dyDescent="0.35">
      <c r="A314" s="37" t="s">
        <v>56</v>
      </c>
      <c r="B314" s="37" t="s">
        <v>93</v>
      </c>
      <c r="C314" s="73" t="s">
        <v>69</v>
      </c>
      <c r="D314" s="39">
        <v>25</v>
      </c>
      <c r="E314" s="39">
        <v>31.153707496498779</v>
      </c>
      <c r="F314" s="39">
        <v>36.038022633633531</v>
      </c>
      <c r="G314" s="39">
        <v>37.223760714605163</v>
      </c>
      <c r="H314" s="39">
        <v>40.642884447357737</v>
      </c>
      <c r="I314" s="39">
        <v>38.984132686695787</v>
      </c>
    </row>
    <row r="315" spans="1:9" x14ac:dyDescent="0.35">
      <c r="A315" s="37" t="s">
        <v>56</v>
      </c>
      <c r="B315" s="37" t="s">
        <v>93</v>
      </c>
      <c r="C315" s="73" t="s">
        <v>71</v>
      </c>
      <c r="D315" s="39">
        <v>41</v>
      </c>
      <c r="E315" s="39">
        <v>37.148050323484007</v>
      </c>
      <c r="F315" s="39">
        <v>36.975450649568941</v>
      </c>
      <c r="G315" s="39">
        <v>40.867397617117078</v>
      </c>
      <c r="H315" s="39">
        <v>42.153342451159467</v>
      </c>
      <c r="I315" s="39">
        <v>45.269634575590402</v>
      </c>
    </row>
    <row r="316" spans="1:9" x14ac:dyDescent="0.35">
      <c r="A316" s="37" t="s">
        <v>56</v>
      </c>
      <c r="B316" s="37" t="s">
        <v>93</v>
      </c>
      <c r="C316" s="73" t="s">
        <v>73</v>
      </c>
      <c r="D316" s="39">
        <v>22</v>
      </c>
      <c r="E316" s="39">
        <v>31.033600674511881</v>
      </c>
      <c r="F316" s="39">
        <v>34.836324169701662</v>
      </c>
      <c r="G316" s="39">
        <v>35.016731623064487</v>
      </c>
      <c r="H316" s="39">
        <v>37.528118060015572</v>
      </c>
      <c r="I316" s="39">
        <v>38.83481360709056</v>
      </c>
    </row>
    <row r="317" spans="1:9" x14ac:dyDescent="0.35">
      <c r="A317" s="37" t="s">
        <v>56</v>
      </c>
      <c r="B317" s="37" t="s">
        <v>93</v>
      </c>
      <c r="C317" s="73" t="s">
        <v>76</v>
      </c>
      <c r="D317" s="39">
        <v>26</v>
      </c>
      <c r="E317" s="39">
        <v>25.92276718110616</v>
      </c>
      <c r="F317" s="39">
        <v>28.897729003917551</v>
      </c>
      <c r="G317" s="39">
        <v>31.609399147364108</v>
      </c>
      <c r="H317" s="39">
        <v>31.817309818457549</v>
      </c>
      <c r="I317" s="39">
        <v>33.464406402487903</v>
      </c>
    </row>
    <row r="318" spans="1:9" x14ac:dyDescent="0.35">
      <c r="A318" s="37" t="s">
        <v>56</v>
      </c>
      <c r="B318" s="37" t="s">
        <v>93</v>
      </c>
      <c r="C318" s="73" t="s">
        <v>78</v>
      </c>
      <c r="D318" s="39">
        <v>17</v>
      </c>
      <c r="E318" s="39">
        <v>21.073849444212598</v>
      </c>
      <c r="F318" s="39">
        <v>18.162813176817359</v>
      </c>
      <c r="G318" s="39">
        <v>20.56882329996089</v>
      </c>
      <c r="H318" s="39">
        <v>22.511024411111311</v>
      </c>
      <c r="I318" s="39">
        <v>22.737174920573739</v>
      </c>
    </row>
    <row r="319" spans="1:9" x14ac:dyDescent="0.35">
      <c r="A319" s="37" t="s">
        <v>56</v>
      </c>
      <c r="B319" s="37" t="s">
        <v>93</v>
      </c>
      <c r="C319" s="73" t="s">
        <v>80</v>
      </c>
      <c r="D319" s="39">
        <v>20</v>
      </c>
      <c r="E319" s="39">
        <v>24.972918360190139</v>
      </c>
      <c r="F319" s="39">
        <v>23.464081983356682</v>
      </c>
      <c r="G319" s="39">
        <v>21.343429638803819</v>
      </c>
      <c r="H319" s="39">
        <v>24.035230191735341</v>
      </c>
      <c r="I319" s="39">
        <v>25.744578874444318</v>
      </c>
    </row>
    <row r="320" spans="1:9" x14ac:dyDescent="0.35">
      <c r="A320" s="37" t="s">
        <v>56</v>
      </c>
      <c r="B320" s="37" t="s">
        <v>93</v>
      </c>
      <c r="C320" s="73" t="s">
        <v>82</v>
      </c>
      <c r="D320" s="39">
        <v>27</v>
      </c>
      <c r="E320" s="39">
        <v>24.256354498712529</v>
      </c>
      <c r="F320" s="39">
        <v>25.777928505300871</v>
      </c>
      <c r="G320" s="39">
        <v>25.059781820978259</v>
      </c>
      <c r="H320" s="39">
        <v>23.613546843123579</v>
      </c>
      <c r="I320" s="39">
        <v>26.253957443073929</v>
      </c>
    </row>
    <row r="321" spans="1:9" x14ac:dyDescent="0.35">
      <c r="A321" s="37" t="s">
        <v>56</v>
      </c>
      <c r="B321" s="37" t="s">
        <v>93</v>
      </c>
      <c r="C321" s="73" t="s">
        <v>84</v>
      </c>
      <c r="D321" s="39">
        <v>3</v>
      </c>
      <c r="E321" s="39">
        <v>4.0799232609253684</v>
      </c>
      <c r="F321" s="39">
        <v>4.4238506463875638</v>
      </c>
      <c r="G321" s="39">
        <v>4.4287850668566326</v>
      </c>
      <c r="H321" s="39">
        <v>4.053838887669948</v>
      </c>
      <c r="I321" s="39">
        <v>3.324694771031738</v>
      </c>
    </row>
    <row r="322" spans="1:9" x14ac:dyDescent="0.35">
      <c r="A322" s="37" t="s">
        <v>56</v>
      </c>
      <c r="B322" s="37" t="s">
        <v>93</v>
      </c>
      <c r="C322" s="73" t="s">
        <v>86</v>
      </c>
      <c r="D322" s="39">
        <v>3</v>
      </c>
      <c r="E322" s="39">
        <v>7.9880835363199338</v>
      </c>
      <c r="F322" s="39">
        <v>8.9480616848876817</v>
      </c>
      <c r="G322" s="39">
        <v>9.0844477722592014</v>
      </c>
      <c r="H322" s="39">
        <v>9.6265229668081371</v>
      </c>
      <c r="I322" s="39">
        <v>9.5841378431694739</v>
      </c>
    </row>
    <row r="323" spans="1:9" x14ac:dyDescent="0.35">
      <c r="A323" s="37" t="s">
        <v>56</v>
      </c>
      <c r="B323" s="37" t="s">
        <v>93</v>
      </c>
      <c r="C323" s="73" t="s">
        <v>88</v>
      </c>
      <c r="D323" s="39">
        <v>3</v>
      </c>
      <c r="E323" s="39">
        <v>5.7138253072911214</v>
      </c>
      <c r="F323" s="39">
        <v>5.635829310455474</v>
      </c>
      <c r="G323" s="39">
        <v>6.4137616183201169</v>
      </c>
      <c r="H323" s="39">
        <v>6.5868429822546863</v>
      </c>
      <c r="I323" s="39">
        <v>7.0075442920600768</v>
      </c>
    </row>
    <row r="324" spans="1:9" x14ac:dyDescent="0.35">
      <c r="A324" s="37" t="s">
        <v>56</v>
      </c>
      <c r="B324" s="37" t="s">
        <v>93</v>
      </c>
      <c r="C324" s="73" t="s">
        <v>90</v>
      </c>
      <c r="D324" s="39">
        <v>0</v>
      </c>
      <c r="E324" s="39">
        <v>0.33444435527672828</v>
      </c>
      <c r="F324" s="39">
        <v>0.76800826256099153</v>
      </c>
      <c r="G324" s="39">
        <v>0.74673000489099395</v>
      </c>
      <c r="H324" s="39">
        <v>1.018841428456557</v>
      </c>
      <c r="I324" s="39">
        <v>1.142743094004911</v>
      </c>
    </row>
    <row r="325" spans="1:9" x14ac:dyDescent="0.35">
      <c r="A325" s="37" t="s">
        <v>56</v>
      </c>
      <c r="B325" s="37" t="s">
        <v>93</v>
      </c>
      <c r="C325" s="73" t="s">
        <v>92</v>
      </c>
      <c r="D325" s="39">
        <v>0</v>
      </c>
      <c r="E325" s="39">
        <v>0</v>
      </c>
      <c r="F325" s="39">
        <v>4.3746703340820897E-2</v>
      </c>
      <c r="G325" s="39">
        <v>0.15793531561259941</v>
      </c>
      <c r="H325" s="39">
        <v>0.22394484112223809</v>
      </c>
      <c r="I325" s="39">
        <v>0.31657750373598292</v>
      </c>
    </row>
    <row r="326" spans="1:9" x14ac:dyDescent="0.35">
      <c r="A326" s="37" t="s">
        <v>56</v>
      </c>
      <c r="B326" s="37" t="s">
        <v>95</v>
      </c>
      <c r="C326" s="73" t="s">
        <v>57</v>
      </c>
      <c r="D326" s="39">
        <v>127</v>
      </c>
      <c r="E326" s="39">
        <v>138.45348337525121</v>
      </c>
      <c r="F326" s="39">
        <v>132.12074760655139</v>
      </c>
      <c r="G326" s="39">
        <v>129.15403330617599</v>
      </c>
      <c r="H326" s="39">
        <v>127.9260914040989</v>
      </c>
      <c r="I326" s="39">
        <v>124.9549880691858</v>
      </c>
    </row>
    <row r="327" spans="1:9" x14ac:dyDescent="0.35">
      <c r="A327" s="37" t="s">
        <v>56</v>
      </c>
      <c r="B327" s="37" t="s">
        <v>95</v>
      </c>
      <c r="C327" s="74" t="s">
        <v>59</v>
      </c>
      <c r="D327" s="39">
        <v>161</v>
      </c>
      <c r="E327" s="39">
        <v>136.46384681434421</v>
      </c>
      <c r="F327" s="39">
        <v>134.27871535967239</v>
      </c>
      <c r="G327" s="39">
        <v>128.79639756070861</v>
      </c>
      <c r="H327" s="39">
        <v>126.6267478553664</v>
      </c>
      <c r="I327" s="39">
        <v>125.76027541682861</v>
      </c>
    </row>
    <row r="328" spans="1:9" x14ac:dyDescent="0.35">
      <c r="A328" s="37" t="s">
        <v>56</v>
      </c>
      <c r="B328" s="75" t="s">
        <v>95</v>
      </c>
      <c r="C328" s="73" t="s">
        <v>61</v>
      </c>
      <c r="D328" s="39">
        <v>99</v>
      </c>
      <c r="E328" s="39">
        <v>133.18515711099789</v>
      </c>
      <c r="F328" s="39">
        <v>116.355012660226</v>
      </c>
      <c r="G328" s="39">
        <v>112.8650885760583</v>
      </c>
      <c r="H328" s="39">
        <v>108.61998143736299</v>
      </c>
      <c r="I328" s="39">
        <v>106.6558381968615</v>
      </c>
    </row>
    <row r="329" spans="1:9" x14ac:dyDescent="0.35">
      <c r="A329" s="37" t="s">
        <v>56</v>
      </c>
      <c r="B329" s="37" t="s">
        <v>95</v>
      </c>
      <c r="C329" s="73" t="s">
        <v>63</v>
      </c>
      <c r="D329" s="39">
        <v>117</v>
      </c>
      <c r="E329" s="39">
        <v>100.70139976350249</v>
      </c>
      <c r="F329" s="39">
        <v>118.9232183998195</v>
      </c>
      <c r="G329" s="39">
        <v>106.330273490606</v>
      </c>
      <c r="H329" s="39">
        <v>103.1525380809222</v>
      </c>
      <c r="I329" s="39">
        <v>100.2931118959377</v>
      </c>
    </row>
    <row r="330" spans="1:9" x14ac:dyDescent="0.35">
      <c r="A330" s="37" t="s">
        <v>56</v>
      </c>
      <c r="B330" s="37" t="s">
        <v>95</v>
      </c>
      <c r="C330" s="73" t="s">
        <v>65</v>
      </c>
      <c r="D330" s="39">
        <v>159</v>
      </c>
      <c r="E330" s="39">
        <v>134.27024365910569</v>
      </c>
      <c r="F330" s="39">
        <v>140.83843561744169</v>
      </c>
      <c r="G330" s="39">
        <v>151.76584414938691</v>
      </c>
      <c r="H330" s="39">
        <v>140.1141732335289</v>
      </c>
      <c r="I330" s="39">
        <v>135.9531029811811</v>
      </c>
    </row>
    <row r="331" spans="1:9" x14ac:dyDescent="0.35">
      <c r="A331" s="37" t="s">
        <v>56</v>
      </c>
      <c r="B331" s="37" t="s">
        <v>95</v>
      </c>
      <c r="C331" s="73" t="s">
        <v>67</v>
      </c>
      <c r="D331" s="39">
        <v>204</v>
      </c>
      <c r="E331" s="39">
        <v>190.8006432660768</v>
      </c>
      <c r="F331" s="39">
        <v>171.26757622579919</v>
      </c>
      <c r="G331" s="39">
        <v>182.3561201711332</v>
      </c>
      <c r="H331" s="39">
        <v>188.02199378621069</v>
      </c>
      <c r="I331" s="39">
        <v>175.91681737255499</v>
      </c>
    </row>
    <row r="332" spans="1:9" x14ac:dyDescent="0.35">
      <c r="A332" s="37" t="s">
        <v>56</v>
      </c>
      <c r="B332" s="37" t="s">
        <v>95</v>
      </c>
      <c r="C332" s="73" t="s">
        <v>69</v>
      </c>
      <c r="D332" s="39">
        <v>170</v>
      </c>
      <c r="E332" s="39">
        <v>216.82339818288861</v>
      </c>
      <c r="F332" s="39">
        <v>199.65167242037191</v>
      </c>
      <c r="G332" s="39">
        <v>189.5421839350312</v>
      </c>
      <c r="H332" s="39">
        <v>200.3518724387803</v>
      </c>
      <c r="I332" s="39">
        <v>201.12644989924999</v>
      </c>
    </row>
    <row r="333" spans="1:9" x14ac:dyDescent="0.35">
      <c r="A333" s="37" t="s">
        <v>56</v>
      </c>
      <c r="B333" s="37" t="s">
        <v>95</v>
      </c>
      <c r="C333" s="73" t="s">
        <v>71</v>
      </c>
      <c r="D333" s="39">
        <v>196</v>
      </c>
      <c r="E333" s="39">
        <v>202.49340618376581</v>
      </c>
      <c r="F333" s="39">
        <v>224.54428506109511</v>
      </c>
      <c r="G333" s="39">
        <v>210.26955644536119</v>
      </c>
      <c r="H333" s="39">
        <v>204.58931071164599</v>
      </c>
      <c r="I333" s="39">
        <v>213.9663608549331</v>
      </c>
    </row>
    <row r="334" spans="1:9" x14ac:dyDescent="0.35">
      <c r="A334" s="37" t="s">
        <v>56</v>
      </c>
      <c r="B334" s="37" t="s">
        <v>95</v>
      </c>
      <c r="C334" s="73" t="s">
        <v>73</v>
      </c>
      <c r="D334" s="39">
        <v>142</v>
      </c>
      <c r="E334" s="39">
        <v>200.2228370774269</v>
      </c>
      <c r="F334" s="39">
        <v>200.74779199790231</v>
      </c>
      <c r="G334" s="39">
        <v>213.51658392410039</v>
      </c>
      <c r="H334" s="39">
        <v>201.99142034760769</v>
      </c>
      <c r="I334" s="39">
        <v>198.04695893730491</v>
      </c>
    </row>
    <row r="335" spans="1:9" x14ac:dyDescent="0.35">
      <c r="A335" s="37" t="s">
        <v>56</v>
      </c>
      <c r="B335" s="37" t="s">
        <v>95</v>
      </c>
      <c r="C335" s="73" t="s">
        <v>76</v>
      </c>
      <c r="D335" s="39">
        <v>137</v>
      </c>
      <c r="E335" s="39">
        <v>149.72319182831961</v>
      </c>
      <c r="F335" s="39">
        <v>190.97888898985951</v>
      </c>
      <c r="G335" s="39">
        <v>188.55844285030449</v>
      </c>
      <c r="H335" s="39">
        <v>195.71642564698001</v>
      </c>
      <c r="I335" s="39">
        <v>185.73149022633379</v>
      </c>
    </row>
    <row r="336" spans="1:9" x14ac:dyDescent="0.35">
      <c r="A336" s="37" t="s">
        <v>56</v>
      </c>
      <c r="B336" s="37" t="s">
        <v>95</v>
      </c>
      <c r="C336" s="73" t="s">
        <v>78</v>
      </c>
      <c r="D336" s="39">
        <v>121</v>
      </c>
      <c r="E336" s="39">
        <v>152.89738993566209</v>
      </c>
      <c r="F336" s="39">
        <v>154.05346438686149</v>
      </c>
      <c r="G336" s="39">
        <v>186.85956706641909</v>
      </c>
      <c r="H336" s="39">
        <v>183.28165361809499</v>
      </c>
      <c r="I336" s="39">
        <v>186.6448771599957</v>
      </c>
    </row>
    <row r="337" spans="1:9" x14ac:dyDescent="0.35">
      <c r="A337" s="37" t="s">
        <v>56</v>
      </c>
      <c r="B337" s="37" t="s">
        <v>95</v>
      </c>
      <c r="C337" s="73" t="s">
        <v>80</v>
      </c>
      <c r="D337" s="39">
        <v>144</v>
      </c>
      <c r="E337" s="39">
        <v>138.38930984256021</v>
      </c>
      <c r="F337" s="39">
        <v>156.69237519666439</v>
      </c>
      <c r="G337" s="39">
        <v>155.2156856373249</v>
      </c>
      <c r="H337" s="39">
        <v>181.79788088517091</v>
      </c>
      <c r="I337" s="39">
        <v>177.95398833452859</v>
      </c>
    </row>
    <row r="338" spans="1:9" x14ac:dyDescent="0.35">
      <c r="A338" s="37" t="s">
        <v>56</v>
      </c>
      <c r="B338" s="37" t="s">
        <v>95</v>
      </c>
      <c r="C338" s="73" t="s">
        <v>82</v>
      </c>
      <c r="D338" s="39">
        <v>123</v>
      </c>
      <c r="E338" s="39">
        <v>129.86273276027629</v>
      </c>
      <c r="F338" s="39">
        <v>124.86338358228259</v>
      </c>
      <c r="G338" s="39">
        <v>139.37976509790931</v>
      </c>
      <c r="H338" s="39">
        <v>137.0340743845702</v>
      </c>
      <c r="I338" s="39">
        <v>158.61920858738409</v>
      </c>
    </row>
    <row r="339" spans="1:9" x14ac:dyDescent="0.35">
      <c r="A339" s="37" t="s">
        <v>56</v>
      </c>
      <c r="B339" s="37" t="s">
        <v>95</v>
      </c>
      <c r="C339" s="73" t="s">
        <v>84</v>
      </c>
      <c r="D339" s="39">
        <v>84</v>
      </c>
      <c r="E339" s="39">
        <v>105.3973329773155</v>
      </c>
      <c r="F339" s="39">
        <v>100.9217893526455</v>
      </c>
      <c r="G339" s="39">
        <v>96.335048376609478</v>
      </c>
      <c r="H339" s="39">
        <v>104.056738531552</v>
      </c>
      <c r="I339" s="39">
        <v>100.8472257967005</v>
      </c>
    </row>
    <row r="340" spans="1:9" x14ac:dyDescent="0.35">
      <c r="A340" s="37" t="s">
        <v>56</v>
      </c>
      <c r="B340" s="37" t="s">
        <v>95</v>
      </c>
      <c r="C340" s="73" t="s">
        <v>86</v>
      </c>
      <c r="D340" s="39">
        <v>65</v>
      </c>
      <c r="E340" s="39">
        <v>76.367674607505421</v>
      </c>
      <c r="F340" s="39">
        <v>94.365090652292096</v>
      </c>
      <c r="G340" s="39">
        <v>90.620071710383584</v>
      </c>
      <c r="H340" s="39">
        <v>86.808408572016518</v>
      </c>
      <c r="I340" s="39">
        <v>93.197471814066631</v>
      </c>
    </row>
    <row r="341" spans="1:9" x14ac:dyDescent="0.35">
      <c r="A341" s="37" t="s">
        <v>56</v>
      </c>
      <c r="B341" s="37" t="s">
        <v>95</v>
      </c>
      <c r="C341" s="73" t="s">
        <v>88</v>
      </c>
      <c r="D341" s="39">
        <v>36</v>
      </c>
      <c r="E341" s="39">
        <v>53.601539930019712</v>
      </c>
      <c r="F341" s="39">
        <v>58.806592206544082</v>
      </c>
      <c r="G341" s="39">
        <v>72.157736487318488</v>
      </c>
      <c r="H341" s="39">
        <v>69.671032694125898</v>
      </c>
      <c r="I341" s="39">
        <v>66.906317364633821</v>
      </c>
    </row>
    <row r="342" spans="1:9" x14ac:dyDescent="0.35">
      <c r="A342" s="37" t="s">
        <v>56</v>
      </c>
      <c r="B342" s="37" t="s">
        <v>95</v>
      </c>
      <c r="C342" s="73" t="s">
        <v>90</v>
      </c>
      <c r="D342" s="39">
        <v>10</v>
      </c>
      <c r="E342" s="39">
        <v>21.03750158760398</v>
      </c>
      <c r="F342" s="39">
        <v>31.896832379153931</v>
      </c>
      <c r="G342" s="39">
        <v>36.095817653702113</v>
      </c>
      <c r="H342" s="39">
        <v>45.565858735234173</v>
      </c>
      <c r="I342" s="39">
        <v>44.277798882153647</v>
      </c>
    </row>
    <row r="343" spans="1:9" x14ac:dyDescent="0.35">
      <c r="A343" s="37" t="s">
        <v>56</v>
      </c>
      <c r="B343" s="37" t="s">
        <v>95</v>
      </c>
      <c r="C343" s="73" t="s">
        <v>92</v>
      </c>
      <c r="D343" s="39">
        <v>1</v>
      </c>
      <c r="E343" s="39">
        <v>7.3954676898125573</v>
      </c>
      <c r="F343" s="39">
        <v>15.04810062697409</v>
      </c>
      <c r="G343" s="39">
        <v>23.810843895523661</v>
      </c>
      <c r="H343" s="39">
        <v>29.522655391275372</v>
      </c>
      <c r="I343" s="39">
        <v>37.320758348916577</v>
      </c>
    </row>
    <row r="344" spans="1:9" x14ac:dyDescent="0.35">
      <c r="A344" s="37" t="s">
        <v>56</v>
      </c>
      <c r="B344" s="37" t="s">
        <v>97</v>
      </c>
      <c r="C344" s="73" t="s">
        <v>57</v>
      </c>
      <c r="D344" s="39">
        <v>132</v>
      </c>
      <c r="E344" s="39">
        <v>133.28375903512841</v>
      </c>
      <c r="F344" s="39">
        <v>128.07691560703969</v>
      </c>
      <c r="G344" s="39">
        <v>123.9786740654432</v>
      </c>
      <c r="H344" s="39">
        <v>118.9527500414042</v>
      </c>
      <c r="I344" s="39">
        <v>114.4094917450422</v>
      </c>
    </row>
    <row r="345" spans="1:9" x14ac:dyDescent="0.35">
      <c r="A345" s="37" t="s">
        <v>56</v>
      </c>
      <c r="B345" s="37" t="s">
        <v>97</v>
      </c>
      <c r="C345" s="74" t="s">
        <v>59</v>
      </c>
      <c r="D345" s="39">
        <v>145</v>
      </c>
      <c r="E345" s="39">
        <v>122.97054338627279</v>
      </c>
      <c r="F345" s="39">
        <v>123.895611601407</v>
      </c>
      <c r="G345" s="39">
        <v>118.85454428797409</v>
      </c>
      <c r="H345" s="39">
        <v>115.50154972911569</v>
      </c>
      <c r="I345" s="39">
        <v>110.7885848279718</v>
      </c>
    </row>
    <row r="346" spans="1:9" x14ac:dyDescent="0.35">
      <c r="A346" s="37" t="s">
        <v>56</v>
      </c>
      <c r="B346" s="37" t="s">
        <v>97</v>
      </c>
      <c r="C346" s="73" t="s">
        <v>61</v>
      </c>
      <c r="D346" s="39">
        <v>135</v>
      </c>
      <c r="E346" s="39">
        <v>151.75796212164889</v>
      </c>
      <c r="F346" s="39">
        <v>120.2848939298391</v>
      </c>
      <c r="G346" s="39">
        <v>120.1200781548649</v>
      </c>
      <c r="H346" s="39">
        <v>115.837084847643</v>
      </c>
      <c r="I346" s="39">
        <v>112.43426923413099</v>
      </c>
    </row>
    <row r="347" spans="1:9" x14ac:dyDescent="0.35">
      <c r="A347" s="37" t="s">
        <v>56</v>
      </c>
      <c r="B347" s="37" t="s">
        <v>97</v>
      </c>
      <c r="C347" s="73" t="s">
        <v>63</v>
      </c>
      <c r="D347" s="39">
        <v>92</v>
      </c>
      <c r="E347" s="39">
        <v>112.92553766388799</v>
      </c>
      <c r="F347" s="39">
        <v>117.5059858181923</v>
      </c>
      <c r="G347" s="39">
        <v>94.375382078587819</v>
      </c>
      <c r="H347" s="39">
        <v>92.988736755844513</v>
      </c>
      <c r="I347" s="39">
        <v>88.929097218003093</v>
      </c>
    </row>
    <row r="348" spans="1:9" x14ac:dyDescent="0.35">
      <c r="A348" s="37" t="s">
        <v>56</v>
      </c>
      <c r="B348" s="37" t="s">
        <v>97</v>
      </c>
      <c r="C348" s="73" t="s">
        <v>65</v>
      </c>
      <c r="D348" s="39">
        <v>107</v>
      </c>
      <c r="E348" s="39">
        <v>98.964083222261706</v>
      </c>
      <c r="F348" s="39">
        <v>112.9113184996544</v>
      </c>
      <c r="G348" s="39">
        <v>115.4475780798616</v>
      </c>
      <c r="H348" s="39">
        <v>95.222491573604898</v>
      </c>
      <c r="I348" s="39">
        <v>92.272506619961618</v>
      </c>
    </row>
    <row r="349" spans="1:9" x14ac:dyDescent="0.35">
      <c r="A349" s="37" t="s">
        <v>56</v>
      </c>
      <c r="B349" s="37" t="s">
        <v>97</v>
      </c>
      <c r="C349" s="73" t="s">
        <v>67</v>
      </c>
      <c r="D349" s="39">
        <v>173</v>
      </c>
      <c r="E349" s="39">
        <v>137.4699622884132</v>
      </c>
      <c r="F349" s="39">
        <v>139.44113811535209</v>
      </c>
      <c r="G349" s="39">
        <v>154.34877716370809</v>
      </c>
      <c r="H349" s="39">
        <v>156.14523263669449</v>
      </c>
      <c r="I349" s="39">
        <v>136.2214066586676</v>
      </c>
    </row>
    <row r="350" spans="1:9" x14ac:dyDescent="0.35">
      <c r="A350" s="37" t="s">
        <v>56</v>
      </c>
      <c r="B350" s="37" t="s">
        <v>97</v>
      </c>
      <c r="C350" s="73" t="s">
        <v>69</v>
      </c>
      <c r="D350" s="39">
        <v>196</v>
      </c>
      <c r="E350" s="39">
        <v>168.42165481199271</v>
      </c>
      <c r="F350" s="39">
        <v>157.1461432660125</v>
      </c>
      <c r="G350" s="39">
        <v>158.91477284938659</v>
      </c>
      <c r="H350" s="39">
        <v>172.14873072908591</v>
      </c>
      <c r="I350" s="39">
        <v>171.92228162292631</v>
      </c>
    </row>
    <row r="351" spans="1:9" x14ac:dyDescent="0.35">
      <c r="A351" s="37" t="s">
        <v>56</v>
      </c>
      <c r="B351" s="37" t="s">
        <v>97</v>
      </c>
      <c r="C351" s="73" t="s">
        <v>71</v>
      </c>
      <c r="D351" s="39">
        <v>134</v>
      </c>
      <c r="E351" s="39">
        <v>168.8265623867963</v>
      </c>
      <c r="F351" s="39">
        <v>157.30643178499639</v>
      </c>
      <c r="G351" s="39">
        <v>146.76286488167639</v>
      </c>
      <c r="H351" s="39">
        <v>148.3997937492544</v>
      </c>
      <c r="I351" s="39">
        <v>158.9114586481781</v>
      </c>
    </row>
    <row r="352" spans="1:9" x14ac:dyDescent="0.35">
      <c r="A352" s="37" t="s">
        <v>56</v>
      </c>
      <c r="B352" s="37" t="s">
        <v>97</v>
      </c>
      <c r="C352" s="73" t="s">
        <v>73</v>
      </c>
      <c r="D352" s="39">
        <v>162</v>
      </c>
      <c r="E352" s="39">
        <v>156.97921908437689</v>
      </c>
      <c r="F352" s="39">
        <v>182.46514035066059</v>
      </c>
      <c r="G352" s="39">
        <v>172.57414016883311</v>
      </c>
      <c r="H352" s="39">
        <v>163.1289607193396</v>
      </c>
      <c r="I352" s="39">
        <v>164.04039467572031</v>
      </c>
    </row>
    <row r="353" spans="1:9" x14ac:dyDescent="0.35">
      <c r="A353" s="37" t="s">
        <v>56</v>
      </c>
      <c r="B353" s="37" t="s">
        <v>97</v>
      </c>
      <c r="C353" s="73" t="s">
        <v>76</v>
      </c>
      <c r="D353" s="39">
        <v>145</v>
      </c>
      <c r="E353" s="39">
        <v>185.0485610977635</v>
      </c>
      <c r="F353" s="39">
        <v>176.84691878342639</v>
      </c>
      <c r="G353" s="39">
        <v>196.62226780603731</v>
      </c>
      <c r="H353" s="39">
        <v>188.6404716777333</v>
      </c>
      <c r="I353" s="39">
        <v>179.1503271342398</v>
      </c>
    </row>
    <row r="354" spans="1:9" x14ac:dyDescent="0.35">
      <c r="A354" s="37" t="s">
        <v>56</v>
      </c>
      <c r="B354" s="37" t="s">
        <v>97</v>
      </c>
      <c r="C354" s="73" t="s">
        <v>78</v>
      </c>
      <c r="D354" s="39">
        <v>179</v>
      </c>
      <c r="E354" s="39">
        <v>144.17603151815081</v>
      </c>
      <c r="F354" s="39">
        <v>162.59372777934851</v>
      </c>
      <c r="G354" s="39">
        <v>159.46517612913681</v>
      </c>
      <c r="H354" s="39">
        <v>176.56637911295601</v>
      </c>
      <c r="I354" s="39">
        <v>167.42076330440631</v>
      </c>
    </row>
    <row r="355" spans="1:9" x14ac:dyDescent="0.35">
      <c r="A355" s="37" t="s">
        <v>56</v>
      </c>
      <c r="B355" s="37" t="s">
        <v>97</v>
      </c>
      <c r="C355" s="73" t="s">
        <v>80</v>
      </c>
      <c r="D355" s="39">
        <v>207</v>
      </c>
      <c r="E355" s="39">
        <v>195.66941781546191</v>
      </c>
      <c r="F355" s="39">
        <v>172.0487919649027</v>
      </c>
      <c r="G355" s="39">
        <v>188.27772703514071</v>
      </c>
      <c r="H355" s="39">
        <v>186.54502364622729</v>
      </c>
      <c r="I355" s="39">
        <v>199.93640677900419</v>
      </c>
    </row>
    <row r="356" spans="1:9" x14ac:dyDescent="0.35">
      <c r="A356" s="37" t="s">
        <v>56</v>
      </c>
      <c r="B356" s="37" t="s">
        <v>97</v>
      </c>
      <c r="C356" s="73" t="s">
        <v>82</v>
      </c>
      <c r="D356" s="39">
        <v>191</v>
      </c>
      <c r="E356" s="39">
        <v>179.63154861353371</v>
      </c>
      <c r="F356" s="39">
        <v>191.07272868380369</v>
      </c>
      <c r="G356" s="39">
        <v>171.2376012987869</v>
      </c>
      <c r="H356" s="39">
        <v>185.44614146894091</v>
      </c>
      <c r="I356" s="39">
        <v>184.51215898177159</v>
      </c>
    </row>
    <row r="357" spans="1:9" x14ac:dyDescent="0.35">
      <c r="A357" s="37" t="s">
        <v>56</v>
      </c>
      <c r="B357" s="37" t="s">
        <v>97</v>
      </c>
      <c r="C357" s="73" t="s">
        <v>84</v>
      </c>
      <c r="D357" s="39">
        <v>164</v>
      </c>
      <c r="E357" s="39">
        <v>174.46330941256571</v>
      </c>
      <c r="F357" s="39">
        <v>158.4840554703961</v>
      </c>
      <c r="G357" s="39">
        <v>169.51710734879049</v>
      </c>
      <c r="H357" s="39">
        <v>153.34689201222221</v>
      </c>
      <c r="I357" s="39">
        <v>164.93548644768231</v>
      </c>
    </row>
    <row r="358" spans="1:9" x14ac:dyDescent="0.35">
      <c r="A358" s="37" t="s">
        <v>56</v>
      </c>
      <c r="B358" s="37" t="s">
        <v>97</v>
      </c>
      <c r="C358" s="73" t="s">
        <v>86</v>
      </c>
      <c r="D358" s="39">
        <v>169</v>
      </c>
      <c r="E358" s="39">
        <v>155.99915229044649</v>
      </c>
      <c r="F358" s="39">
        <v>178.01379863066381</v>
      </c>
      <c r="G358" s="39">
        <v>165.73084292435391</v>
      </c>
      <c r="H358" s="39">
        <v>177.20847484447029</v>
      </c>
      <c r="I358" s="39">
        <v>163.38322120809281</v>
      </c>
    </row>
    <row r="359" spans="1:9" x14ac:dyDescent="0.35">
      <c r="A359" s="37" t="s">
        <v>56</v>
      </c>
      <c r="B359" s="37" t="s">
        <v>97</v>
      </c>
      <c r="C359" s="73" t="s">
        <v>88</v>
      </c>
      <c r="D359" s="39">
        <v>103</v>
      </c>
      <c r="E359" s="39">
        <v>148.10298741919431</v>
      </c>
      <c r="F359" s="39">
        <v>134.93082274819881</v>
      </c>
      <c r="G359" s="39">
        <v>154.10192053684329</v>
      </c>
      <c r="H359" s="39">
        <v>146.3259474834926</v>
      </c>
      <c r="I359" s="39">
        <v>156.84449681485791</v>
      </c>
    </row>
    <row r="360" spans="1:9" x14ac:dyDescent="0.35">
      <c r="A360" s="37" t="s">
        <v>56</v>
      </c>
      <c r="B360" s="37" t="s">
        <v>97</v>
      </c>
      <c r="C360" s="73" t="s">
        <v>90</v>
      </c>
      <c r="D360" s="39">
        <v>42</v>
      </c>
      <c r="E360" s="39">
        <v>55.867458718727683</v>
      </c>
      <c r="F360" s="39">
        <v>86.564413808378347</v>
      </c>
      <c r="G360" s="39">
        <v>80.383966600102511</v>
      </c>
      <c r="H360" s="39">
        <v>94.295732390945489</v>
      </c>
      <c r="I360" s="39">
        <v>88.473324267246369</v>
      </c>
    </row>
    <row r="361" spans="1:9" x14ac:dyDescent="0.35">
      <c r="A361" s="37" t="s">
        <v>56</v>
      </c>
      <c r="B361" s="37" t="s">
        <v>97</v>
      </c>
      <c r="C361" s="73" t="s">
        <v>92</v>
      </c>
      <c r="D361" s="39">
        <v>8</v>
      </c>
      <c r="E361" s="39">
        <v>21.816214305916169</v>
      </c>
      <c r="F361" s="39">
        <v>36.949412389815883</v>
      </c>
      <c r="G361" s="39">
        <v>59.01054390976681</v>
      </c>
      <c r="H361" s="39">
        <v>64.455801064332533</v>
      </c>
      <c r="I361" s="39">
        <v>74.980847329325599</v>
      </c>
    </row>
    <row r="362" spans="1:9" x14ac:dyDescent="0.35">
      <c r="A362" s="37" t="s">
        <v>56</v>
      </c>
      <c r="B362" s="37" t="s">
        <v>99</v>
      </c>
      <c r="C362" s="73" t="s">
        <v>57</v>
      </c>
      <c r="D362" s="39">
        <v>5</v>
      </c>
      <c r="E362" s="39">
        <v>6.788271392090218</v>
      </c>
      <c r="F362" s="39">
        <v>5.9981567051588263</v>
      </c>
      <c r="G362" s="39">
        <v>5.5487654763923704</v>
      </c>
      <c r="H362" s="39">
        <v>5.3852324229804536</v>
      </c>
      <c r="I362" s="39">
        <v>5.2158223695219723</v>
      </c>
    </row>
    <row r="363" spans="1:9" x14ac:dyDescent="0.35">
      <c r="A363" s="37" t="s">
        <v>56</v>
      </c>
      <c r="B363" s="37" t="s">
        <v>99</v>
      </c>
      <c r="C363" s="74" t="s">
        <v>59</v>
      </c>
      <c r="D363" s="39">
        <v>3</v>
      </c>
      <c r="E363" s="39">
        <v>8.754151342260819</v>
      </c>
      <c r="F363" s="39">
        <v>7.9228272611387576</v>
      </c>
      <c r="G363" s="39">
        <v>7.3600943298902388</v>
      </c>
      <c r="H363" s="39">
        <v>7.1254112995291052</v>
      </c>
      <c r="I363" s="39">
        <v>7.0617677740700548</v>
      </c>
    </row>
    <row r="364" spans="1:9" x14ac:dyDescent="0.35">
      <c r="A364" s="37" t="s">
        <v>56</v>
      </c>
      <c r="B364" s="37" t="s">
        <v>99</v>
      </c>
      <c r="C364" s="73" t="s">
        <v>61</v>
      </c>
      <c r="D364" s="39">
        <v>2</v>
      </c>
      <c r="E364" s="39">
        <v>7.2632378808673774</v>
      </c>
      <c r="F364" s="39">
        <v>6.2045541471414314</v>
      </c>
      <c r="G364" s="39">
        <v>5.4940893300420397</v>
      </c>
      <c r="H364" s="39">
        <v>5.0880701203663978</v>
      </c>
      <c r="I364" s="39">
        <v>4.8811778639869861</v>
      </c>
    </row>
    <row r="365" spans="1:9" x14ac:dyDescent="0.35">
      <c r="A365" s="37" t="s">
        <v>56</v>
      </c>
      <c r="B365" s="37" t="s">
        <v>99</v>
      </c>
      <c r="C365" s="73" t="s">
        <v>63</v>
      </c>
      <c r="D365" s="39">
        <v>2</v>
      </c>
      <c r="E365" s="39">
        <v>6.7043286751872939</v>
      </c>
      <c r="F365" s="39">
        <v>8.4756171672311318</v>
      </c>
      <c r="G365" s="39">
        <v>7.6975099178547133</v>
      </c>
      <c r="H365" s="39">
        <v>7.2660262562820934</v>
      </c>
      <c r="I365" s="39">
        <v>6.987083767321101</v>
      </c>
    </row>
    <row r="366" spans="1:9" x14ac:dyDescent="0.35">
      <c r="A366" s="37" t="s">
        <v>56</v>
      </c>
      <c r="B366" s="37" t="s">
        <v>99</v>
      </c>
      <c r="C366" s="73" t="s">
        <v>65</v>
      </c>
      <c r="D366" s="39">
        <v>1</v>
      </c>
      <c r="E366" s="39">
        <v>5.0253599697758684</v>
      </c>
      <c r="F366" s="39">
        <v>5.7186480714654957</v>
      </c>
      <c r="G366" s="39">
        <v>7.0589367523991422</v>
      </c>
      <c r="H366" s="39">
        <v>6.0868118627891574</v>
      </c>
      <c r="I366" s="39">
        <v>5.5231751509444154</v>
      </c>
    </row>
    <row r="367" spans="1:9" x14ac:dyDescent="0.35">
      <c r="A367" s="37" t="s">
        <v>56</v>
      </c>
      <c r="B367" s="37" t="s">
        <v>99</v>
      </c>
      <c r="C367" s="73" t="s">
        <v>67</v>
      </c>
      <c r="D367" s="39">
        <v>28</v>
      </c>
      <c r="E367" s="39">
        <v>13.952925572315481</v>
      </c>
      <c r="F367" s="39">
        <v>13.91746118491427</v>
      </c>
      <c r="G367" s="39">
        <v>14.414298088078191</v>
      </c>
      <c r="H367" s="39">
        <v>14.922237250197909</v>
      </c>
      <c r="I367" s="39">
        <v>14.340238078138629</v>
      </c>
    </row>
    <row r="368" spans="1:9" x14ac:dyDescent="0.35">
      <c r="A368" s="37" t="s">
        <v>56</v>
      </c>
      <c r="B368" s="37" t="s">
        <v>99</v>
      </c>
      <c r="C368" s="73" t="s">
        <v>69</v>
      </c>
      <c r="D368" s="39">
        <v>2</v>
      </c>
      <c r="E368" s="39">
        <v>4.4953684080777538</v>
      </c>
      <c r="F368" s="39">
        <v>3.057138643730879</v>
      </c>
      <c r="G368" s="39">
        <v>2.5988229704713151</v>
      </c>
      <c r="H368" s="39">
        <v>2.8977272966712539</v>
      </c>
      <c r="I368" s="39">
        <v>2.8568183472631832</v>
      </c>
    </row>
    <row r="369" spans="1:9" x14ac:dyDescent="0.35">
      <c r="A369" s="37" t="s">
        <v>56</v>
      </c>
      <c r="B369" s="37" t="s">
        <v>99</v>
      </c>
      <c r="C369" s="73" t="s">
        <v>71</v>
      </c>
      <c r="D369" s="39">
        <v>4</v>
      </c>
      <c r="E369" s="39">
        <v>5.4940530708135196</v>
      </c>
      <c r="F369" s="39">
        <v>4.8026136122635901</v>
      </c>
      <c r="G369" s="39">
        <v>4.0126235574734226</v>
      </c>
      <c r="H369" s="39">
        <v>3.918179960360439</v>
      </c>
      <c r="I369" s="39">
        <v>3.996079430333054</v>
      </c>
    </row>
    <row r="370" spans="1:9" x14ac:dyDescent="0.35">
      <c r="A370" s="37" t="s">
        <v>56</v>
      </c>
      <c r="B370" s="37" t="s">
        <v>99</v>
      </c>
      <c r="C370" s="73" t="s">
        <v>73</v>
      </c>
      <c r="D370" s="39">
        <v>3</v>
      </c>
      <c r="E370" s="39">
        <v>10.4268939942142</v>
      </c>
      <c r="F370" s="39">
        <v>6.4063602316994794</v>
      </c>
      <c r="G370" s="39">
        <v>5.7996747064023753</v>
      </c>
      <c r="H370" s="39">
        <v>5.2188851875024538</v>
      </c>
      <c r="I370" s="39">
        <v>5.1917737925134713</v>
      </c>
    </row>
    <row r="371" spans="1:9" x14ac:dyDescent="0.35">
      <c r="A371" s="37" t="s">
        <v>56</v>
      </c>
      <c r="B371" s="37" t="s">
        <v>99</v>
      </c>
      <c r="C371" s="73" t="s">
        <v>76</v>
      </c>
      <c r="D371" s="39">
        <v>11</v>
      </c>
      <c r="E371" s="39">
        <v>9.1045608617123186</v>
      </c>
      <c r="F371" s="39">
        <v>13.404519394191389</v>
      </c>
      <c r="G371" s="39">
        <v>9.5901335269040633</v>
      </c>
      <c r="H371" s="39">
        <v>9.095760573912008</v>
      </c>
      <c r="I371" s="39">
        <v>8.5669677122116639</v>
      </c>
    </row>
    <row r="372" spans="1:9" x14ac:dyDescent="0.35">
      <c r="A372" s="37" t="s">
        <v>56</v>
      </c>
      <c r="B372" s="37" t="s">
        <v>99</v>
      </c>
      <c r="C372" s="73" t="s">
        <v>78</v>
      </c>
      <c r="D372" s="39">
        <v>17</v>
      </c>
      <c r="E372" s="39">
        <v>16.031042037857539</v>
      </c>
      <c r="F372" s="39">
        <v>10.708414216907549</v>
      </c>
      <c r="G372" s="39">
        <v>14.62272516929586</v>
      </c>
      <c r="H372" s="39">
        <v>11.548866531726331</v>
      </c>
      <c r="I372" s="39">
        <v>11.11630800071884</v>
      </c>
    </row>
    <row r="373" spans="1:9" x14ac:dyDescent="0.35">
      <c r="A373" s="37" t="s">
        <v>56</v>
      </c>
      <c r="B373" s="37" t="s">
        <v>99</v>
      </c>
      <c r="C373" s="73" t="s">
        <v>80</v>
      </c>
      <c r="D373" s="39">
        <v>9</v>
      </c>
      <c r="E373" s="39">
        <v>14.443033725536591</v>
      </c>
      <c r="F373" s="39">
        <v>17.91903516666784</v>
      </c>
      <c r="G373" s="39">
        <v>13.39212727228059</v>
      </c>
      <c r="H373" s="39">
        <v>16.99463843237676</v>
      </c>
      <c r="I373" s="39">
        <v>14.67016276702941</v>
      </c>
    </row>
    <row r="374" spans="1:9" x14ac:dyDescent="0.35">
      <c r="A374" s="37" t="s">
        <v>56</v>
      </c>
      <c r="B374" s="37" t="s">
        <v>99</v>
      </c>
      <c r="C374" s="73" t="s">
        <v>82</v>
      </c>
      <c r="D374" s="39">
        <v>13</v>
      </c>
      <c r="E374" s="39">
        <v>14.87100784914306</v>
      </c>
      <c r="F374" s="39">
        <v>14.196919170651761</v>
      </c>
      <c r="G374" s="39">
        <v>16.681938739265512</v>
      </c>
      <c r="H374" s="39">
        <v>13.476425253620629</v>
      </c>
      <c r="I374" s="39">
        <v>16.324295230837478</v>
      </c>
    </row>
    <row r="375" spans="1:9" x14ac:dyDescent="0.35">
      <c r="A375" s="37" t="s">
        <v>56</v>
      </c>
      <c r="B375" s="37" t="s">
        <v>99</v>
      </c>
      <c r="C375" s="73" t="s">
        <v>84</v>
      </c>
      <c r="D375" s="39">
        <v>14</v>
      </c>
      <c r="E375" s="39">
        <v>5.3857718617199906</v>
      </c>
      <c r="F375" s="39">
        <v>7.5721044118708374</v>
      </c>
      <c r="G375" s="39">
        <v>7.2224830816217951</v>
      </c>
      <c r="H375" s="39">
        <v>8.3419525281113636</v>
      </c>
      <c r="I375" s="39">
        <v>6.9838270435985583</v>
      </c>
    </row>
    <row r="376" spans="1:9" x14ac:dyDescent="0.35">
      <c r="A376" s="37" t="s">
        <v>56</v>
      </c>
      <c r="B376" s="37" t="s">
        <v>99</v>
      </c>
      <c r="C376" s="73" t="s">
        <v>86</v>
      </c>
      <c r="D376" s="39">
        <v>1</v>
      </c>
      <c r="E376" s="39">
        <v>2.608162526058702</v>
      </c>
      <c r="F376" s="39">
        <v>1.453595770127714</v>
      </c>
      <c r="G376" s="39">
        <v>2.135964429441227</v>
      </c>
      <c r="H376" s="39">
        <v>2.063749252731085</v>
      </c>
      <c r="I376" s="39">
        <v>2.378706998449633</v>
      </c>
    </row>
    <row r="377" spans="1:9" x14ac:dyDescent="0.35">
      <c r="A377" s="37" t="s">
        <v>56</v>
      </c>
      <c r="B377" s="37" t="s">
        <v>99</v>
      </c>
      <c r="C377" s="73" t="s">
        <v>88</v>
      </c>
      <c r="D377" s="39">
        <v>1</v>
      </c>
      <c r="E377" s="39">
        <v>0.42220980479983439</v>
      </c>
      <c r="F377" s="39">
        <v>0.73108347986195044</v>
      </c>
      <c r="G377" s="39">
        <v>0.41721510113137122</v>
      </c>
      <c r="H377" s="39">
        <v>0.63636587868128958</v>
      </c>
      <c r="I377" s="39">
        <v>0.61737337644668211</v>
      </c>
    </row>
    <row r="378" spans="1:9" x14ac:dyDescent="0.35">
      <c r="A378" s="37" t="s">
        <v>56</v>
      </c>
      <c r="B378" s="37" t="s">
        <v>99</v>
      </c>
      <c r="C378" s="73" t="s">
        <v>90</v>
      </c>
      <c r="D378" s="39">
        <v>0</v>
      </c>
      <c r="E378" s="39">
        <v>0.56650272375782373</v>
      </c>
      <c r="F378" s="39">
        <v>0.3399255231832779</v>
      </c>
      <c r="G378" s="39">
        <v>0.66624805515759755</v>
      </c>
      <c r="H378" s="39">
        <v>0.28420263769578352</v>
      </c>
      <c r="I378" s="39">
        <v>0.53995013298322048</v>
      </c>
    </row>
    <row r="379" spans="1:9" x14ac:dyDescent="0.35">
      <c r="A379" s="37" t="s">
        <v>56</v>
      </c>
      <c r="B379" s="37" t="s">
        <v>99</v>
      </c>
      <c r="C379" s="73" t="s">
        <v>92</v>
      </c>
      <c r="D379" s="39">
        <v>1</v>
      </c>
      <c r="E379" s="39">
        <v>1.8716896668472389</v>
      </c>
      <c r="F379" s="39">
        <v>2.192727603172953</v>
      </c>
      <c r="G379" s="39">
        <v>1.805315143732326</v>
      </c>
      <c r="H379" s="39">
        <v>2.1734836763964589</v>
      </c>
      <c r="I379" s="39">
        <v>1.9849305763521901</v>
      </c>
    </row>
    <row r="380" spans="1:9" x14ac:dyDescent="0.35">
      <c r="A380" s="37" t="s">
        <v>56</v>
      </c>
      <c r="B380" s="75" t="s">
        <v>101</v>
      </c>
      <c r="C380" s="73" t="s">
        <v>57</v>
      </c>
      <c r="D380" s="39">
        <v>0</v>
      </c>
      <c r="E380" s="39">
        <v>5.1515806829079337E-2</v>
      </c>
      <c r="F380" s="39">
        <v>5.2152514477724322E-2</v>
      </c>
      <c r="G380" s="39">
        <v>5.1907884229298942E-2</v>
      </c>
      <c r="H380" s="39">
        <v>5.2298085782818533E-2</v>
      </c>
      <c r="I380" s="39">
        <v>5.1924577799341433E-2</v>
      </c>
    </row>
    <row r="381" spans="1:9" x14ac:dyDescent="0.35">
      <c r="A381" s="37" t="s">
        <v>56</v>
      </c>
      <c r="B381" s="75" t="s">
        <v>101</v>
      </c>
      <c r="C381" s="74" t="s">
        <v>59</v>
      </c>
      <c r="D381" s="39">
        <v>7</v>
      </c>
      <c r="E381" s="39">
        <v>2.3271213373544808</v>
      </c>
      <c r="F381" s="39">
        <v>2.437246259733397</v>
      </c>
      <c r="G381" s="39">
        <v>2.2293981116362329</v>
      </c>
      <c r="H381" s="39">
        <v>2.0382624949992358</v>
      </c>
      <c r="I381" s="39">
        <v>1.8950335758874981</v>
      </c>
    </row>
    <row r="382" spans="1:9" x14ac:dyDescent="0.35">
      <c r="A382" s="37" t="s">
        <v>56</v>
      </c>
      <c r="B382" s="75" t="s">
        <v>101</v>
      </c>
      <c r="C382" s="73" t="s">
        <v>61</v>
      </c>
      <c r="D382" s="39">
        <v>7</v>
      </c>
      <c r="E382" s="39">
        <v>8.098258396343585</v>
      </c>
      <c r="F382" s="39">
        <v>6.9544582709610543</v>
      </c>
      <c r="G382" s="39">
        <v>7.1906533572146429</v>
      </c>
      <c r="H382" s="39">
        <v>6.971290376888807</v>
      </c>
      <c r="I382" s="39">
        <v>6.7600373879597688</v>
      </c>
    </row>
    <row r="383" spans="1:9" x14ac:dyDescent="0.35">
      <c r="A383" s="37" t="s">
        <v>56</v>
      </c>
      <c r="B383" s="75" t="s">
        <v>101</v>
      </c>
      <c r="C383" s="73" t="s">
        <v>63</v>
      </c>
      <c r="D383" s="39">
        <v>8</v>
      </c>
      <c r="E383" s="39">
        <v>8.2456892105415829</v>
      </c>
      <c r="F383" s="39">
        <v>8.1567619227727413</v>
      </c>
      <c r="G383" s="39">
        <v>6.7316107923984037</v>
      </c>
      <c r="H383" s="39">
        <v>6.5145365563323994</v>
      </c>
      <c r="I383" s="39">
        <v>6.103101773539275</v>
      </c>
    </row>
    <row r="384" spans="1:9" x14ac:dyDescent="0.35">
      <c r="A384" s="37" t="s">
        <v>56</v>
      </c>
      <c r="B384" s="75" t="s">
        <v>101</v>
      </c>
      <c r="C384" s="73" t="s">
        <v>65</v>
      </c>
      <c r="D384" s="39">
        <v>19</v>
      </c>
      <c r="E384" s="39">
        <v>12.07845780046457</v>
      </c>
      <c r="F384" s="39">
        <v>11.95964154681894</v>
      </c>
      <c r="G384" s="39">
        <v>11.473045292707081</v>
      </c>
      <c r="H384" s="39">
        <v>9.9959700249836452</v>
      </c>
      <c r="I384" s="39">
        <v>9.4484990573036729</v>
      </c>
    </row>
    <row r="385" spans="1:9" x14ac:dyDescent="0.35">
      <c r="A385" s="37" t="s">
        <v>56</v>
      </c>
      <c r="B385" s="75" t="s">
        <v>101</v>
      </c>
      <c r="C385" s="73" t="s">
        <v>67</v>
      </c>
      <c r="D385" s="39">
        <v>19</v>
      </c>
      <c r="E385" s="39">
        <v>16.79635132007931</v>
      </c>
      <c r="F385" s="39">
        <v>17.512903037792132</v>
      </c>
      <c r="G385" s="39">
        <v>17.548151389183651</v>
      </c>
      <c r="H385" s="39">
        <v>17.215297370157561</v>
      </c>
      <c r="I385" s="39">
        <v>16.12932847351853</v>
      </c>
    </row>
    <row r="386" spans="1:9" x14ac:dyDescent="0.35">
      <c r="A386" s="37" t="s">
        <v>56</v>
      </c>
      <c r="B386" s="75" t="s">
        <v>101</v>
      </c>
      <c r="C386" s="73" t="s">
        <v>69</v>
      </c>
      <c r="D386" s="39">
        <v>7</v>
      </c>
      <c r="E386" s="39">
        <v>6.4416087435402138</v>
      </c>
      <c r="F386" s="39">
        <v>5.5534644121483847</v>
      </c>
      <c r="G386" s="39">
        <v>5.2246768167907591</v>
      </c>
      <c r="H386" s="39">
        <v>5.3936655297013658</v>
      </c>
      <c r="I386" s="39">
        <v>4.9564176281404899</v>
      </c>
    </row>
    <row r="387" spans="1:9" x14ac:dyDescent="0.35">
      <c r="A387" s="37" t="s">
        <v>56</v>
      </c>
      <c r="B387" s="75" t="s">
        <v>101</v>
      </c>
      <c r="C387" s="73" t="s">
        <v>71</v>
      </c>
      <c r="D387" s="39">
        <v>8</v>
      </c>
      <c r="E387" s="39">
        <v>6.3332161235242816</v>
      </c>
      <c r="F387" s="39">
        <v>6.7479788810063432</v>
      </c>
      <c r="G387" s="39">
        <v>6.059307680346663</v>
      </c>
      <c r="H387" s="39">
        <v>5.9410599323273132</v>
      </c>
      <c r="I387" s="39">
        <v>6.0142138562530114</v>
      </c>
    </row>
    <row r="388" spans="1:9" x14ac:dyDescent="0.35">
      <c r="A388" s="37" t="s">
        <v>56</v>
      </c>
      <c r="B388" s="75" t="s">
        <v>101</v>
      </c>
      <c r="C388" s="73" t="s">
        <v>73</v>
      </c>
      <c r="D388" s="39">
        <v>13</v>
      </c>
      <c r="E388" s="39">
        <v>12.17736646021666</v>
      </c>
      <c r="F388" s="39">
        <v>11.678321406023169</v>
      </c>
      <c r="G388" s="39">
        <v>11.798296422384681</v>
      </c>
      <c r="H388" s="39">
        <v>11.097667071856931</v>
      </c>
      <c r="I388" s="39">
        <v>11.000859812317071</v>
      </c>
    </row>
    <row r="389" spans="1:9" x14ac:dyDescent="0.35">
      <c r="A389" s="37" t="s">
        <v>56</v>
      </c>
      <c r="B389" s="75" t="s">
        <v>101</v>
      </c>
      <c r="C389" s="73" t="s">
        <v>76</v>
      </c>
      <c r="D389" s="39">
        <v>20</v>
      </c>
      <c r="E389" s="39">
        <v>14.30423238096057</v>
      </c>
      <c r="F389" s="39">
        <v>14.94963881848906</v>
      </c>
      <c r="G389" s="39">
        <v>14.36389337659984</v>
      </c>
      <c r="H389" s="39">
        <v>14.40636854414192</v>
      </c>
      <c r="I389" s="39">
        <v>13.77468255642424</v>
      </c>
    </row>
    <row r="390" spans="1:9" x14ac:dyDescent="0.35">
      <c r="A390" s="37" t="s">
        <v>56</v>
      </c>
      <c r="B390" s="75" t="s">
        <v>101</v>
      </c>
      <c r="C390" s="73" t="s">
        <v>78</v>
      </c>
      <c r="D390" s="39">
        <v>12</v>
      </c>
      <c r="E390" s="39">
        <v>8.9495531008364306</v>
      </c>
      <c r="F390" s="39">
        <v>8.5521248314377409</v>
      </c>
      <c r="G390" s="39">
        <v>9.3123756827587165</v>
      </c>
      <c r="H390" s="39">
        <v>8.6248092752736412</v>
      </c>
      <c r="I390" s="39">
        <v>8.38031674578734</v>
      </c>
    </row>
    <row r="391" spans="1:9" x14ac:dyDescent="0.35">
      <c r="A391" s="37" t="s">
        <v>56</v>
      </c>
      <c r="B391" s="75" t="s">
        <v>101</v>
      </c>
      <c r="C391" s="73" t="s">
        <v>80</v>
      </c>
      <c r="D391" s="39">
        <v>11</v>
      </c>
      <c r="E391" s="39">
        <v>8.9770415574592608</v>
      </c>
      <c r="F391" s="39">
        <v>8.8529250541102549</v>
      </c>
      <c r="G391" s="39">
        <v>8.7421009849087525</v>
      </c>
      <c r="H391" s="39">
        <v>9.2189805358872956</v>
      </c>
      <c r="I391" s="39">
        <v>8.9364448196073401</v>
      </c>
    </row>
    <row r="392" spans="1:9" x14ac:dyDescent="0.35">
      <c r="A392" s="37" t="s">
        <v>56</v>
      </c>
      <c r="B392" s="75" t="s">
        <v>101</v>
      </c>
      <c r="C392" s="73" t="s">
        <v>82</v>
      </c>
      <c r="D392" s="39">
        <v>4</v>
      </c>
      <c r="E392" s="39">
        <v>6.0141263951155173</v>
      </c>
      <c r="F392" s="39">
        <v>3.4923833697474329</v>
      </c>
      <c r="G392" s="39">
        <v>3.048209789557764</v>
      </c>
      <c r="H392" s="39">
        <v>2.4661738339554642</v>
      </c>
      <c r="I392" s="39">
        <v>2.9101579230386019</v>
      </c>
    </row>
    <row r="393" spans="1:9" x14ac:dyDescent="0.35">
      <c r="A393" s="37" t="s">
        <v>56</v>
      </c>
      <c r="B393" s="75" t="s">
        <v>101</v>
      </c>
      <c r="C393" s="73" t="s">
        <v>84</v>
      </c>
      <c r="D393" s="39">
        <v>4</v>
      </c>
      <c r="E393" s="39">
        <v>11.55156082880892</v>
      </c>
      <c r="F393" s="39">
        <v>12.73604372966628</v>
      </c>
      <c r="G393" s="39">
        <v>10.638021029581211</v>
      </c>
      <c r="H393" s="39">
        <v>10.68004659809176</v>
      </c>
      <c r="I393" s="39">
        <v>10.543636787089209</v>
      </c>
    </row>
    <row r="394" spans="1:9" x14ac:dyDescent="0.35">
      <c r="A394" s="37" t="s">
        <v>56</v>
      </c>
      <c r="B394" s="75" t="s">
        <v>101</v>
      </c>
      <c r="C394" s="73" t="s">
        <v>86</v>
      </c>
      <c r="D394" s="39">
        <v>11</v>
      </c>
      <c r="E394" s="39">
        <v>8.2448785719969742</v>
      </c>
      <c r="F394" s="39">
        <v>6.8645360720249107</v>
      </c>
      <c r="G394" s="39">
        <v>7.3302855568745642</v>
      </c>
      <c r="H394" s="39">
        <v>5.9308260909477433</v>
      </c>
      <c r="I394" s="39">
        <v>5.789477173811683</v>
      </c>
    </row>
    <row r="395" spans="1:9" x14ac:dyDescent="0.35">
      <c r="A395" s="37" t="s">
        <v>56</v>
      </c>
      <c r="B395" s="75" t="s">
        <v>101</v>
      </c>
      <c r="C395" s="73" t="s">
        <v>88</v>
      </c>
      <c r="D395" s="39">
        <v>1</v>
      </c>
      <c r="E395" s="39">
        <v>1.3378076325460779</v>
      </c>
      <c r="F395" s="39">
        <v>1.862466623826166</v>
      </c>
      <c r="G395" s="39">
        <v>1.311245431856249</v>
      </c>
      <c r="H395" s="39">
        <v>1.3706770007410709</v>
      </c>
      <c r="I395" s="39">
        <v>0.90516337995125395</v>
      </c>
    </row>
    <row r="396" spans="1:9" x14ac:dyDescent="0.35">
      <c r="A396" s="37" t="s">
        <v>56</v>
      </c>
      <c r="B396" s="75" t="s">
        <v>101</v>
      </c>
      <c r="C396" s="73" t="s">
        <v>90</v>
      </c>
      <c r="D396" s="39">
        <v>0</v>
      </c>
      <c r="E396" s="39">
        <v>0.67071602718228185</v>
      </c>
      <c r="F396" s="39">
        <v>0.83693581614335455</v>
      </c>
      <c r="G396" s="39">
        <v>1.180649764566404</v>
      </c>
      <c r="H396" s="39">
        <v>0.86368576085863791</v>
      </c>
      <c r="I396" s="39">
        <v>0.91762636889829818</v>
      </c>
    </row>
    <row r="397" spans="1:9" x14ac:dyDescent="0.35">
      <c r="A397" s="37" t="s">
        <v>56</v>
      </c>
      <c r="B397" s="75" t="s">
        <v>101</v>
      </c>
      <c r="C397" s="73" t="s">
        <v>92</v>
      </c>
      <c r="D397" s="39">
        <v>1</v>
      </c>
      <c r="E397" s="39">
        <v>1.6133695790825799</v>
      </c>
      <c r="F397" s="39">
        <v>1.866441773565281</v>
      </c>
      <c r="G397" s="39">
        <v>2.1423430119767342</v>
      </c>
      <c r="H397" s="39">
        <v>2.5167708531505908</v>
      </c>
      <c r="I397" s="39">
        <v>2.4411848742434352</v>
      </c>
    </row>
    <row r="398" spans="1:9" x14ac:dyDescent="0.35">
      <c r="A398" s="37" t="s">
        <v>56</v>
      </c>
      <c r="B398" s="75" t="s">
        <v>102</v>
      </c>
      <c r="C398" s="73" t="s">
        <v>57</v>
      </c>
      <c r="D398" s="39">
        <v>78</v>
      </c>
      <c r="E398" s="39">
        <v>79.484969249486809</v>
      </c>
      <c r="F398" s="39">
        <v>76.439513653794819</v>
      </c>
      <c r="G398" s="39">
        <v>76.799751416168831</v>
      </c>
      <c r="H398" s="39">
        <v>78.098107613050985</v>
      </c>
      <c r="I398" s="39">
        <v>77.172310951925823</v>
      </c>
    </row>
    <row r="399" spans="1:9" x14ac:dyDescent="0.35">
      <c r="A399" s="37" t="s">
        <v>56</v>
      </c>
      <c r="B399" s="75" t="s">
        <v>102</v>
      </c>
      <c r="C399" s="74" t="s">
        <v>59</v>
      </c>
      <c r="D399" s="39">
        <v>66</v>
      </c>
      <c r="E399" s="39">
        <v>74.065042333770904</v>
      </c>
      <c r="F399" s="39">
        <v>72.543452004658192</v>
      </c>
      <c r="G399" s="39">
        <v>69.982240726788476</v>
      </c>
      <c r="H399" s="39">
        <v>70.372436193917309</v>
      </c>
      <c r="I399" s="39">
        <v>72.053313044161342</v>
      </c>
    </row>
    <row r="400" spans="1:9" x14ac:dyDescent="0.35">
      <c r="A400" s="37" t="s">
        <v>56</v>
      </c>
      <c r="B400" s="75" t="s">
        <v>102</v>
      </c>
      <c r="C400" s="73" t="s">
        <v>61</v>
      </c>
      <c r="D400" s="39">
        <v>78</v>
      </c>
      <c r="E400" s="39">
        <v>69.189159582073714</v>
      </c>
      <c r="F400" s="39">
        <v>73.013417599711701</v>
      </c>
      <c r="G400" s="39">
        <v>71.624610206659099</v>
      </c>
      <c r="H400" s="39">
        <v>69.226981217824417</v>
      </c>
      <c r="I400" s="39">
        <v>69.692832203852575</v>
      </c>
    </row>
    <row r="401" spans="1:9" x14ac:dyDescent="0.35">
      <c r="A401" s="37" t="s">
        <v>56</v>
      </c>
      <c r="B401" s="75" t="s">
        <v>102</v>
      </c>
      <c r="C401" s="73" t="s">
        <v>63</v>
      </c>
      <c r="D401" s="39">
        <v>77</v>
      </c>
      <c r="E401" s="39">
        <v>69.124504816990367</v>
      </c>
      <c r="F401" s="39">
        <v>68.322923909372548</v>
      </c>
      <c r="G401" s="39">
        <v>71.038816419478508</v>
      </c>
      <c r="H401" s="39">
        <v>69.724060167362367</v>
      </c>
      <c r="I401" s="39">
        <v>68.260662817828717</v>
      </c>
    </row>
    <row r="402" spans="1:9" x14ac:dyDescent="0.35">
      <c r="A402" s="37" t="s">
        <v>56</v>
      </c>
      <c r="B402" s="75" t="s">
        <v>102</v>
      </c>
      <c r="C402" s="73" t="s">
        <v>65</v>
      </c>
      <c r="D402" s="39">
        <v>51</v>
      </c>
      <c r="E402" s="39">
        <v>56.843318673164028</v>
      </c>
      <c r="F402" s="39">
        <v>54.129777263323042</v>
      </c>
      <c r="G402" s="39">
        <v>53.179112388922519</v>
      </c>
      <c r="H402" s="39">
        <v>53.259239229675927</v>
      </c>
      <c r="I402" s="39">
        <v>51.705529614727347</v>
      </c>
    </row>
    <row r="403" spans="1:9" x14ac:dyDescent="0.35">
      <c r="A403" s="37" t="s">
        <v>56</v>
      </c>
      <c r="B403" s="75" t="s">
        <v>102</v>
      </c>
      <c r="C403" s="73" t="s">
        <v>67</v>
      </c>
      <c r="D403" s="39">
        <v>80</v>
      </c>
      <c r="E403" s="39">
        <v>81.8900708620817</v>
      </c>
      <c r="F403" s="39">
        <v>87.973553807964279</v>
      </c>
      <c r="G403" s="39">
        <v>86.431989547886729</v>
      </c>
      <c r="H403" s="39">
        <v>85.287146102310544</v>
      </c>
      <c r="I403" s="39">
        <v>85.22699797357599</v>
      </c>
    </row>
    <row r="404" spans="1:9" x14ac:dyDescent="0.35">
      <c r="A404" s="37" t="s">
        <v>56</v>
      </c>
      <c r="B404" s="75" t="s">
        <v>102</v>
      </c>
      <c r="C404" s="73" t="s">
        <v>69</v>
      </c>
      <c r="D404" s="39">
        <v>53</v>
      </c>
      <c r="E404" s="39">
        <v>69.331658023318582</v>
      </c>
      <c r="F404" s="39">
        <v>77.842663224419127</v>
      </c>
      <c r="G404" s="39">
        <v>83.025737816706823</v>
      </c>
      <c r="H404" s="39">
        <v>82.741718141213383</v>
      </c>
      <c r="I404" s="39">
        <v>82.134127533214468</v>
      </c>
    </row>
    <row r="405" spans="1:9" x14ac:dyDescent="0.35">
      <c r="A405" s="37" t="s">
        <v>56</v>
      </c>
      <c r="B405" s="75" t="s">
        <v>102</v>
      </c>
      <c r="C405" s="73" t="s">
        <v>71</v>
      </c>
      <c r="D405" s="39">
        <v>33</v>
      </c>
      <c r="E405" s="39">
        <v>59.521674084414201</v>
      </c>
      <c r="F405" s="39">
        <v>56.633202204795957</v>
      </c>
      <c r="G405" s="39">
        <v>61.833705392798883</v>
      </c>
      <c r="H405" s="39">
        <v>65.070951941722328</v>
      </c>
      <c r="I405" s="39">
        <v>66.296117704429378</v>
      </c>
    </row>
    <row r="406" spans="1:9" x14ac:dyDescent="0.35">
      <c r="A406" s="37" t="s">
        <v>56</v>
      </c>
      <c r="B406" s="75" t="s">
        <v>102</v>
      </c>
      <c r="C406" s="73" t="s">
        <v>73</v>
      </c>
      <c r="D406" s="39">
        <v>39</v>
      </c>
      <c r="E406" s="39">
        <v>36.9154781511387</v>
      </c>
      <c r="F406" s="39">
        <v>48.725758802983691</v>
      </c>
      <c r="G406" s="39">
        <v>47.314550836248543</v>
      </c>
      <c r="H406" s="39">
        <v>50.421325217708699</v>
      </c>
      <c r="I406" s="39">
        <v>52.775478393639183</v>
      </c>
    </row>
    <row r="407" spans="1:9" x14ac:dyDescent="0.35">
      <c r="A407" s="37" t="s">
        <v>56</v>
      </c>
      <c r="B407" s="75" t="s">
        <v>102</v>
      </c>
      <c r="C407" s="73" t="s">
        <v>76</v>
      </c>
      <c r="D407" s="39">
        <v>45</v>
      </c>
      <c r="E407" s="39">
        <v>49.773343166581498</v>
      </c>
      <c r="F407" s="39">
        <v>47.21976838470114</v>
      </c>
      <c r="G407" s="39">
        <v>56.712833769564703</v>
      </c>
      <c r="H407" s="39">
        <v>54.407066539008859</v>
      </c>
      <c r="I407" s="39">
        <v>56.976276157175363</v>
      </c>
    </row>
    <row r="408" spans="1:9" x14ac:dyDescent="0.35">
      <c r="A408" s="37" t="s">
        <v>56</v>
      </c>
      <c r="B408" s="75" t="s">
        <v>102</v>
      </c>
      <c r="C408" s="73" t="s">
        <v>78</v>
      </c>
      <c r="D408" s="39">
        <v>49</v>
      </c>
      <c r="E408" s="39">
        <v>33.666130673267993</v>
      </c>
      <c r="F408" s="39">
        <v>35.979837829384998</v>
      </c>
      <c r="G408" s="39">
        <v>34.97369714424245</v>
      </c>
      <c r="H408" s="39">
        <v>40.241459905017372</v>
      </c>
      <c r="I408" s="39">
        <v>39.236904046779372</v>
      </c>
    </row>
    <row r="409" spans="1:9" x14ac:dyDescent="0.35">
      <c r="A409" s="37" t="s">
        <v>56</v>
      </c>
      <c r="B409" s="75" t="s">
        <v>102</v>
      </c>
      <c r="C409" s="73" t="s">
        <v>80</v>
      </c>
      <c r="D409" s="39">
        <v>12</v>
      </c>
      <c r="E409" s="39">
        <v>23.793022467635929</v>
      </c>
      <c r="F409" s="39">
        <v>18.763289699834171</v>
      </c>
      <c r="G409" s="39">
        <v>20.146752022357539</v>
      </c>
      <c r="H409" s="39">
        <v>20.051700476244822</v>
      </c>
      <c r="I409" s="39">
        <v>22.76459385164641</v>
      </c>
    </row>
    <row r="410" spans="1:9" x14ac:dyDescent="0.35">
      <c r="A410" s="37" t="s">
        <v>56</v>
      </c>
      <c r="B410" s="75" t="s">
        <v>102</v>
      </c>
      <c r="C410" s="73" t="s">
        <v>82</v>
      </c>
      <c r="D410" s="39">
        <v>30</v>
      </c>
      <c r="E410" s="39">
        <v>32.137786967130218</v>
      </c>
      <c r="F410" s="39">
        <v>35.109443010413059</v>
      </c>
      <c r="G410" s="39">
        <v>31.890483004836231</v>
      </c>
      <c r="H410" s="39">
        <v>32.19598566730474</v>
      </c>
      <c r="I410" s="39">
        <v>32.627537943274902</v>
      </c>
    </row>
    <row r="411" spans="1:9" x14ac:dyDescent="0.35">
      <c r="A411" s="37" t="s">
        <v>56</v>
      </c>
      <c r="B411" s="75" t="s">
        <v>102</v>
      </c>
      <c r="C411" s="73" t="s">
        <v>84</v>
      </c>
      <c r="D411" s="39">
        <v>24</v>
      </c>
      <c r="E411" s="39">
        <v>17.456716280516819</v>
      </c>
      <c r="F411" s="39">
        <v>15.047498102763649</v>
      </c>
      <c r="G411" s="39">
        <v>16.202396329159541</v>
      </c>
      <c r="H411" s="39">
        <v>14.537685995349159</v>
      </c>
      <c r="I411" s="39">
        <v>14.859857742674</v>
      </c>
    </row>
    <row r="412" spans="1:9" x14ac:dyDescent="0.35">
      <c r="A412" s="37" t="s">
        <v>56</v>
      </c>
      <c r="B412" s="75" t="s">
        <v>102</v>
      </c>
      <c r="C412" s="73" t="s">
        <v>86</v>
      </c>
      <c r="D412" s="39">
        <v>0</v>
      </c>
      <c r="E412" s="39">
        <v>5.3937005417891662E-2</v>
      </c>
      <c r="F412" s="39">
        <v>1.0510587748087701</v>
      </c>
      <c r="G412" s="39">
        <v>0.82341195601512973</v>
      </c>
      <c r="H412" s="39">
        <v>0.88988894871400048</v>
      </c>
      <c r="I412" s="39">
        <v>0.54027172729014694</v>
      </c>
    </row>
    <row r="413" spans="1:9" x14ac:dyDescent="0.35">
      <c r="A413" s="37" t="s">
        <v>56</v>
      </c>
      <c r="B413" s="75" t="s">
        <v>102</v>
      </c>
      <c r="C413" s="73" t="s">
        <v>88</v>
      </c>
      <c r="D413" s="39">
        <v>0</v>
      </c>
      <c r="E413" s="39">
        <v>8.4389809253002915E-5</v>
      </c>
      <c r="F413" s="39">
        <v>5.3511149923858553E-2</v>
      </c>
      <c r="G413" s="39">
        <v>0.40472884926772418</v>
      </c>
      <c r="H413" s="39">
        <v>0.32925208075517159</v>
      </c>
      <c r="I413" s="39">
        <v>0.36542018426254552</v>
      </c>
    </row>
    <row r="414" spans="1:9" x14ac:dyDescent="0.35">
      <c r="A414" s="37" t="s">
        <v>56</v>
      </c>
      <c r="B414" s="75" t="s">
        <v>102</v>
      </c>
      <c r="C414" s="73" t="s">
        <v>90</v>
      </c>
      <c r="D414" s="39">
        <v>0</v>
      </c>
      <c r="E414" s="39">
        <v>2.2977687521135128</v>
      </c>
      <c r="F414" s="39">
        <v>2.0211196391167938</v>
      </c>
      <c r="G414" s="39">
        <v>1.6947429640929521</v>
      </c>
      <c r="H414" s="39">
        <v>2.3012669125522911</v>
      </c>
      <c r="I414" s="39">
        <v>2.060022679743339</v>
      </c>
    </row>
    <row r="415" spans="1:9" x14ac:dyDescent="0.35">
      <c r="A415" s="37" t="s">
        <v>56</v>
      </c>
      <c r="B415" s="75" t="s">
        <v>102</v>
      </c>
      <c r="C415" s="73" t="s">
        <v>92</v>
      </c>
      <c r="D415" s="39">
        <v>0</v>
      </c>
      <c r="E415" s="39">
        <v>0.86494757258895272</v>
      </c>
      <c r="F415" s="39">
        <v>3.4554476804864209</v>
      </c>
      <c r="G415" s="39">
        <v>3.5872698867212032</v>
      </c>
      <c r="H415" s="39">
        <v>3.4581937833560792</v>
      </c>
      <c r="I415" s="39">
        <v>4.0117251443157516</v>
      </c>
    </row>
    <row r="416" spans="1:9" x14ac:dyDescent="0.35">
      <c r="A416" s="37" t="s">
        <v>56</v>
      </c>
      <c r="B416" s="75" t="s">
        <v>103</v>
      </c>
      <c r="C416" s="73" t="s">
        <v>57</v>
      </c>
      <c r="D416" s="39">
        <v>268</v>
      </c>
      <c r="E416" s="39">
        <v>304.13633389483999</v>
      </c>
      <c r="F416" s="39">
        <v>313.4985972071658</v>
      </c>
      <c r="G416" s="39">
        <v>322.96385077435019</v>
      </c>
      <c r="H416" s="39">
        <v>332.90686252548852</v>
      </c>
      <c r="I416" s="39">
        <v>336.84883704444809</v>
      </c>
    </row>
    <row r="417" spans="1:9" x14ac:dyDescent="0.35">
      <c r="A417" s="37" t="s">
        <v>56</v>
      </c>
      <c r="B417" s="75" t="s">
        <v>103</v>
      </c>
      <c r="C417" s="74" t="s">
        <v>59</v>
      </c>
      <c r="D417" s="39">
        <v>314</v>
      </c>
      <c r="E417" s="39">
        <v>258.60579205183512</v>
      </c>
      <c r="F417" s="39">
        <v>294.77559777723218</v>
      </c>
      <c r="G417" s="39">
        <v>302.25835496132561</v>
      </c>
      <c r="H417" s="39">
        <v>309.94590503855608</v>
      </c>
      <c r="I417" s="39">
        <v>318.10751064143727</v>
      </c>
    </row>
    <row r="418" spans="1:9" x14ac:dyDescent="0.35">
      <c r="A418" s="37" t="s">
        <v>56</v>
      </c>
      <c r="B418" s="75" t="s">
        <v>103</v>
      </c>
      <c r="C418" s="73" t="s">
        <v>61</v>
      </c>
      <c r="D418" s="39">
        <v>352</v>
      </c>
      <c r="E418" s="39">
        <v>317.55520160346498</v>
      </c>
      <c r="F418" s="39">
        <v>273.08536495099878</v>
      </c>
      <c r="G418" s="39">
        <v>300.15436300050641</v>
      </c>
      <c r="H418" s="39">
        <v>305.51810660533448</v>
      </c>
      <c r="I418" s="39">
        <v>312.0365470151682</v>
      </c>
    </row>
    <row r="419" spans="1:9" x14ac:dyDescent="0.35">
      <c r="A419" s="37" t="s">
        <v>56</v>
      </c>
      <c r="B419" s="75" t="s">
        <v>103</v>
      </c>
      <c r="C419" s="73" t="s">
        <v>63</v>
      </c>
      <c r="D419" s="39">
        <v>290</v>
      </c>
      <c r="E419" s="39">
        <v>312.47912444771259</v>
      </c>
      <c r="F419" s="39">
        <v>289.19761722911687</v>
      </c>
      <c r="G419" s="39">
        <v>252.5850696074553</v>
      </c>
      <c r="H419" s="39">
        <v>268.9486420936517</v>
      </c>
      <c r="I419" s="39">
        <v>271.25102625269182</v>
      </c>
    </row>
    <row r="420" spans="1:9" x14ac:dyDescent="0.35">
      <c r="A420" s="37" t="s">
        <v>56</v>
      </c>
      <c r="B420" s="75" t="s">
        <v>103</v>
      </c>
      <c r="C420" s="73" t="s">
        <v>65</v>
      </c>
      <c r="D420" s="39">
        <v>273</v>
      </c>
      <c r="E420" s="39">
        <v>274.09204861097601</v>
      </c>
      <c r="F420" s="39">
        <v>307.36562468664528</v>
      </c>
      <c r="G420" s="39">
        <v>294.48833432699911</v>
      </c>
      <c r="H420" s="39">
        <v>269.25885625185248</v>
      </c>
      <c r="I420" s="39">
        <v>273.83246870891543</v>
      </c>
    </row>
    <row r="421" spans="1:9" x14ac:dyDescent="0.35">
      <c r="A421" s="37" t="s">
        <v>56</v>
      </c>
      <c r="B421" s="75" t="s">
        <v>103</v>
      </c>
      <c r="C421" s="73" t="s">
        <v>67</v>
      </c>
      <c r="D421" s="39">
        <v>372</v>
      </c>
      <c r="E421" s="39">
        <v>314.34334239004011</v>
      </c>
      <c r="F421" s="39">
        <v>342.68541680129368</v>
      </c>
      <c r="G421" s="39">
        <v>372.98986170469118</v>
      </c>
      <c r="H421" s="39">
        <v>364.48491002420133</v>
      </c>
      <c r="I421" s="39">
        <v>344.42671444399599</v>
      </c>
    </row>
    <row r="422" spans="1:9" x14ac:dyDescent="0.35">
      <c r="A422" s="37" t="s">
        <v>56</v>
      </c>
      <c r="B422" s="75" t="s">
        <v>103</v>
      </c>
      <c r="C422" s="73" t="s">
        <v>69</v>
      </c>
      <c r="D422" s="39">
        <v>411</v>
      </c>
      <c r="E422" s="39">
        <v>397.65383714114517</v>
      </c>
      <c r="F422" s="39">
        <v>393.52607550962563</v>
      </c>
      <c r="G422" s="39">
        <v>419.90794688484698</v>
      </c>
      <c r="H422" s="39">
        <v>449.2458099246262</v>
      </c>
      <c r="I422" s="39">
        <v>442.88562637012109</v>
      </c>
    </row>
    <row r="423" spans="1:9" x14ac:dyDescent="0.35">
      <c r="A423" s="37" t="s">
        <v>56</v>
      </c>
      <c r="B423" s="75" t="s">
        <v>103</v>
      </c>
      <c r="C423" s="73" t="s">
        <v>71</v>
      </c>
      <c r="D423" s="39">
        <v>351</v>
      </c>
      <c r="E423" s="39">
        <v>434.46272640742859</v>
      </c>
      <c r="F423" s="39">
        <v>430.08683243945688</v>
      </c>
      <c r="G423" s="39">
        <v>434.61355875336312</v>
      </c>
      <c r="H423" s="39">
        <v>458.74655356693842</v>
      </c>
      <c r="I423" s="39">
        <v>489.33162796442917</v>
      </c>
    </row>
    <row r="424" spans="1:9" x14ac:dyDescent="0.35">
      <c r="A424" s="37" t="s">
        <v>56</v>
      </c>
      <c r="B424" s="75" t="s">
        <v>103</v>
      </c>
      <c r="C424" s="73" t="s">
        <v>73</v>
      </c>
      <c r="D424" s="39">
        <v>351</v>
      </c>
      <c r="E424" s="39">
        <v>379.88857091624868</v>
      </c>
      <c r="F424" s="39">
        <v>445.33203177873042</v>
      </c>
      <c r="G424" s="39">
        <v>446.16542709738502</v>
      </c>
      <c r="H424" s="39">
        <v>449.43908842084738</v>
      </c>
      <c r="I424" s="39">
        <v>471.00514475394613</v>
      </c>
    </row>
    <row r="425" spans="1:9" x14ac:dyDescent="0.35">
      <c r="A425" s="37" t="s">
        <v>56</v>
      </c>
      <c r="B425" s="75" t="s">
        <v>103</v>
      </c>
      <c r="C425" s="73" t="s">
        <v>76</v>
      </c>
      <c r="D425" s="39">
        <v>440</v>
      </c>
      <c r="E425" s="39">
        <v>369.73444714631722</v>
      </c>
      <c r="F425" s="39">
        <v>400.18782898373991</v>
      </c>
      <c r="G425" s="39">
        <v>449.00728326900901</v>
      </c>
      <c r="H425" s="39">
        <v>450.37305141534421</v>
      </c>
      <c r="I425" s="39">
        <v>452.77812884046972</v>
      </c>
    </row>
    <row r="426" spans="1:9" x14ac:dyDescent="0.35">
      <c r="A426" s="37" t="s">
        <v>56</v>
      </c>
      <c r="B426" s="75" t="s">
        <v>103</v>
      </c>
      <c r="C426" s="73" t="s">
        <v>78</v>
      </c>
      <c r="D426" s="39">
        <v>494</v>
      </c>
      <c r="E426" s="39">
        <v>451.75808666082338</v>
      </c>
      <c r="F426" s="39">
        <v>399.75810803470353</v>
      </c>
      <c r="G426" s="39">
        <v>434.13884657231108</v>
      </c>
      <c r="H426" s="39">
        <v>472.06944413598188</v>
      </c>
      <c r="I426" s="39">
        <v>473.68276198983659</v>
      </c>
    </row>
    <row r="427" spans="1:9" x14ac:dyDescent="0.35">
      <c r="A427" s="37" t="s">
        <v>56</v>
      </c>
      <c r="B427" s="75" t="s">
        <v>103</v>
      </c>
      <c r="C427" s="73" t="s">
        <v>80</v>
      </c>
      <c r="D427" s="39">
        <v>511</v>
      </c>
      <c r="E427" s="39">
        <v>531.21766787105889</v>
      </c>
      <c r="F427" s="39">
        <v>500.61348982202929</v>
      </c>
      <c r="G427" s="39">
        <v>457.57601582158162</v>
      </c>
      <c r="H427" s="39">
        <v>498.62089244411698</v>
      </c>
      <c r="I427" s="39">
        <v>531.73101633886404</v>
      </c>
    </row>
    <row r="428" spans="1:9" x14ac:dyDescent="0.35">
      <c r="A428" s="37" t="s">
        <v>56</v>
      </c>
      <c r="B428" s="75" t="s">
        <v>103</v>
      </c>
      <c r="C428" s="73" t="s">
        <v>82</v>
      </c>
      <c r="D428" s="39">
        <v>537</v>
      </c>
      <c r="E428" s="39">
        <v>577.67454694005835</v>
      </c>
      <c r="F428" s="39">
        <v>599.10856141701754</v>
      </c>
      <c r="G428" s="39">
        <v>576.3276927748434</v>
      </c>
      <c r="H428" s="39">
        <v>540.66030273920455</v>
      </c>
      <c r="I428" s="39">
        <v>590.94294557782962</v>
      </c>
    </row>
    <row r="429" spans="1:9" x14ac:dyDescent="0.35">
      <c r="A429" s="37" t="s">
        <v>56</v>
      </c>
      <c r="B429" s="75" t="s">
        <v>103</v>
      </c>
      <c r="C429" s="73" t="s">
        <v>84</v>
      </c>
      <c r="D429" s="39">
        <v>491</v>
      </c>
      <c r="E429" s="39">
        <v>525.78367994826226</v>
      </c>
      <c r="F429" s="39">
        <v>562.68943557437922</v>
      </c>
      <c r="G429" s="39">
        <v>583.90672471296205</v>
      </c>
      <c r="H429" s="39">
        <v>568.14143591080949</v>
      </c>
      <c r="I429" s="39">
        <v>539.69088654168411</v>
      </c>
    </row>
    <row r="430" spans="1:9" x14ac:dyDescent="0.35">
      <c r="A430" s="37" t="s">
        <v>56</v>
      </c>
      <c r="B430" s="75" t="s">
        <v>103</v>
      </c>
      <c r="C430" s="73" t="s">
        <v>86</v>
      </c>
      <c r="D430" s="39">
        <v>389</v>
      </c>
      <c r="E430" s="39">
        <v>438.3321093343111</v>
      </c>
      <c r="F430" s="39">
        <v>475.6633085057988</v>
      </c>
      <c r="G430" s="39">
        <v>508.2571558648317</v>
      </c>
      <c r="H430" s="39">
        <v>528.03783615636166</v>
      </c>
      <c r="I430" s="39">
        <v>517.51521869169426</v>
      </c>
    </row>
    <row r="431" spans="1:9" x14ac:dyDescent="0.35">
      <c r="A431" s="37" t="s">
        <v>56</v>
      </c>
      <c r="B431" s="75" t="s">
        <v>103</v>
      </c>
      <c r="C431" s="73" t="s">
        <v>88</v>
      </c>
      <c r="D431" s="39">
        <v>257</v>
      </c>
      <c r="E431" s="39">
        <v>337.17310223832271</v>
      </c>
      <c r="F431" s="39">
        <v>382.91116912511001</v>
      </c>
      <c r="G431" s="39">
        <v>419.16211316178442</v>
      </c>
      <c r="H431" s="39">
        <v>448.5929613137946</v>
      </c>
      <c r="I431" s="39">
        <v>467.32711635950591</v>
      </c>
    </row>
    <row r="432" spans="1:9" x14ac:dyDescent="0.35">
      <c r="A432" s="37" t="s">
        <v>56</v>
      </c>
      <c r="B432" s="75" t="s">
        <v>103</v>
      </c>
      <c r="C432" s="73" t="s">
        <v>90</v>
      </c>
      <c r="D432" s="39">
        <v>145</v>
      </c>
      <c r="E432" s="39">
        <v>208.19776843294889</v>
      </c>
      <c r="F432" s="39">
        <v>281.8553719686189</v>
      </c>
      <c r="G432" s="39">
        <v>321.61101159091783</v>
      </c>
      <c r="H432" s="39">
        <v>356.37953948591002</v>
      </c>
      <c r="I432" s="39">
        <v>382.84147960389652</v>
      </c>
    </row>
    <row r="433" spans="1:9" x14ac:dyDescent="0.35">
      <c r="A433" s="37" t="s">
        <v>56</v>
      </c>
      <c r="B433" s="75" t="s">
        <v>103</v>
      </c>
      <c r="C433" s="73" t="s">
        <v>92</v>
      </c>
      <c r="D433" s="39">
        <v>92</v>
      </c>
      <c r="E433" s="39">
        <v>129.8588143537786</v>
      </c>
      <c r="F433" s="39">
        <v>195.86208178033891</v>
      </c>
      <c r="G433" s="39">
        <v>281.96934075530481</v>
      </c>
      <c r="H433" s="39">
        <v>353.99198443185082</v>
      </c>
      <c r="I433" s="39">
        <v>412.44918718471689</v>
      </c>
    </row>
    <row r="434" spans="1:9" x14ac:dyDescent="0.35">
      <c r="A434" s="37" t="s">
        <v>56</v>
      </c>
      <c r="B434" s="37" t="s">
        <v>104</v>
      </c>
      <c r="C434" s="73" t="s">
        <v>57</v>
      </c>
      <c r="D434" s="39">
        <v>29</v>
      </c>
      <c r="E434" s="39">
        <v>24.182493198006661</v>
      </c>
      <c r="F434" s="39">
        <v>21.998858837435911</v>
      </c>
      <c r="G434" s="39">
        <v>20.587939722509869</v>
      </c>
      <c r="H434" s="39">
        <v>19.920591818778959</v>
      </c>
      <c r="I434" s="39">
        <v>19.220614279540239</v>
      </c>
    </row>
    <row r="435" spans="1:9" x14ac:dyDescent="0.35">
      <c r="A435" s="37" t="s">
        <v>56</v>
      </c>
      <c r="B435" s="37" t="s">
        <v>104</v>
      </c>
      <c r="C435" s="74" t="s">
        <v>59</v>
      </c>
      <c r="D435" s="39">
        <v>30</v>
      </c>
      <c r="E435" s="39">
        <v>20.79502506680042</v>
      </c>
      <c r="F435" s="39">
        <v>18.469173733056209</v>
      </c>
      <c r="G435" s="39">
        <v>16.710739164601708</v>
      </c>
      <c r="H435" s="39">
        <v>15.7948112378771</v>
      </c>
      <c r="I435" s="39">
        <v>15.34259737947011</v>
      </c>
    </row>
    <row r="436" spans="1:9" x14ac:dyDescent="0.35">
      <c r="A436" s="37" t="s">
        <v>56</v>
      </c>
      <c r="B436" s="37" t="s">
        <v>104</v>
      </c>
      <c r="C436" s="73" t="s">
        <v>61</v>
      </c>
      <c r="D436" s="39">
        <v>16</v>
      </c>
      <c r="E436" s="39">
        <v>19.951378565819368</v>
      </c>
      <c r="F436" s="39">
        <v>17.559908833234012</v>
      </c>
      <c r="G436" s="39">
        <v>15.810193058034351</v>
      </c>
      <c r="H436" s="39">
        <v>14.642150134364471</v>
      </c>
      <c r="I436" s="39">
        <v>14.03674934291398</v>
      </c>
    </row>
    <row r="437" spans="1:9" x14ac:dyDescent="0.35">
      <c r="A437" s="37" t="s">
        <v>56</v>
      </c>
      <c r="B437" s="37" t="s">
        <v>104</v>
      </c>
      <c r="C437" s="73" t="s">
        <v>63</v>
      </c>
      <c r="D437" s="39">
        <v>17</v>
      </c>
      <c r="E437" s="39">
        <v>13.827922103082511</v>
      </c>
      <c r="F437" s="39">
        <v>18.09245242066384</v>
      </c>
      <c r="G437" s="39">
        <v>15.612213075155241</v>
      </c>
      <c r="H437" s="39">
        <v>14.11216082788358</v>
      </c>
      <c r="I437" s="39">
        <v>13.163005327969939</v>
      </c>
    </row>
    <row r="438" spans="1:9" x14ac:dyDescent="0.35">
      <c r="A438" s="37" t="s">
        <v>56</v>
      </c>
      <c r="B438" s="37" t="s">
        <v>104</v>
      </c>
      <c r="C438" s="73" t="s">
        <v>65</v>
      </c>
      <c r="D438" s="39">
        <v>25</v>
      </c>
      <c r="E438" s="39">
        <v>18.35101930648349</v>
      </c>
      <c r="F438" s="39">
        <v>19.756757515199819</v>
      </c>
      <c r="G438" s="39">
        <v>22.214474554669039</v>
      </c>
      <c r="H438" s="39">
        <v>20.32540628501101</v>
      </c>
      <c r="I438" s="39">
        <v>19.17915069439016</v>
      </c>
    </row>
    <row r="439" spans="1:9" x14ac:dyDescent="0.35">
      <c r="A439" s="37" t="s">
        <v>56</v>
      </c>
      <c r="B439" s="37" t="s">
        <v>104</v>
      </c>
      <c r="C439" s="73" t="s">
        <v>67</v>
      </c>
      <c r="D439" s="39">
        <v>13</v>
      </c>
      <c r="E439" s="39">
        <v>14.437898261843801</v>
      </c>
      <c r="F439" s="39">
        <v>12.83287692383292</v>
      </c>
      <c r="G439" s="39">
        <v>13.70291106813246</v>
      </c>
      <c r="H439" s="39">
        <v>14.46162582801732</v>
      </c>
      <c r="I439" s="39">
        <v>12.712045252725259</v>
      </c>
    </row>
    <row r="440" spans="1:9" x14ac:dyDescent="0.35">
      <c r="A440" s="37" t="s">
        <v>56</v>
      </c>
      <c r="B440" s="37" t="s">
        <v>104</v>
      </c>
      <c r="C440" s="73" t="s">
        <v>69</v>
      </c>
      <c r="D440" s="39">
        <v>31</v>
      </c>
      <c r="E440" s="39">
        <v>24.50451809613876</v>
      </c>
      <c r="F440" s="39">
        <v>19.797365649403041</v>
      </c>
      <c r="G440" s="39">
        <v>19.142321480685698</v>
      </c>
      <c r="H440" s="39">
        <v>19.594869358114511</v>
      </c>
      <c r="I440" s="39">
        <v>19.312634534988991</v>
      </c>
    </row>
    <row r="441" spans="1:9" x14ac:dyDescent="0.35">
      <c r="A441" s="37" t="s">
        <v>56</v>
      </c>
      <c r="B441" s="37" t="s">
        <v>104</v>
      </c>
      <c r="C441" s="73" t="s">
        <v>71</v>
      </c>
      <c r="D441" s="39">
        <v>34</v>
      </c>
      <c r="E441" s="39">
        <v>13.95359848806603</v>
      </c>
      <c r="F441" s="39">
        <v>12.02968210380312</v>
      </c>
      <c r="G441" s="39">
        <v>9.8241302438428875</v>
      </c>
      <c r="H441" s="39">
        <v>9.3432360736350368</v>
      </c>
      <c r="I441" s="39">
        <v>9.4617490895506471</v>
      </c>
    </row>
    <row r="442" spans="1:9" x14ac:dyDescent="0.35">
      <c r="A442" s="37" t="s">
        <v>56</v>
      </c>
      <c r="B442" s="37" t="s">
        <v>104</v>
      </c>
      <c r="C442" s="73" t="s">
        <v>73</v>
      </c>
      <c r="D442" s="39">
        <v>15</v>
      </c>
      <c r="E442" s="39">
        <v>20.32216378255718</v>
      </c>
      <c r="F442" s="39">
        <v>12.329735447334381</v>
      </c>
      <c r="G442" s="39">
        <v>10.995414023000659</v>
      </c>
      <c r="H442" s="39">
        <v>9.7443349973424027</v>
      </c>
      <c r="I442" s="39">
        <v>9.5318584157269264</v>
      </c>
    </row>
    <row r="443" spans="1:9" x14ac:dyDescent="0.35">
      <c r="A443" s="37" t="s">
        <v>56</v>
      </c>
      <c r="B443" s="37" t="s">
        <v>104</v>
      </c>
      <c r="C443" s="73" t="s">
        <v>76</v>
      </c>
      <c r="D443" s="39">
        <v>30</v>
      </c>
      <c r="E443" s="39">
        <v>14.69392939510344</v>
      </c>
      <c r="F443" s="39">
        <v>22.077529336478889</v>
      </c>
      <c r="G443" s="39">
        <v>15.10728771505533</v>
      </c>
      <c r="H443" s="39">
        <v>13.971043131325439</v>
      </c>
      <c r="I443" s="39">
        <v>12.840571933711111</v>
      </c>
    </row>
    <row r="444" spans="1:9" x14ac:dyDescent="0.35">
      <c r="A444" s="37" t="s">
        <v>56</v>
      </c>
      <c r="B444" s="37" t="s">
        <v>104</v>
      </c>
      <c r="C444" s="73" t="s">
        <v>78</v>
      </c>
      <c r="D444" s="39">
        <v>20</v>
      </c>
      <c r="E444" s="39">
        <v>34.248184338610947</v>
      </c>
      <c r="F444" s="39">
        <v>23.092840320925529</v>
      </c>
      <c r="G444" s="39">
        <v>30.737491864229192</v>
      </c>
      <c r="H444" s="39">
        <v>24.393809015470101</v>
      </c>
      <c r="I444" s="39">
        <v>23.44073466957499</v>
      </c>
    </row>
    <row r="445" spans="1:9" x14ac:dyDescent="0.35">
      <c r="A445" s="37" t="s">
        <v>56</v>
      </c>
      <c r="B445" s="37" t="s">
        <v>104</v>
      </c>
      <c r="C445" s="73" t="s">
        <v>80</v>
      </c>
      <c r="D445" s="39">
        <v>34</v>
      </c>
      <c r="E445" s="39">
        <v>25.837379164550921</v>
      </c>
      <c r="F445" s="39">
        <v>31.995016493204691</v>
      </c>
      <c r="G445" s="39">
        <v>23.398174562629031</v>
      </c>
      <c r="H445" s="39">
        <v>29.519351998350729</v>
      </c>
      <c r="I445" s="39">
        <v>24.889887594872398</v>
      </c>
    </row>
    <row r="446" spans="1:9" x14ac:dyDescent="0.35">
      <c r="A446" s="37" t="s">
        <v>56</v>
      </c>
      <c r="B446" s="37" t="s">
        <v>104</v>
      </c>
      <c r="C446" s="73" t="s">
        <v>82</v>
      </c>
      <c r="D446" s="39">
        <v>14</v>
      </c>
      <c r="E446" s="39">
        <v>27.764306156845571</v>
      </c>
      <c r="F446" s="39">
        <v>25.935306454515771</v>
      </c>
      <c r="G446" s="39">
        <v>30.745574308487399</v>
      </c>
      <c r="H446" s="39">
        <v>23.822547228495011</v>
      </c>
      <c r="I446" s="39">
        <v>29.152069137247359</v>
      </c>
    </row>
    <row r="447" spans="1:9" x14ac:dyDescent="0.35">
      <c r="A447" s="37" t="s">
        <v>56</v>
      </c>
      <c r="B447" s="37" t="s">
        <v>104</v>
      </c>
      <c r="C447" s="73" t="s">
        <v>84</v>
      </c>
      <c r="D447" s="39">
        <v>34</v>
      </c>
      <c r="E447" s="39">
        <v>22.185377148806069</v>
      </c>
      <c r="F447" s="39">
        <v>30.731461998076661</v>
      </c>
      <c r="G447" s="39">
        <v>29.004125144318699</v>
      </c>
      <c r="H447" s="39">
        <v>33.023323277825583</v>
      </c>
      <c r="I447" s="39">
        <v>27.308825212474339</v>
      </c>
    </row>
    <row r="448" spans="1:9" x14ac:dyDescent="0.35">
      <c r="A448" s="37" t="s">
        <v>56</v>
      </c>
      <c r="B448" s="37" t="s">
        <v>104</v>
      </c>
      <c r="C448" s="73" t="s">
        <v>86</v>
      </c>
      <c r="D448" s="39">
        <v>25</v>
      </c>
      <c r="E448" s="39">
        <v>37.127703004255238</v>
      </c>
      <c r="F448" s="39">
        <v>24.901138313562889</v>
      </c>
      <c r="G448" s="39">
        <v>31.295141013263461</v>
      </c>
      <c r="H448" s="39">
        <v>30.096084185010131</v>
      </c>
      <c r="I448" s="39">
        <v>33.254073483699102</v>
      </c>
    </row>
    <row r="449" spans="1:9" x14ac:dyDescent="0.35">
      <c r="A449" s="37" t="s">
        <v>56</v>
      </c>
      <c r="B449" s="37" t="s">
        <v>104</v>
      </c>
      <c r="C449" s="73" t="s">
        <v>88</v>
      </c>
      <c r="D449" s="39">
        <v>25</v>
      </c>
      <c r="E449" s="39">
        <v>16.857568918438069</v>
      </c>
      <c r="F449" s="39">
        <v>25.37137503793894</v>
      </c>
      <c r="G449" s="39">
        <v>16.856278571743811</v>
      </c>
      <c r="H449" s="39">
        <v>21.427295428516469</v>
      </c>
      <c r="I449" s="39">
        <v>20.686296066974691</v>
      </c>
    </row>
    <row r="450" spans="1:9" x14ac:dyDescent="0.35">
      <c r="A450" s="37" t="s">
        <v>56</v>
      </c>
      <c r="B450" s="37" t="s">
        <v>104</v>
      </c>
      <c r="C450" s="73" t="s">
        <v>90</v>
      </c>
      <c r="D450" s="39">
        <v>16</v>
      </c>
      <c r="E450" s="39">
        <v>15.17998516020366</v>
      </c>
      <c r="F450" s="39">
        <v>10.117709457244819</v>
      </c>
      <c r="G450" s="39">
        <v>15.24438456066186</v>
      </c>
      <c r="H450" s="39">
        <v>10.344201020645819</v>
      </c>
      <c r="I450" s="39">
        <v>13.118822472541099</v>
      </c>
    </row>
    <row r="451" spans="1:9" x14ac:dyDescent="0.35">
      <c r="A451" s="37" t="s">
        <v>56</v>
      </c>
      <c r="B451" s="37" t="s">
        <v>104</v>
      </c>
      <c r="C451" s="73" t="s">
        <v>92</v>
      </c>
      <c r="D451" s="39">
        <v>3</v>
      </c>
      <c r="E451" s="39">
        <v>7.1189702594730573</v>
      </c>
      <c r="F451" s="39">
        <v>8.6910048580203032</v>
      </c>
      <c r="G451" s="39">
        <v>7.4512342656176296</v>
      </c>
      <c r="H451" s="39">
        <v>9.418711341631921</v>
      </c>
      <c r="I451" s="39">
        <v>8.1178685895466103</v>
      </c>
    </row>
    <row r="452" spans="1:9" x14ac:dyDescent="0.35">
      <c r="A452" s="37" t="s">
        <v>56</v>
      </c>
      <c r="B452" s="37" t="s">
        <v>105</v>
      </c>
      <c r="C452" s="73" t="s">
        <v>57</v>
      </c>
      <c r="D452" s="39">
        <v>74</v>
      </c>
      <c r="E452" s="39">
        <v>67.047532840338491</v>
      </c>
      <c r="F452" s="39">
        <v>60.567100262645987</v>
      </c>
      <c r="G452" s="39">
        <v>54.978568182800693</v>
      </c>
      <c r="H452" s="39">
        <v>50.777967583345969</v>
      </c>
      <c r="I452" s="39">
        <v>47.151638171218458</v>
      </c>
    </row>
    <row r="453" spans="1:9" x14ac:dyDescent="0.35">
      <c r="A453" s="37" t="s">
        <v>56</v>
      </c>
      <c r="B453" s="37" t="s">
        <v>105</v>
      </c>
      <c r="C453" s="74" t="s">
        <v>59</v>
      </c>
      <c r="D453" s="39">
        <v>44</v>
      </c>
      <c r="E453" s="39">
        <v>44.386978567465427</v>
      </c>
      <c r="F453" s="39">
        <v>36.715930890422783</v>
      </c>
      <c r="G453" s="39">
        <v>31.927226977135788</v>
      </c>
      <c r="H453" s="39">
        <v>28.574553981360239</v>
      </c>
      <c r="I453" s="39">
        <v>25.7761605656158</v>
      </c>
    </row>
    <row r="454" spans="1:9" x14ac:dyDescent="0.35">
      <c r="A454" s="37" t="s">
        <v>56</v>
      </c>
      <c r="B454" s="37" t="s">
        <v>105</v>
      </c>
      <c r="C454" s="73" t="s">
        <v>61</v>
      </c>
      <c r="D454" s="39">
        <v>38</v>
      </c>
      <c r="E454" s="39">
        <v>25.949991525478101</v>
      </c>
      <c r="F454" s="39">
        <v>21.049752751360511</v>
      </c>
      <c r="G454" s="39">
        <v>17.120836243034891</v>
      </c>
      <c r="H454" s="39">
        <v>14.586785878896819</v>
      </c>
      <c r="I454" s="39">
        <v>12.831868641539449</v>
      </c>
    </row>
    <row r="455" spans="1:9" x14ac:dyDescent="0.35">
      <c r="A455" s="37" t="s">
        <v>56</v>
      </c>
      <c r="B455" s="37" t="s">
        <v>105</v>
      </c>
      <c r="C455" s="73" t="s">
        <v>63</v>
      </c>
      <c r="D455" s="39">
        <v>42</v>
      </c>
      <c r="E455" s="39">
        <v>27.569513728319361</v>
      </c>
      <c r="F455" s="39">
        <v>22.228593161782619</v>
      </c>
      <c r="G455" s="39">
        <v>18.209507382669418</v>
      </c>
      <c r="H455" s="39">
        <v>15.78002851394154</v>
      </c>
      <c r="I455" s="39">
        <v>14.21066851095577</v>
      </c>
    </row>
    <row r="456" spans="1:9" x14ac:dyDescent="0.35">
      <c r="A456" s="37" t="s">
        <v>56</v>
      </c>
      <c r="B456" s="37" t="s">
        <v>105</v>
      </c>
      <c r="C456" s="73" t="s">
        <v>65</v>
      </c>
      <c r="D456" s="39">
        <v>48</v>
      </c>
      <c r="E456" s="39">
        <v>46.533442366187941</v>
      </c>
      <c r="F456" s="39">
        <v>44.809945950770057</v>
      </c>
      <c r="G456" s="39">
        <v>40.188313053055637</v>
      </c>
      <c r="H456" s="39">
        <v>36.233216370770819</v>
      </c>
      <c r="I456" s="39">
        <v>33.671927784535796</v>
      </c>
    </row>
    <row r="457" spans="1:9" x14ac:dyDescent="0.35">
      <c r="A457" s="37" t="s">
        <v>56</v>
      </c>
      <c r="B457" s="37" t="s">
        <v>105</v>
      </c>
      <c r="C457" s="73" t="s">
        <v>67</v>
      </c>
      <c r="D457" s="39">
        <v>50</v>
      </c>
      <c r="E457" s="39">
        <v>38.036493570129458</v>
      </c>
      <c r="F457" s="39">
        <v>31.786115167782729</v>
      </c>
      <c r="G457" s="39">
        <v>30.448868331826041</v>
      </c>
      <c r="H457" s="39">
        <v>26.712945528284362</v>
      </c>
      <c r="I457" s="39">
        <v>22.356561494992501</v>
      </c>
    </row>
    <row r="458" spans="1:9" x14ac:dyDescent="0.35">
      <c r="A458" s="37" t="s">
        <v>56</v>
      </c>
      <c r="B458" s="37" t="s">
        <v>105</v>
      </c>
      <c r="C458" s="73" t="s">
        <v>69</v>
      </c>
      <c r="D458" s="39">
        <v>48</v>
      </c>
      <c r="E458" s="39">
        <v>62.528273562261766</v>
      </c>
      <c r="F458" s="39">
        <v>53.520046507034507</v>
      </c>
      <c r="G458" s="39">
        <v>49.105368411897452</v>
      </c>
      <c r="H458" s="39">
        <v>48.340530030387526</v>
      </c>
      <c r="I458" s="39">
        <v>44.901473502639512</v>
      </c>
    </row>
    <row r="459" spans="1:9" x14ac:dyDescent="0.35">
      <c r="A459" s="37" t="s">
        <v>56</v>
      </c>
      <c r="B459" s="37" t="s">
        <v>105</v>
      </c>
      <c r="C459" s="73" t="s">
        <v>71</v>
      </c>
      <c r="D459" s="39">
        <v>45</v>
      </c>
      <c r="E459" s="39">
        <v>44.413836991816183</v>
      </c>
      <c r="F459" s="39">
        <v>46.222135357686987</v>
      </c>
      <c r="G459" s="39">
        <v>39.17760865475767</v>
      </c>
      <c r="H459" s="39">
        <v>36.196906407679158</v>
      </c>
      <c r="I459" s="39">
        <v>35.427071549632707</v>
      </c>
    </row>
    <row r="460" spans="1:9" x14ac:dyDescent="0.35">
      <c r="A460" s="37" t="s">
        <v>56</v>
      </c>
      <c r="B460" s="37" t="s">
        <v>105</v>
      </c>
      <c r="C460" s="73" t="s">
        <v>73</v>
      </c>
      <c r="D460" s="39">
        <v>25</v>
      </c>
      <c r="E460" s="39">
        <v>36.946871192734648</v>
      </c>
      <c r="F460" s="39">
        <v>34.181506059172847</v>
      </c>
      <c r="G460" s="39">
        <v>33.916160203844619</v>
      </c>
      <c r="H460" s="39">
        <v>28.556632267740209</v>
      </c>
      <c r="I460" s="39">
        <v>26.217052544516761</v>
      </c>
    </row>
    <row r="461" spans="1:9" x14ac:dyDescent="0.35">
      <c r="A461" s="37" t="s">
        <v>56</v>
      </c>
      <c r="B461" s="37" t="s">
        <v>105</v>
      </c>
      <c r="C461" s="73" t="s">
        <v>76</v>
      </c>
      <c r="D461" s="39">
        <v>32</v>
      </c>
      <c r="E461" s="39">
        <v>42.562480784292589</v>
      </c>
      <c r="F461" s="39">
        <v>52.486334827809962</v>
      </c>
      <c r="G461" s="39">
        <v>48.233252103247338</v>
      </c>
      <c r="H461" s="39">
        <v>47.556318234419763</v>
      </c>
      <c r="I461" s="39">
        <v>42.373571733083701</v>
      </c>
    </row>
    <row r="462" spans="1:9" x14ac:dyDescent="0.35">
      <c r="A462" s="37" t="s">
        <v>56</v>
      </c>
      <c r="B462" s="37" t="s">
        <v>105</v>
      </c>
      <c r="C462" s="73" t="s">
        <v>78</v>
      </c>
      <c r="D462" s="39">
        <v>41</v>
      </c>
      <c r="E462" s="39">
        <v>54.375972656284532</v>
      </c>
      <c r="F462" s="39">
        <v>47.938945045462702</v>
      </c>
      <c r="G462" s="39">
        <v>55.103725621162347</v>
      </c>
      <c r="H462" s="39">
        <v>50.970891766457193</v>
      </c>
      <c r="I462" s="39">
        <v>49.445357754532708</v>
      </c>
    </row>
    <row r="463" spans="1:9" x14ac:dyDescent="0.35">
      <c r="A463" s="37" t="s">
        <v>56</v>
      </c>
      <c r="B463" s="37" t="s">
        <v>105</v>
      </c>
      <c r="C463" s="73" t="s">
        <v>80</v>
      </c>
      <c r="D463" s="39">
        <v>48</v>
      </c>
      <c r="E463" s="39">
        <v>38.633782370059862</v>
      </c>
      <c r="F463" s="39">
        <v>38.473841182896791</v>
      </c>
      <c r="G463" s="39">
        <v>32.941558372960223</v>
      </c>
      <c r="H463" s="39">
        <v>37.884010829042317</v>
      </c>
      <c r="I463" s="39">
        <v>34.724690222903227</v>
      </c>
    </row>
    <row r="464" spans="1:9" x14ac:dyDescent="0.35">
      <c r="A464" s="37" t="s">
        <v>56</v>
      </c>
      <c r="B464" s="37" t="s">
        <v>105</v>
      </c>
      <c r="C464" s="73" t="s">
        <v>82</v>
      </c>
      <c r="D464" s="39">
        <v>34</v>
      </c>
      <c r="E464" s="39">
        <v>50.760884956260099</v>
      </c>
      <c r="F464" s="39">
        <v>41.06717106154013</v>
      </c>
      <c r="G464" s="39">
        <v>40.884450687915233</v>
      </c>
      <c r="H464" s="39">
        <v>35.675979469870263</v>
      </c>
      <c r="I464" s="39">
        <v>40.28571703052809</v>
      </c>
    </row>
    <row r="465" spans="1:9" x14ac:dyDescent="0.35">
      <c r="A465" s="37" t="s">
        <v>56</v>
      </c>
      <c r="B465" s="37" t="s">
        <v>105</v>
      </c>
      <c r="C465" s="73" t="s">
        <v>84</v>
      </c>
      <c r="D465" s="39">
        <v>72</v>
      </c>
      <c r="E465" s="39">
        <v>59.414874407345792</v>
      </c>
      <c r="F465" s="39">
        <v>59.057488172603868</v>
      </c>
      <c r="G465" s="39">
        <v>50.105592582443258</v>
      </c>
      <c r="H465" s="39">
        <v>50.512222929491813</v>
      </c>
      <c r="I465" s="39">
        <v>45.430166443871897</v>
      </c>
    </row>
    <row r="466" spans="1:9" x14ac:dyDescent="0.35">
      <c r="A466" s="37" t="s">
        <v>56</v>
      </c>
      <c r="B466" s="37" t="s">
        <v>105</v>
      </c>
      <c r="C466" s="73" t="s">
        <v>86</v>
      </c>
      <c r="D466" s="39">
        <v>47</v>
      </c>
      <c r="E466" s="39">
        <v>56.381084863785091</v>
      </c>
      <c r="F466" s="39">
        <v>55.02103522162993</v>
      </c>
      <c r="G466" s="39">
        <v>54.851570271255532</v>
      </c>
      <c r="H466" s="39">
        <v>47.76156822205548</v>
      </c>
      <c r="I466" s="39">
        <v>48.235953641664992</v>
      </c>
    </row>
    <row r="467" spans="1:9" x14ac:dyDescent="0.35">
      <c r="A467" s="37" t="s">
        <v>56</v>
      </c>
      <c r="B467" s="37" t="s">
        <v>105</v>
      </c>
      <c r="C467" s="73" t="s">
        <v>88</v>
      </c>
      <c r="D467" s="39">
        <v>45</v>
      </c>
      <c r="E467" s="39">
        <v>37.469212162538952</v>
      </c>
      <c r="F467" s="39">
        <v>46.06445825845131</v>
      </c>
      <c r="G467" s="39">
        <v>45.94501801965859</v>
      </c>
      <c r="H467" s="39">
        <v>45.930543258947857</v>
      </c>
      <c r="I467" s="39">
        <v>40.564104176949698</v>
      </c>
    </row>
    <row r="468" spans="1:9" x14ac:dyDescent="0.35">
      <c r="A468" s="37" t="s">
        <v>56</v>
      </c>
      <c r="B468" s="37" t="s">
        <v>105</v>
      </c>
      <c r="C468" s="73" t="s">
        <v>90</v>
      </c>
      <c r="D468" s="39">
        <v>20</v>
      </c>
      <c r="E468" s="39">
        <v>32.988541731047427</v>
      </c>
      <c r="F468" s="39">
        <v>26.746548422918998</v>
      </c>
      <c r="G468" s="39">
        <v>33.510721935869327</v>
      </c>
      <c r="H468" s="39">
        <v>33.691376089174888</v>
      </c>
      <c r="I468" s="39">
        <v>34.310688322929522</v>
      </c>
    </row>
    <row r="469" spans="1:9" x14ac:dyDescent="0.35">
      <c r="A469" s="37" t="s">
        <v>56</v>
      </c>
      <c r="B469" s="37" t="s">
        <v>105</v>
      </c>
      <c r="C469" s="73" t="s">
        <v>92</v>
      </c>
      <c r="D469" s="39">
        <v>6</v>
      </c>
      <c r="E469" s="39">
        <v>13.432961935383039</v>
      </c>
      <c r="F469" s="39">
        <v>23.009621745360469</v>
      </c>
      <c r="G469" s="39">
        <v>23.627402072575169</v>
      </c>
      <c r="H469" s="39">
        <v>28.840843965031009</v>
      </c>
      <c r="I469" s="39">
        <v>32.007428421824557</v>
      </c>
    </row>
    <row r="470" spans="1:9" x14ac:dyDescent="0.35">
      <c r="A470" s="37" t="s">
        <v>56</v>
      </c>
      <c r="B470" s="37" t="s">
        <v>106</v>
      </c>
      <c r="C470" s="73" t="s">
        <v>57</v>
      </c>
      <c r="D470" s="39">
        <v>2330</v>
      </c>
      <c r="E470" s="39">
        <v>2398.1102909955071</v>
      </c>
      <c r="F470" s="39">
        <v>2422.1234136009948</v>
      </c>
      <c r="G470" s="39">
        <v>2464.429291974111</v>
      </c>
      <c r="H470" s="39">
        <v>2499.9387747709129</v>
      </c>
      <c r="I470" s="39">
        <v>2497.142320196725</v>
      </c>
    </row>
    <row r="471" spans="1:9" x14ac:dyDescent="0.35">
      <c r="A471" s="37" t="s">
        <v>56</v>
      </c>
      <c r="B471" s="37" t="s">
        <v>106</v>
      </c>
      <c r="C471" s="74" t="s">
        <v>59</v>
      </c>
      <c r="D471" s="39">
        <v>2952</v>
      </c>
      <c r="E471" s="39">
        <v>2849.009758399699</v>
      </c>
      <c r="F471" s="39">
        <v>2864.0028675622261</v>
      </c>
      <c r="G471" s="39">
        <v>2878.309182125045</v>
      </c>
      <c r="H471" s="39">
        <v>2924.0120826295702</v>
      </c>
      <c r="I471" s="39">
        <v>2974.4298009052168</v>
      </c>
    </row>
    <row r="472" spans="1:9" x14ac:dyDescent="0.35">
      <c r="A472" s="37" t="s">
        <v>56</v>
      </c>
      <c r="B472" s="37" t="s">
        <v>106</v>
      </c>
      <c r="C472" s="73" t="s">
        <v>61</v>
      </c>
      <c r="D472" s="39">
        <v>3585</v>
      </c>
      <c r="E472" s="39">
        <v>3452.1289427332272</v>
      </c>
      <c r="F472" s="39">
        <v>3274.7025920582382</v>
      </c>
      <c r="G472" s="39">
        <v>3285.0463537112828</v>
      </c>
      <c r="H472" s="39">
        <v>3288.2831066838448</v>
      </c>
      <c r="I472" s="39">
        <v>3333.8326668404752</v>
      </c>
    </row>
    <row r="473" spans="1:9" x14ac:dyDescent="0.35">
      <c r="A473" s="37" t="s">
        <v>56</v>
      </c>
      <c r="B473" s="37" t="s">
        <v>106</v>
      </c>
      <c r="C473" s="73" t="s">
        <v>63</v>
      </c>
      <c r="D473" s="39">
        <v>3008</v>
      </c>
      <c r="E473" s="39">
        <v>3394.844486521316</v>
      </c>
      <c r="F473" s="39">
        <v>3288.0668121741751</v>
      </c>
      <c r="G473" s="39">
        <v>3100.3616282038188</v>
      </c>
      <c r="H473" s="39">
        <v>3091.8479801701778</v>
      </c>
      <c r="I473" s="39">
        <v>3078.0030427046909</v>
      </c>
    </row>
    <row r="474" spans="1:9" x14ac:dyDescent="0.35">
      <c r="A474" s="37" t="s">
        <v>56</v>
      </c>
      <c r="B474" s="37" t="s">
        <v>106</v>
      </c>
      <c r="C474" s="73" t="s">
        <v>65</v>
      </c>
      <c r="D474" s="39">
        <v>2469</v>
      </c>
      <c r="E474" s="39">
        <v>2256.201921189464</v>
      </c>
      <c r="F474" s="39">
        <v>2519.8490332819151</v>
      </c>
      <c r="G474" s="39">
        <v>2449.1467238925979</v>
      </c>
      <c r="H474" s="39">
        <v>2299.547828534347</v>
      </c>
      <c r="I474" s="39">
        <v>2260.070317384299</v>
      </c>
    </row>
    <row r="475" spans="1:9" x14ac:dyDescent="0.35">
      <c r="A475" s="37" t="s">
        <v>56</v>
      </c>
      <c r="B475" s="37" t="s">
        <v>106</v>
      </c>
      <c r="C475" s="73" t="s">
        <v>67</v>
      </c>
      <c r="D475" s="39">
        <v>2452</v>
      </c>
      <c r="E475" s="39">
        <v>2247.0965104414909</v>
      </c>
      <c r="F475" s="39">
        <v>2210.001384539014</v>
      </c>
      <c r="G475" s="39">
        <v>2426.9561159009359</v>
      </c>
      <c r="H475" s="39">
        <v>2378.280670621391</v>
      </c>
      <c r="I475" s="39">
        <v>2254.0206437360212</v>
      </c>
    </row>
    <row r="476" spans="1:9" x14ac:dyDescent="0.35">
      <c r="A476" s="37" t="s">
        <v>56</v>
      </c>
      <c r="B476" s="37" t="s">
        <v>106</v>
      </c>
      <c r="C476" s="73" t="s">
        <v>69</v>
      </c>
      <c r="D476" s="39">
        <v>2442</v>
      </c>
      <c r="E476" s="39">
        <v>2595.0547269349199</v>
      </c>
      <c r="F476" s="39">
        <v>2479.611722547927</v>
      </c>
      <c r="G476" s="39">
        <v>2502.7513249004592</v>
      </c>
      <c r="H476" s="39">
        <v>2698.9851060574392</v>
      </c>
      <c r="I476" s="39">
        <v>2656.0442429093541</v>
      </c>
    </row>
    <row r="477" spans="1:9" x14ac:dyDescent="0.35">
      <c r="A477" s="37" t="s">
        <v>56</v>
      </c>
      <c r="B477" s="37" t="s">
        <v>106</v>
      </c>
      <c r="C477" s="73" t="s">
        <v>71</v>
      </c>
      <c r="D477" s="39">
        <v>2557</v>
      </c>
      <c r="E477" s="39">
        <v>2718.8497003356069</v>
      </c>
      <c r="F477" s="39">
        <v>2805.1423356728251</v>
      </c>
      <c r="G477" s="39">
        <v>2719.4457809516521</v>
      </c>
      <c r="H477" s="39">
        <v>2762.2641941466431</v>
      </c>
      <c r="I477" s="39">
        <v>2946.6990766764411</v>
      </c>
    </row>
    <row r="478" spans="1:9" x14ac:dyDescent="0.35">
      <c r="A478" s="37" t="s">
        <v>56</v>
      </c>
      <c r="B478" s="37" t="s">
        <v>106</v>
      </c>
      <c r="C478" s="73" t="s">
        <v>73</v>
      </c>
      <c r="D478" s="39">
        <v>2531</v>
      </c>
      <c r="E478" s="39">
        <v>2916.554538346903</v>
      </c>
      <c r="F478" s="39">
        <v>3020.501886997431</v>
      </c>
      <c r="G478" s="39">
        <v>3079.2981817463728</v>
      </c>
      <c r="H478" s="39">
        <v>3000.0970674739019</v>
      </c>
      <c r="I478" s="39">
        <v>3057.596666099611</v>
      </c>
    </row>
    <row r="479" spans="1:9" x14ac:dyDescent="0.35">
      <c r="A479" s="37" t="s">
        <v>56</v>
      </c>
      <c r="B479" s="37" t="s">
        <v>106</v>
      </c>
      <c r="C479" s="73" t="s">
        <v>76</v>
      </c>
      <c r="D479" s="39">
        <v>3088</v>
      </c>
      <c r="E479" s="39">
        <v>2880.4894217632382</v>
      </c>
      <c r="F479" s="39">
        <v>3233.3806421981808</v>
      </c>
      <c r="G479" s="39">
        <v>3315.5128213582611</v>
      </c>
      <c r="H479" s="39">
        <v>3353.62969675251</v>
      </c>
      <c r="I479" s="39">
        <v>3279.6256841830259</v>
      </c>
    </row>
    <row r="480" spans="1:9" x14ac:dyDescent="0.35">
      <c r="A480" s="37" t="s">
        <v>56</v>
      </c>
      <c r="B480" s="37" t="s">
        <v>106</v>
      </c>
      <c r="C480" s="73" t="s">
        <v>78</v>
      </c>
      <c r="D480" s="39">
        <v>3313</v>
      </c>
      <c r="E480" s="39">
        <v>3369.306706652776</v>
      </c>
      <c r="F480" s="39">
        <v>3131.9867741586681</v>
      </c>
      <c r="G480" s="39">
        <v>3491.919253048804</v>
      </c>
      <c r="H480" s="39">
        <v>3561.819232812717</v>
      </c>
      <c r="I480" s="39">
        <v>3586.8658237120371</v>
      </c>
    </row>
    <row r="481" spans="1:9" x14ac:dyDescent="0.35">
      <c r="A481" s="37" t="s">
        <v>56</v>
      </c>
      <c r="B481" s="37" t="s">
        <v>106</v>
      </c>
      <c r="C481" s="73" t="s">
        <v>80</v>
      </c>
      <c r="D481" s="39">
        <v>3798</v>
      </c>
      <c r="E481" s="39">
        <v>3791.312033857565</v>
      </c>
      <c r="F481" s="39">
        <v>3791.4920509399249</v>
      </c>
      <c r="G481" s="39">
        <v>3563.8887427019922</v>
      </c>
      <c r="H481" s="39">
        <v>3961.6439896809989</v>
      </c>
      <c r="I481" s="39">
        <v>4032.545095492304</v>
      </c>
    </row>
    <row r="482" spans="1:9" x14ac:dyDescent="0.35">
      <c r="A482" s="37" t="s">
        <v>56</v>
      </c>
      <c r="B482" s="37" t="s">
        <v>106</v>
      </c>
      <c r="C482" s="73" t="s">
        <v>82</v>
      </c>
      <c r="D482" s="39">
        <v>4339</v>
      </c>
      <c r="E482" s="39">
        <v>4609.5608447349341</v>
      </c>
      <c r="F482" s="39">
        <v>4540.4113342486471</v>
      </c>
      <c r="G482" s="39">
        <v>4551.4023086842399</v>
      </c>
      <c r="H482" s="39">
        <v>4330.7412138742911</v>
      </c>
      <c r="I482" s="39">
        <v>4814.5651078954807</v>
      </c>
    </row>
    <row r="483" spans="1:9" x14ac:dyDescent="0.35">
      <c r="A483" s="37" t="s">
        <v>56</v>
      </c>
      <c r="B483" s="37" t="s">
        <v>106</v>
      </c>
      <c r="C483" s="73" t="s">
        <v>84</v>
      </c>
      <c r="D483" s="39">
        <v>4763</v>
      </c>
      <c r="E483" s="39">
        <v>5226.1330517100851</v>
      </c>
      <c r="F483" s="39">
        <v>5429.6537407253754</v>
      </c>
      <c r="G483" s="39">
        <v>5398.2379884834891</v>
      </c>
      <c r="H483" s="39">
        <v>5426.8943093737662</v>
      </c>
      <c r="I483" s="39">
        <v>5225.9540218360544</v>
      </c>
    </row>
    <row r="484" spans="1:9" x14ac:dyDescent="0.35">
      <c r="A484" s="37" t="s">
        <v>56</v>
      </c>
      <c r="B484" s="37" t="s">
        <v>106</v>
      </c>
      <c r="C484" s="73" t="s">
        <v>86</v>
      </c>
      <c r="D484" s="39">
        <v>4861</v>
      </c>
      <c r="E484" s="39">
        <v>4983.7319640239812</v>
      </c>
      <c r="F484" s="39">
        <v>5397.23251157504</v>
      </c>
      <c r="G484" s="39">
        <v>5600.3049172673618</v>
      </c>
      <c r="H484" s="39">
        <v>5616.067943273576</v>
      </c>
      <c r="I484" s="39">
        <v>5657.6612580083392</v>
      </c>
    </row>
    <row r="485" spans="1:9" x14ac:dyDescent="0.35">
      <c r="A485" s="37" t="s">
        <v>56</v>
      </c>
      <c r="B485" s="37" t="s">
        <v>106</v>
      </c>
      <c r="C485" s="73" t="s">
        <v>88</v>
      </c>
      <c r="D485" s="39">
        <v>3375</v>
      </c>
      <c r="E485" s="39">
        <v>4459.7552296337653</v>
      </c>
      <c r="F485" s="39">
        <v>4563.8661676207603</v>
      </c>
      <c r="G485" s="39">
        <v>4985.072835457473</v>
      </c>
      <c r="H485" s="39">
        <v>5194.1301513718063</v>
      </c>
      <c r="I485" s="39">
        <v>5257.3781642383656</v>
      </c>
    </row>
    <row r="486" spans="1:9" x14ac:dyDescent="0.35">
      <c r="A486" s="37" t="s">
        <v>56</v>
      </c>
      <c r="B486" s="37" t="s">
        <v>106</v>
      </c>
      <c r="C486" s="73" t="s">
        <v>90</v>
      </c>
      <c r="D486" s="39">
        <v>1952</v>
      </c>
      <c r="E486" s="39">
        <v>2634.1418341567819</v>
      </c>
      <c r="F486" s="39">
        <v>3471.0090072209068</v>
      </c>
      <c r="G486" s="39">
        <v>3605.1153713435251</v>
      </c>
      <c r="H486" s="39">
        <v>3981.1983161031999</v>
      </c>
      <c r="I486" s="39">
        <v>4177.7090657414528</v>
      </c>
    </row>
    <row r="487" spans="1:9" x14ac:dyDescent="0.35">
      <c r="A487" s="37" t="s">
        <v>56</v>
      </c>
      <c r="B487" s="37" t="s">
        <v>106</v>
      </c>
      <c r="C487" s="73" t="s">
        <v>92</v>
      </c>
      <c r="D487" s="39">
        <v>1322</v>
      </c>
      <c r="E487" s="39">
        <v>1761.6073110105699</v>
      </c>
      <c r="F487" s="39">
        <v>2472.8263350351458</v>
      </c>
      <c r="G487" s="39">
        <v>3412.9084505434389</v>
      </c>
      <c r="H487" s="39">
        <v>3991.316449632202</v>
      </c>
      <c r="I487" s="39">
        <v>4538.0832494132619</v>
      </c>
    </row>
    <row r="488" spans="1:9" x14ac:dyDescent="0.35">
      <c r="A488" s="37" t="s">
        <v>56</v>
      </c>
      <c r="B488" s="75" t="s">
        <v>107</v>
      </c>
      <c r="C488" s="73" t="s">
        <v>57</v>
      </c>
      <c r="D488" s="39">
        <v>2122</v>
      </c>
      <c r="E488" s="39">
        <v>2195.9769356456609</v>
      </c>
      <c r="F488" s="39">
        <v>2290.30683314935</v>
      </c>
      <c r="G488" s="39">
        <v>2428.3799365965692</v>
      </c>
      <c r="H488" s="39">
        <v>2552.3927061056729</v>
      </c>
      <c r="I488" s="39">
        <v>2616.0216229168868</v>
      </c>
    </row>
    <row r="489" spans="1:9" x14ac:dyDescent="0.35">
      <c r="A489" s="37" t="s">
        <v>56</v>
      </c>
      <c r="B489" s="75" t="s">
        <v>107</v>
      </c>
      <c r="C489" s="74" t="s">
        <v>59</v>
      </c>
      <c r="D489" s="39">
        <v>2432</v>
      </c>
      <c r="E489" s="39">
        <v>2305.35442693084</v>
      </c>
      <c r="F489" s="39">
        <v>2370.2295972598331</v>
      </c>
      <c r="G489" s="39">
        <v>2450.0456625992779</v>
      </c>
      <c r="H489" s="39">
        <v>2571.2104681626101</v>
      </c>
      <c r="I489" s="39">
        <v>2689.9554478163591</v>
      </c>
    </row>
    <row r="490" spans="1:9" x14ac:dyDescent="0.35">
      <c r="A490" s="37" t="s">
        <v>56</v>
      </c>
      <c r="B490" s="75" t="s">
        <v>107</v>
      </c>
      <c r="C490" s="73" t="s">
        <v>61</v>
      </c>
      <c r="D490" s="39">
        <v>2590</v>
      </c>
      <c r="E490" s="39">
        <v>2488.3378446102361</v>
      </c>
      <c r="F490" s="39">
        <v>2362.98848531968</v>
      </c>
      <c r="G490" s="39">
        <v>2419.3032639845492</v>
      </c>
      <c r="H490" s="39">
        <v>2486.3461807594249</v>
      </c>
      <c r="I490" s="39">
        <v>2593.5977076159102</v>
      </c>
    </row>
    <row r="491" spans="1:9" x14ac:dyDescent="0.35">
      <c r="A491" s="37" t="s">
        <v>56</v>
      </c>
      <c r="B491" s="75" t="s">
        <v>107</v>
      </c>
      <c r="C491" s="73" t="s">
        <v>63</v>
      </c>
      <c r="D491" s="39">
        <v>2053</v>
      </c>
      <c r="E491" s="39">
        <v>2414.0392745220488</v>
      </c>
      <c r="F491" s="39">
        <v>2365.1823502983711</v>
      </c>
      <c r="G491" s="39">
        <v>2249.9972170114579</v>
      </c>
      <c r="H491" s="39">
        <v>2294.9819354763008</v>
      </c>
      <c r="I491" s="39">
        <v>2349.8799544389321</v>
      </c>
    </row>
    <row r="492" spans="1:9" x14ac:dyDescent="0.35">
      <c r="A492" s="37" t="s">
        <v>56</v>
      </c>
      <c r="B492" s="75" t="s">
        <v>107</v>
      </c>
      <c r="C492" s="73" t="s">
        <v>65</v>
      </c>
      <c r="D492" s="39">
        <v>1678</v>
      </c>
      <c r="E492" s="39">
        <v>1992.2032870259609</v>
      </c>
      <c r="F492" s="39">
        <v>2341.2154737371161</v>
      </c>
      <c r="G492" s="39">
        <v>2344.838280620042</v>
      </c>
      <c r="H492" s="39">
        <v>2256.818305305424</v>
      </c>
      <c r="I492" s="39">
        <v>2290.4529634906721</v>
      </c>
    </row>
    <row r="493" spans="1:9" x14ac:dyDescent="0.35">
      <c r="A493" s="37" t="s">
        <v>56</v>
      </c>
      <c r="B493" s="75" t="s">
        <v>107</v>
      </c>
      <c r="C493" s="73" t="s">
        <v>67</v>
      </c>
      <c r="D493" s="39">
        <v>1899</v>
      </c>
      <c r="E493" s="39">
        <v>1970.615612099527</v>
      </c>
      <c r="F493" s="39">
        <v>2221.12038292425</v>
      </c>
      <c r="G493" s="39">
        <v>2534.6558789509359</v>
      </c>
      <c r="H493" s="39">
        <v>2564.8602154826372</v>
      </c>
      <c r="I493" s="39">
        <v>2504.2508478465179</v>
      </c>
    </row>
    <row r="494" spans="1:9" x14ac:dyDescent="0.35">
      <c r="A494" s="37" t="s">
        <v>56</v>
      </c>
      <c r="B494" s="75" t="s">
        <v>107</v>
      </c>
      <c r="C494" s="73" t="s">
        <v>69</v>
      </c>
      <c r="D494" s="39">
        <v>2041</v>
      </c>
      <c r="E494" s="39">
        <v>2167.3772655039088</v>
      </c>
      <c r="F494" s="39">
        <v>2232.4914811667541</v>
      </c>
      <c r="G494" s="39">
        <v>2433.308281051522</v>
      </c>
      <c r="H494" s="39">
        <v>2714.5628337779749</v>
      </c>
      <c r="I494" s="39">
        <v>2756.2117998653221</v>
      </c>
    </row>
    <row r="495" spans="1:9" x14ac:dyDescent="0.35">
      <c r="A495" s="37" t="s">
        <v>56</v>
      </c>
      <c r="B495" s="75" t="s">
        <v>107</v>
      </c>
      <c r="C495" s="73" t="s">
        <v>71</v>
      </c>
      <c r="D495" s="39">
        <v>2150</v>
      </c>
      <c r="E495" s="39">
        <v>2274.7669982776661</v>
      </c>
      <c r="F495" s="39">
        <v>2374.02352790653</v>
      </c>
      <c r="G495" s="39">
        <v>2427.7330143493791</v>
      </c>
      <c r="H495" s="39">
        <v>2604.2504907847629</v>
      </c>
      <c r="I495" s="39">
        <v>2863.520501672846</v>
      </c>
    </row>
    <row r="496" spans="1:9" x14ac:dyDescent="0.35">
      <c r="A496" s="37" t="s">
        <v>56</v>
      </c>
      <c r="B496" s="75" t="s">
        <v>107</v>
      </c>
      <c r="C496" s="73" t="s">
        <v>73</v>
      </c>
      <c r="D496" s="39">
        <v>2048</v>
      </c>
      <c r="E496" s="39">
        <v>2295.8778083639259</v>
      </c>
      <c r="F496" s="39">
        <v>2407.5988920409191</v>
      </c>
      <c r="G496" s="39">
        <v>2485.9221134587769</v>
      </c>
      <c r="H496" s="39">
        <v>2529.1753308958109</v>
      </c>
      <c r="I496" s="39">
        <v>2690.6461217616202</v>
      </c>
    </row>
    <row r="497" spans="1:9" x14ac:dyDescent="0.35">
      <c r="A497" s="37" t="s">
        <v>56</v>
      </c>
      <c r="B497" s="75" t="s">
        <v>107</v>
      </c>
      <c r="C497" s="73" t="s">
        <v>76</v>
      </c>
      <c r="D497" s="39">
        <v>2313</v>
      </c>
      <c r="E497" s="39">
        <v>2179.2086386679039</v>
      </c>
      <c r="F497" s="39">
        <v>2436.2398225067182</v>
      </c>
      <c r="G497" s="39">
        <v>2533.4693426450472</v>
      </c>
      <c r="H497" s="39">
        <v>2602.0626958585949</v>
      </c>
      <c r="I497" s="39">
        <v>2642.630274581853</v>
      </c>
    </row>
    <row r="498" spans="1:9" x14ac:dyDescent="0.35">
      <c r="A498" s="37" t="s">
        <v>56</v>
      </c>
      <c r="B498" s="75" t="s">
        <v>107</v>
      </c>
      <c r="C498" s="73" t="s">
        <v>78</v>
      </c>
      <c r="D498" s="39">
        <v>2354</v>
      </c>
      <c r="E498" s="39">
        <v>2335.1108757719121</v>
      </c>
      <c r="F498" s="39">
        <v>2219.9057073475428</v>
      </c>
      <c r="G498" s="39">
        <v>2484.000406366044</v>
      </c>
      <c r="H498" s="39">
        <v>2571.727314048474</v>
      </c>
      <c r="I498" s="39">
        <v>2635.6205880963089</v>
      </c>
    </row>
    <row r="499" spans="1:9" x14ac:dyDescent="0.35">
      <c r="A499" s="37" t="s">
        <v>56</v>
      </c>
      <c r="B499" s="75" t="s">
        <v>107</v>
      </c>
      <c r="C499" s="73" t="s">
        <v>80</v>
      </c>
      <c r="D499" s="39">
        <v>2401</v>
      </c>
      <c r="E499" s="39">
        <v>2283.8104245106601</v>
      </c>
      <c r="F499" s="39">
        <v>2268.626684121291</v>
      </c>
      <c r="G499" s="39">
        <v>2175.9370027272189</v>
      </c>
      <c r="H499" s="39">
        <v>2433.6901872193148</v>
      </c>
      <c r="I499" s="39">
        <v>2517.8248921860441</v>
      </c>
    </row>
    <row r="500" spans="1:9" x14ac:dyDescent="0.35">
      <c r="A500" s="37" t="s">
        <v>56</v>
      </c>
      <c r="B500" s="75" t="s">
        <v>107</v>
      </c>
      <c r="C500" s="73" t="s">
        <v>82</v>
      </c>
      <c r="D500" s="39">
        <v>2220</v>
      </c>
      <c r="E500" s="39">
        <v>2150.1304336002768</v>
      </c>
      <c r="F500" s="39">
        <v>2074.9155835531751</v>
      </c>
      <c r="G500" s="39">
        <v>2067.7677706033328</v>
      </c>
      <c r="H500" s="39">
        <v>1995.4164861757019</v>
      </c>
      <c r="I500" s="39">
        <v>2227.2148714624168</v>
      </c>
    </row>
    <row r="501" spans="1:9" x14ac:dyDescent="0.35">
      <c r="A501" s="37" t="s">
        <v>56</v>
      </c>
      <c r="B501" s="75" t="s">
        <v>107</v>
      </c>
      <c r="C501" s="73" t="s">
        <v>84</v>
      </c>
      <c r="D501" s="39">
        <v>1712</v>
      </c>
      <c r="E501" s="39">
        <v>1887.703664268269</v>
      </c>
      <c r="F501" s="39">
        <v>1837.0338086290569</v>
      </c>
      <c r="G501" s="39">
        <v>1791.574608681417</v>
      </c>
      <c r="H501" s="39">
        <v>1789.767088440786</v>
      </c>
      <c r="I501" s="39">
        <v>1734.1842355875799</v>
      </c>
    </row>
    <row r="502" spans="1:9" x14ac:dyDescent="0.35">
      <c r="A502" s="37" t="s">
        <v>56</v>
      </c>
      <c r="B502" s="75" t="s">
        <v>107</v>
      </c>
      <c r="C502" s="73" t="s">
        <v>86</v>
      </c>
      <c r="D502" s="39">
        <v>1339</v>
      </c>
      <c r="E502" s="39">
        <v>1463.1919127362851</v>
      </c>
      <c r="F502" s="39">
        <v>1604.1320897874091</v>
      </c>
      <c r="G502" s="39">
        <v>1574.598797906212</v>
      </c>
      <c r="H502" s="39">
        <v>1547.025628091674</v>
      </c>
      <c r="I502" s="39">
        <v>1550.1450901765791</v>
      </c>
    </row>
    <row r="503" spans="1:9" x14ac:dyDescent="0.35">
      <c r="A503" s="37" t="s">
        <v>56</v>
      </c>
      <c r="B503" s="75" t="s">
        <v>107</v>
      </c>
      <c r="C503" s="73" t="s">
        <v>88</v>
      </c>
      <c r="D503" s="39">
        <v>761</v>
      </c>
      <c r="E503" s="39">
        <v>1105.5539291798079</v>
      </c>
      <c r="F503" s="39">
        <v>1198.8384943962151</v>
      </c>
      <c r="G503" s="39">
        <v>1325.8747550346459</v>
      </c>
      <c r="H503" s="39">
        <v>1311.1357750148661</v>
      </c>
      <c r="I503" s="39">
        <v>1298.925804718657</v>
      </c>
    </row>
    <row r="504" spans="1:9" x14ac:dyDescent="0.35">
      <c r="A504" s="37" t="s">
        <v>56</v>
      </c>
      <c r="B504" s="75" t="s">
        <v>107</v>
      </c>
      <c r="C504" s="73" t="s">
        <v>90</v>
      </c>
      <c r="D504" s="39">
        <v>413</v>
      </c>
      <c r="E504" s="39">
        <v>585.20641848778109</v>
      </c>
      <c r="F504" s="39">
        <v>844.59302238980661</v>
      </c>
      <c r="G504" s="39">
        <v>927.20499808493014</v>
      </c>
      <c r="H504" s="39">
        <v>1035.295206678501</v>
      </c>
      <c r="I504" s="39">
        <v>1033.821178867684</v>
      </c>
    </row>
    <row r="505" spans="1:9" x14ac:dyDescent="0.35">
      <c r="A505" s="37" t="s">
        <v>56</v>
      </c>
      <c r="B505" s="75" t="s">
        <v>107</v>
      </c>
      <c r="C505" s="73" t="s">
        <v>92</v>
      </c>
      <c r="D505" s="39">
        <v>258</v>
      </c>
      <c r="E505" s="39">
        <v>368.03127023941101</v>
      </c>
      <c r="F505" s="39">
        <v>535.80107405610681</v>
      </c>
      <c r="G505" s="39">
        <v>782.77949453946167</v>
      </c>
      <c r="H505" s="39">
        <v>944.1668871838416</v>
      </c>
      <c r="I505" s="39">
        <v>1089.4876943250499</v>
      </c>
    </row>
    <row r="506" spans="1:9" x14ac:dyDescent="0.35">
      <c r="A506" s="37" t="s">
        <v>56</v>
      </c>
      <c r="B506" s="75" t="s">
        <v>108</v>
      </c>
      <c r="C506" s="73" t="s">
        <v>57</v>
      </c>
      <c r="D506" s="39">
        <v>17874</v>
      </c>
      <c r="E506" s="39">
        <v>19414.62086589128</v>
      </c>
      <c r="F506" s="39">
        <v>20604.27736247742</v>
      </c>
      <c r="G506" s="39">
        <v>22281.274159415501</v>
      </c>
      <c r="H506" s="39">
        <v>24232.440566267491</v>
      </c>
      <c r="I506" s="39">
        <v>25798.6144968031</v>
      </c>
    </row>
    <row r="507" spans="1:9" x14ac:dyDescent="0.35">
      <c r="A507" s="37" t="s">
        <v>56</v>
      </c>
      <c r="B507" s="75" t="s">
        <v>108</v>
      </c>
      <c r="C507" s="74" t="s">
        <v>59</v>
      </c>
      <c r="D507" s="39">
        <v>19679</v>
      </c>
      <c r="E507" s="39">
        <v>20517.00852891969</v>
      </c>
      <c r="F507" s="39">
        <v>21790.733327648239</v>
      </c>
      <c r="G507" s="39">
        <v>23085.05202667306</v>
      </c>
      <c r="H507" s="39">
        <v>24822.15686413593</v>
      </c>
      <c r="I507" s="39">
        <v>26801.96620862835</v>
      </c>
    </row>
    <row r="508" spans="1:9" x14ac:dyDescent="0.35">
      <c r="A508" s="37" t="s">
        <v>56</v>
      </c>
      <c r="B508" s="75" t="s">
        <v>108</v>
      </c>
      <c r="C508" s="73" t="s">
        <v>61</v>
      </c>
      <c r="D508" s="39">
        <v>20480</v>
      </c>
      <c r="E508" s="39">
        <v>22214.041669489321</v>
      </c>
      <c r="F508" s="39">
        <v>22715.874476549459</v>
      </c>
      <c r="G508" s="39">
        <v>24004.351114723031</v>
      </c>
      <c r="H508" s="39">
        <v>25351.41733301296</v>
      </c>
      <c r="I508" s="39">
        <v>27119.54652806024</v>
      </c>
    </row>
    <row r="509" spans="1:9" x14ac:dyDescent="0.35">
      <c r="A509" s="37" t="s">
        <v>56</v>
      </c>
      <c r="B509" s="75" t="s">
        <v>108</v>
      </c>
      <c r="C509" s="73" t="s">
        <v>63</v>
      </c>
      <c r="D509" s="39">
        <v>18818</v>
      </c>
      <c r="E509" s="39">
        <v>23249.484246994602</v>
      </c>
      <c r="F509" s="39">
        <v>24833.95859828476</v>
      </c>
      <c r="G509" s="39">
        <v>25316.209371561748</v>
      </c>
      <c r="H509" s="39">
        <v>26607.451537268491</v>
      </c>
      <c r="I509" s="39">
        <v>27983.504215833651</v>
      </c>
    </row>
    <row r="510" spans="1:9" x14ac:dyDescent="0.35">
      <c r="A510" s="37" t="s">
        <v>56</v>
      </c>
      <c r="B510" s="75" t="s">
        <v>108</v>
      </c>
      <c r="C510" s="73" t="s">
        <v>65</v>
      </c>
      <c r="D510" s="39">
        <v>19916</v>
      </c>
      <c r="E510" s="39">
        <v>22138.47904145272</v>
      </c>
      <c r="F510" s="39">
        <v>26707.474369146141</v>
      </c>
      <c r="G510" s="39">
        <v>28359.323222227791</v>
      </c>
      <c r="H510" s="39">
        <v>28846.39557413193</v>
      </c>
      <c r="I510" s="39">
        <v>30100.869525267211</v>
      </c>
    </row>
    <row r="511" spans="1:9" x14ac:dyDescent="0.35">
      <c r="A511" s="37" t="s">
        <v>56</v>
      </c>
      <c r="B511" s="75" t="s">
        <v>108</v>
      </c>
      <c r="C511" s="73" t="s">
        <v>67</v>
      </c>
      <c r="D511" s="39">
        <v>21580</v>
      </c>
      <c r="E511" s="39">
        <v>22710.49240205119</v>
      </c>
      <c r="F511" s="39">
        <v>25621.17664497779</v>
      </c>
      <c r="G511" s="39">
        <v>29707.66783385587</v>
      </c>
      <c r="H511" s="39">
        <v>31315.556401624621</v>
      </c>
      <c r="I511" s="39">
        <v>31872.801416861541</v>
      </c>
    </row>
    <row r="512" spans="1:9" x14ac:dyDescent="0.35">
      <c r="A512" s="37" t="s">
        <v>56</v>
      </c>
      <c r="B512" s="75" t="s">
        <v>108</v>
      </c>
      <c r="C512" s="73" t="s">
        <v>69</v>
      </c>
      <c r="D512" s="39">
        <v>21730</v>
      </c>
      <c r="E512" s="39">
        <v>23675.55969071561</v>
      </c>
      <c r="F512" s="39">
        <v>24962.597124091761</v>
      </c>
      <c r="G512" s="39">
        <v>27689.270443517042</v>
      </c>
      <c r="H512" s="39">
        <v>31406.959613737439</v>
      </c>
      <c r="I512" s="39">
        <v>32935.128308101943</v>
      </c>
    </row>
    <row r="513" spans="1:9" x14ac:dyDescent="0.35">
      <c r="A513" s="37" t="s">
        <v>56</v>
      </c>
      <c r="B513" s="75" t="s">
        <v>108</v>
      </c>
      <c r="C513" s="73" t="s">
        <v>71</v>
      </c>
      <c r="D513" s="39">
        <v>21559</v>
      </c>
      <c r="E513" s="39">
        <v>23972.855130808792</v>
      </c>
      <c r="F513" s="39">
        <v>25493.528179120531</v>
      </c>
      <c r="G513" s="39">
        <v>26843.684362682219</v>
      </c>
      <c r="H513" s="39">
        <v>29474.850350046549</v>
      </c>
      <c r="I513" s="39">
        <v>33047.487754771057</v>
      </c>
    </row>
    <row r="514" spans="1:9" x14ac:dyDescent="0.35">
      <c r="A514" s="37" t="s">
        <v>56</v>
      </c>
      <c r="B514" s="75" t="s">
        <v>108</v>
      </c>
      <c r="C514" s="73" t="s">
        <v>73</v>
      </c>
      <c r="D514" s="39">
        <v>20113</v>
      </c>
      <c r="E514" s="39">
        <v>23874.915375674831</v>
      </c>
      <c r="F514" s="39">
        <v>25661.60115756372</v>
      </c>
      <c r="G514" s="39">
        <v>27222.542183097201</v>
      </c>
      <c r="H514" s="39">
        <v>28597.965382870079</v>
      </c>
      <c r="I514" s="39">
        <v>31184.332690542509</v>
      </c>
    </row>
    <row r="515" spans="1:9" x14ac:dyDescent="0.35">
      <c r="A515" s="37" t="s">
        <v>56</v>
      </c>
      <c r="B515" s="75" t="s">
        <v>108</v>
      </c>
      <c r="C515" s="73" t="s">
        <v>76</v>
      </c>
      <c r="D515" s="39">
        <v>21184</v>
      </c>
      <c r="E515" s="39">
        <v>21781.485993142469</v>
      </c>
      <c r="F515" s="39">
        <v>25074.884931467699</v>
      </c>
      <c r="G515" s="39">
        <v>26902.43488333694</v>
      </c>
      <c r="H515" s="39">
        <v>28471.826756232869</v>
      </c>
      <c r="I515" s="39">
        <v>29840.72297863604</v>
      </c>
    </row>
    <row r="516" spans="1:9" x14ac:dyDescent="0.35">
      <c r="A516" s="37" t="s">
        <v>56</v>
      </c>
      <c r="B516" s="75" t="s">
        <v>108</v>
      </c>
      <c r="C516" s="73" t="s">
        <v>78</v>
      </c>
      <c r="D516" s="39">
        <v>19968</v>
      </c>
      <c r="E516" s="39">
        <v>22270.078040036358</v>
      </c>
      <c r="F516" s="39">
        <v>22405.572358027901</v>
      </c>
      <c r="G516" s="39">
        <v>25814.350271082461</v>
      </c>
      <c r="H516" s="39">
        <v>27660.761939287619</v>
      </c>
      <c r="I516" s="39">
        <v>29210.726813793379</v>
      </c>
    </row>
    <row r="517" spans="1:9" x14ac:dyDescent="0.35">
      <c r="A517" s="37" t="s">
        <v>56</v>
      </c>
      <c r="B517" s="75" t="s">
        <v>108</v>
      </c>
      <c r="C517" s="73" t="s">
        <v>80</v>
      </c>
      <c r="D517" s="39">
        <v>18449</v>
      </c>
      <c r="E517" s="39">
        <v>20705.280167863901</v>
      </c>
      <c r="F517" s="39">
        <v>22310.360173290312</v>
      </c>
      <c r="G517" s="39">
        <v>22619.989777519451</v>
      </c>
      <c r="H517" s="39">
        <v>26078.60046704311</v>
      </c>
      <c r="I517" s="39">
        <v>27909.321255617771</v>
      </c>
    </row>
    <row r="518" spans="1:9" x14ac:dyDescent="0.35">
      <c r="A518" s="37" t="s">
        <v>56</v>
      </c>
      <c r="B518" s="75" t="s">
        <v>108</v>
      </c>
      <c r="C518" s="73" t="s">
        <v>82</v>
      </c>
      <c r="D518" s="39">
        <v>16694</v>
      </c>
      <c r="E518" s="39">
        <v>19159.334255742349</v>
      </c>
      <c r="F518" s="39">
        <v>20791.545754112711</v>
      </c>
      <c r="G518" s="39">
        <v>22365.501586075879</v>
      </c>
      <c r="H518" s="39">
        <v>22812.023981354119</v>
      </c>
      <c r="I518" s="39">
        <v>26296.9117020267</v>
      </c>
    </row>
    <row r="519" spans="1:9" x14ac:dyDescent="0.35">
      <c r="A519" s="37" t="s">
        <v>56</v>
      </c>
      <c r="B519" s="75" t="s">
        <v>108</v>
      </c>
      <c r="C519" s="73" t="s">
        <v>84</v>
      </c>
      <c r="D519" s="39">
        <v>14680</v>
      </c>
      <c r="E519" s="39">
        <v>17225.041089151531</v>
      </c>
      <c r="F519" s="39">
        <v>19114.023792829361</v>
      </c>
      <c r="G519" s="39">
        <v>20733.96435144624</v>
      </c>
      <c r="H519" s="39">
        <v>22280.020568592361</v>
      </c>
      <c r="I519" s="39">
        <v>22837.683918395749</v>
      </c>
    </row>
    <row r="520" spans="1:9" x14ac:dyDescent="0.35">
      <c r="A520" s="37" t="s">
        <v>56</v>
      </c>
      <c r="B520" s="75" t="s">
        <v>108</v>
      </c>
      <c r="C520" s="73" t="s">
        <v>86</v>
      </c>
      <c r="D520" s="39">
        <v>14562</v>
      </c>
      <c r="E520" s="39">
        <v>14828.10220173412</v>
      </c>
      <c r="F520" s="39">
        <v>16916.029447665991</v>
      </c>
      <c r="G520" s="39">
        <v>18768.044453469542</v>
      </c>
      <c r="H520" s="39">
        <v>20374.808550569709</v>
      </c>
      <c r="I520" s="39">
        <v>21895.480607320951</v>
      </c>
    </row>
    <row r="521" spans="1:9" x14ac:dyDescent="0.35">
      <c r="A521" s="37" t="s">
        <v>56</v>
      </c>
      <c r="B521" s="75" t="s">
        <v>108</v>
      </c>
      <c r="C521" s="73" t="s">
        <v>88</v>
      </c>
      <c r="D521" s="39">
        <v>10520</v>
      </c>
      <c r="E521" s="39">
        <v>13784.83975375208</v>
      </c>
      <c r="F521" s="39">
        <v>13934.57030109786</v>
      </c>
      <c r="G521" s="39">
        <v>16004.181337966491</v>
      </c>
      <c r="H521" s="39">
        <v>17799.006883454331</v>
      </c>
      <c r="I521" s="39">
        <v>19390.692346908319</v>
      </c>
    </row>
    <row r="522" spans="1:9" x14ac:dyDescent="0.35">
      <c r="A522" s="37" t="s">
        <v>56</v>
      </c>
      <c r="B522" s="75" t="s">
        <v>108</v>
      </c>
      <c r="C522" s="73" t="s">
        <v>90</v>
      </c>
      <c r="D522" s="39">
        <v>6447</v>
      </c>
      <c r="E522" s="39">
        <v>9028.4978308229038</v>
      </c>
      <c r="F522" s="39">
        <v>11709.72569770944</v>
      </c>
      <c r="G522" s="39">
        <v>12094.023679026181</v>
      </c>
      <c r="H522" s="39">
        <v>14038.23322382862</v>
      </c>
      <c r="I522" s="39">
        <v>15699.366349190181</v>
      </c>
    </row>
    <row r="523" spans="1:9" x14ac:dyDescent="0.35">
      <c r="A523" s="37" t="s">
        <v>56</v>
      </c>
      <c r="B523" s="75" t="s">
        <v>108</v>
      </c>
      <c r="C523" s="73" t="s">
        <v>92</v>
      </c>
      <c r="D523" s="39">
        <v>5161</v>
      </c>
      <c r="E523" s="39">
        <v>7120.4248348605142</v>
      </c>
      <c r="F523" s="39">
        <v>10038.876509286391</v>
      </c>
      <c r="G523" s="39">
        <v>13630.429263015079</v>
      </c>
      <c r="H523" s="39">
        <v>15904.3774021758</v>
      </c>
      <c r="I523" s="39">
        <v>18604.289642119202</v>
      </c>
    </row>
    <row r="524" spans="1:9" x14ac:dyDescent="0.35">
      <c r="A524" s="37" t="s">
        <v>56</v>
      </c>
      <c r="B524" s="75" t="s">
        <v>109</v>
      </c>
      <c r="C524" s="73" t="s">
        <v>57</v>
      </c>
      <c r="D524" s="39">
        <v>355</v>
      </c>
      <c r="E524" s="39">
        <v>355.50734181058942</v>
      </c>
      <c r="F524" s="39">
        <v>334.32801957542699</v>
      </c>
      <c r="G524" s="39">
        <v>324.74418744960008</v>
      </c>
      <c r="H524" s="39">
        <v>315.75638469321979</v>
      </c>
      <c r="I524" s="39">
        <v>300.9733129598493</v>
      </c>
    </row>
    <row r="525" spans="1:9" x14ac:dyDescent="0.35">
      <c r="A525" s="37" t="s">
        <v>56</v>
      </c>
      <c r="B525" s="75" t="s">
        <v>109</v>
      </c>
      <c r="C525" s="74" t="s">
        <v>59</v>
      </c>
      <c r="D525" s="39">
        <v>370</v>
      </c>
      <c r="E525" s="39">
        <v>317.45039185250317</v>
      </c>
      <c r="F525" s="39">
        <v>316.80691112055808</v>
      </c>
      <c r="G525" s="39">
        <v>297.50822625140478</v>
      </c>
      <c r="H525" s="39">
        <v>287.12105015938238</v>
      </c>
      <c r="I525" s="39">
        <v>277.66479468764101</v>
      </c>
    </row>
    <row r="526" spans="1:9" x14ac:dyDescent="0.35">
      <c r="A526" s="37" t="s">
        <v>56</v>
      </c>
      <c r="B526" s="75" t="s">
        <v>109</v>
      </c>
      <c r="C526" s="73" t="s">
        <v>61</v>
      </c>
      <c r="D526" s="39">
        <v>383</v>
      </c>
      <c r="E526" s="39">
        <v>304.14504228623753</v>
      </c>
      <c r="F526" s="39">
        <v>263.9324075662044</v>
      </c>
      <c r="G526" s="39">
        <v>258.20427900727378</v>
      </c>
      <c r="H526" s="39">
        <v>240.6658710204693</v>
      </c>
      <c r="I526" s="39">
        <v>229.90962978892901</v>
      </c>
    </row>
    <row r="527" spans="1:9" x14ac:dyDescent="0.35">
      <c r="A527" s="37" t="s">
        <v>56</v>
      </c>
      <c r="B527" s="75" t="s">
        <v>109</v>
      </c>
      <c r="C527" s="73" t="s">
        <v>63</v>
      </c>
      <c r="D527" s="39">
        <v>285</v>
      </c>
      <c r="E527" s="39">
        <v>313.26742986544139</v>
      </c>
      <c r="F527" s="39">
        <v>257.04409321032688</v>
      </c>
      <c r="G527" s="39">
        <v>223.54121344061289</v>
      </c>
      <c r="H527" s="39">
        <v>214.1043123536663</v>
      </c>
      <c r="I527" s="39">
        <v>198.2033796331221</v>
      </c>
    </row>
    <row r="528" spans="1:9" x14ac:dyDescent="0.35">
      <c r="A528" s="37" t="s">
        <v>56</v>
      </c>
      <c r="B528" s="75" t="s">
        <v>109</v>
      </c>
      <c r="C528" s="73" t="s">
        <v>65</v>
      </c>
      <c r="D528" s="39">
        <v>280</v>
      </c>
      <c r="E528" s="39">
        <v>263.52777469708252</v>
      </c>
      <c r="F528" s="39">
        <v>286.08840964661891</v>
      </c>
      <c r="G528" s="39">
        <v>254.37538375461111</v>
      </c>
      <c r="H528" s="39">
        <v>227.9041767852116</v>
      </c>
      <c r="I528" s="39">
        <v>215.20499567234131</v>
      </c>
    </row>
    <row r="529" spans="1:9" x14ac:dyDescent="0.35">
      <c r="A529" s="37" t="s">
        <v>56</v>
      </c>
      <c r="B529" s="75" t="s">
        <v>109</v>
      </c>
      <c r="C529" s="73" t="s">
        <v>67</v>
      </c>
      <c r="D529" s="39">
        <v>325</v>
      </c>
      <c r="E529" s="39">
        <v>275.1468985843772</v>
      </c>
      <c r="F529" s="39">
        <v>279.8782844742193</v>
      </c>
      <c r="G529" s="39">
        <v>295.11452110928821</v>
      </c>
      <c r="H529" s="39">
        <v>271.79275203499242</v>
      </c>
      <c r="I529" s="39">
        <v>247.52029210525069</v>
      </c>
    </row>
    <row r="530" spans="1:9" x14ac:dyDescent="0.35">
      <c r="A530" s="37" t="s">
        <v>56</v>
      </c>
      <c r="B530" s="75" t="s">
        <v>109</v>
      </c>
      <c r="C530" s="73" t="s">
        <v>69</v>
      </c>
      <c r="D530" s="39">
        <v>290</v>
      </c>
      <c r="E530" s="39">
        <v>310.11289881042381</v>
      </c>
      <c r="F530" s="39">
        <v>283.8524999090306</v>
      </c>
      <c r="G530" s="39">
        <v>285.80344344350038</v>
      </c>
      <c r="H530" s="39">
        <v>295.35225019816812</v>
      </c>
      <c r="I530" s="39">
        <v>275.34827794741221</v>
      </c>
    </row>
    <row r="531" spans="1:9" x14ac:dyDescent="0.35">
      <c r="A531" s="37" t="s">
        <v>56</v>
      </c>
      <c r="B531" s="75" t="s">
        <v>109</v>
      </c>
      <c r="C531" s="73" t="s">
        <v>71</v>
      </c>
      <c r="D531" s="39">
        <v>306</v>
      </c>
      <c r="E531" s="39">
        <v>287.09720746277219</v>
      </c>
      <c r="F531" s="39">
        <v>299.07769396855952</v>
      </c>
      <c r="G531" s="39">
        <v>277.48867631297611</v>
      </c>
      <c r="H531" s="39">
        <v>277.04644936737628</v>
      </c>
      <c r="I531" s="39">
        <v>283.43987311803858</v>
      </c>
    </row>
    <row r="532" spans="1:9" x14ac:dyDescent="0.35">
      <c r="A532" s="37" t="s">
        <v>56</v>
      </c>
      <c r="B532" s="75" t="s">
        <v>109</v>
      </c>
      <c r="C532" s="73" t="s">
        <v>73</v>
      </c>
      <c r="D532" s="39">
        <v>264</v>
      </c>
      <c r="E532" s="39">
        <v>299.74477504826223</v>
      </c>
      <c r="F532" s="39">
        <v>284.57004031269389</v>
      </c>
      <c r="G532" s="39">
        <v>288.89774077492092</v>
      </c>
      <c r="H532" s="39">
        <v>269.15587005074559</v>
      </c>
      <c r="I532" s="39">
        <v>266.84736762434778</v>
      </c>
    </row>
    <row r="533" spans="1:9" x14ac:dyDescent="0.35">
      <c r="A533" s="37" t="s">
        <v>56</v>
      </c>
      <c r="B533" s="75" t="s">
        <v>109</v>
      </c>
      <c r="C533" s="73" t="s">
        <v>76</v>
      </c>
      <c r="D533" s="39">
        <v>293</v>
      </c>
      <c r="E533" s="39">
        <v>242.03727386721539</v>
      </c>
      <c r="F533" s="39">
        <v>272.31135256322779</v>
      </c>
      <c r="G533" s="39">
        <v>257.49882534217568</v>
      </c>
      <c r="H533" s="39">
        <v>256.3845522470437</v>
      </c>
      <c r="I533" s="39">
        <v>238.0478915520959</v>
      </c>
    </row>
    <row r="534" spans="1:9" x14ac:dyDescent="0.35">
      <c r="A534" s="37" t="s">
        <v>56</v>
      </c>
      <c r="B534" s="75" t="s">
        <v>109</v>
      </c>
      <c r="C534" s="73" t="s">
        <v>78</v>
      </c>
      <c r="D534" s="39">
        <v>353</v>
      </c>
      <c r="E534" s="39">
        <v>286.86942818842431</v>
      </c>
      <c r="F534" s="39">
        <v>244.52764619320749</v>
      </c>
      <c r="G534" s="39">
        <v>271.8188068075217</v>
      </c>
      <c r="H534" s="39">
        <v>257.70639216414122</v>
      </c>
      <c r="I534" s="39">
        <v>253.70490802459261</v>
      </c>
    </row>
    <row r="535" spans="1:9" x14ac:dyDescent="0.35">
      <c r="A535" s="37" t="s">
        <v>56</v>
      </c>
      <c r="B535" s="75" t="s">
        <v>109</v>
      </c>
      <c r="C535" s="73" t="s">
        <v>80</v>
      </c>
      <c r="D535" s="39">
        <v>335</v>
      </c>
      <c r="E535" s="39">
        <v>352.30277037476623</v>
      </c>
      <c r="F535" s="39">
        <v>299.88832913200798</v>
      </c>
      <c r="G535" s="39">
        <v>259.70630407712622</v>
      </c>
      <c r="H535" s="39">
        <v>286.96846488590808</v>
      </c>
      <c r="I535" s="39">
        <v>273.13774366706338</v>
      </c>
    </row>
    <row r="536" spans="1:9" x14ac:dyDescent="0.35">
      <c r="A536" s="37" t="s">
        <v>56</v>
      </c>
      <c r="B536" s="75" t="s">
        <v>109</v>
      </c>
      <c r="C536" s="73" t="s">
        <v>82</v>
      </c>
      <c r="D536" s="39">
        <v>388</v>
      </c>
      <c r="E536" s="39">
        <v>334.71536591956442</v>
      </c>
      <c r="F536" s="39">
        <v>353.19590590044362</v>
      </c>
      <c r="G536" s="39">
        <v>308.42485459322239</v>
      </c>
      <c r="H536" s="39">
        <v>272.13259597412531</v>
      </c>
      <c r="I536" s="39">
        <v>298.34617948943259</v>
      </c>
    </row>
    <row r="537" spans="1:9" x14ac:dyDescent="0.35">
      <c r="A537" s="37" t="s">
        <v>56</v>
      </c>
      <c r="B537" s="75" t="s">
        <v>109</v>
      </c>
      <c r="C537" s="73" t="s">
        <v>84</v>
      </c>
      <c r="D537" s="39">
        <v>328</v>
      </c>
      <c r="E537" s="39">
        <v>336.71114753098971</v>
      </c>
      <c r="F537" s="39">
        <v>295.42070312035491</v>
      </c>
      <c r="G537" s="39">
        <v>306.95680701399078</v>
      </c>
      <c r="H537" s="39">
        <v>271.70447872947659</v>
      </c>
      <c r="I537" s="39">
        <v>241.4306633596172</v>
      </c>
    </row>
    <row r="538" spans="1:9" x14ac:dyDescent="0.35">
      <c r="A538" s="37" t="s">
        <v>56</v>
      </c>
      <c r="B538" s="75" t="s">
        <v>109</v>
      </c>
      <c r="C538" s="73" t="s">
        <v>86</v>
      </c>
      <c r="D538" s="39">
        <v>243</v>
      </c>
      <c r="E538" s="39">
        <v>283.10733469582709</v>
      </c>
      <c r="F538" s="39">
        <v>291.52526808851258</v>
      </c>
      <c r="G538" s="39">
        <v>259.16367420227982</v>
      </c>
      <c r="H538" s="39">
        <v>266.87700811605168</v>
      </c>
      <c r="I538" s="39">
        <v>238.14141698941859</v>
      </c>
    </row>
    <row r="539" spans="1:9" x14ac:dyDescent="0.35">
      <c r="A539" s="37" t="s">
        <v>56</v>
      </c>
      <c r="B539" s="75" t="s">
        <v>109</v>
      </c>
      <c r="C539" s="73" t="s">
        <v>88</v>
      </c>
      <c r="D539" s="39">
        <v>182</v>
      </c>
      <c r="E539" s="39">
        <v>220.34009399471259</v>
      </c>
      <c r="F539" s="39">
        <v>254.65394055153459</v>
      </c>
      <c r="G539" s="39">
        <v>264.909558161424</v>
      </c>
      <c r="H539" s="39">
        <v>240.2134244995629</v>
      </c>
      <c r="I539" s="39">
        <v>246.47363873821311</v>
      </c>
    </row>
    <row r="540" spans="1:9" x14ac:dyDescent="0.35">
      <c r="A540" s="37" t="s">
        <v>56</v>
      </c>
      <c r="B540" s="75" t="s">
        <v>109</v>
      </c>
      <c r="C540" s="73" t="s">
        <v>90</v>
      </c>
      <c r="D540" s="39">
        <v>146</v>
      </c>
      <c r="E540" s="39">
        <v>144.74385625743679</v>
      </c>
      <c r="F540" s="39">
        <v>177.80907429177859</v>
      </c>
      <c r="G540" s="39">
        <v>205.46538705291869</v>
      </c>
      <c r="H540" s="39">
        <v>216.73038417956499</v>
      </c>
      <c r="I540" s="39">
        <v>199.28140629514439</v>
      </c>
    </row>
    <row r="541" spans="1:9" x14ac:dyDescent="0.35">
      <c r="A541" s="37" t="s">
        <v>56</v>
      </c>
      <c r="B541" s="75" t="s">
        <v>109</v>
      </c>
      <c r="C541" s="73" t="s">
        <v>92</v>
      </c>
      <c r="D541" s="39">
        <v>102</v>
      </c>
      <c r="E541" s="39">
        <v>132.9617130304548</v>
      </c>
      <c r="F541" s="39">
        <v>150.86362297951101</v>
      </c>
      <c r="G541" s="39">
        <v>185.47171033179859</v>
      </c>
      <c r="H541" s="39">
        <v>218.88718174030811</v>
      </c>
      <c r="I541" s="39">
        <v>241.60180008484929</v>
      </c>
    </row>
    <row r="542" spans="1:9" x14ac:dyDescent="0.35">
      <c r="A542" s="37" t="s">
        <v>56</v>
      </c>
      <c r="B542" s="37" t="s">
        <v>110</v>
      </c>
      <c r="C542" s="73" t="s">
        <v>57</v>
      </c>
      <c r="D542" s="39">
        <v>1294</v>
      </c>
      <c r="E542" s="39">
        <v>1361.958992988406</v>
      </c>
      <c r="F542" s="39">
        <v>1338.440792630473</v>
      </c>
      <c r="G542" s="39">
        <v>1336.366476403942</v>
      </c>
      <c r="H542" s="39">
        <v>1340.828370131655</v>
      </c>
      <c r="I542" s="39">
        <v>1320.640979401915</v>
      </c>
    </row>
    <row r="543" spans="1:9" x14ac:dyDescent="0.35">
      <c r="A543" s="37" t="s">
        <v>56</v>
      </c>
      <c r="B543" s="37" t="s">
        <v>110</v>
      </c>
      <c r="C543" s="74" t="s">
        <v>59</v>
      </c>
      <c r="D543" s="39">
        <v>1577</v>
      </c>
      <c r="E543" s="39">
        <v>1536.235664580744</v>
      </c>
      <c r="F543" s="39">
        <v>1562.022295408128</v>
      </c>
      <c r="G543" s="39">
        <v>1536.5755912314669</v>
      </c>
      <c r="H543" s="39">
        <v>1536.924615029121</v>
      </c>
      <c r="I543" s="39">
        <v>1542.599514019945</v>
      </c>
    </row>
    <row r="544" spans="1:9" x14ac:dyDescent="0.35">
      <c r="A544" s="37" t="s">
        <v>56</v>
      </c>
      <c r="B544" s="37" t="s">
        <v>110</v>
      </c>
      <c r="C544" s="73" t="s">
        <v>61</v>
      </c>
      <c r="D544" s="39">
        <v>1824</v>
      </c>
      <c r="E544" s="39">
        <v>1750.81068877806</v>
      </c>
      <c r="F544" s="39">
        <v>1659.486542980384</v>
      </c>
      <c r="G544" s="39">
        <v>1668.6330149241171</v>
      </c>
      <c r="H544" s="39">
        <v>1641.0126344541329</v>
      </c>
      <c r="I544" s="39">
        <v>1637.834913563659</v>
      </c>
    </row>
    <row r="545" spans="1:9" x14ac:dyDescent="0.35">
      <c r="A545" s="37" t="s">
        <v>56</v>
      </c>
      <c r="B545" s="37" t="s">
        <v>110</v>
      </c>
      <c r="C545" s="73" t="s">
        <v>63</v>
      </c>
      <c r="D545" s="39">
        <v>1641</v>
      </c>
      <c r="E545" s="39">
        <v>1686.991262009913</v>
      </c>
      <c r="F545" s="39">
        <v>1602.624753170423</v>
      </c>
      <c r="G545" s="39">
        <v>1498.2501203560121</v>
      </c>
      <c r="H545" s="39">
        <v>1489.604653080803</v>
      </c>
      <c r="I545" s="39">
        <v>1456.1034440389869</v>
      </c>
    </row>
    <row r="546" spans="1:9" x14ac:dyDescent="0.35">
      <c r="A546" s="37" t="s">
        <v>56</v>
      </c>
      <c r="B546" s="37" t="s">
        <v>110</v>
      </c>
      <c r="C546" s="73" t="s">
        <v>65</v>
      </c>
      <c r="D546" s="39">
        <v>1137</v>
      </c>
      <c r="E546" s="39">
        <v>1157.0712228492359</v>
      </c>
      <c r="F546" s="39">
        <v>1215.103278707043</v>
      </c>
      <c r="G546" s="39">
        <v>1154.9849991120129</v>
      </c>
      <c r="H546" s="39">
        <v>1068.5258179322529</v>
      </c>
      <c r="I546" s="39">
        <v>1039.686102517174</v>
      </c>
    </row>
    <row r="547" spans="1:9" x14ac:dyDescent="0.35">
      <c r="A547" s="37" t="s">
        <v>56</v>
      </c>
      <c r="B547" s="37" t="s">
        <v>110</v>
      </c>
      <c r="C547" s="73" t="s">
        <v>67</v>
      </c>
      <c r="D547" s="39">
        <v>1254</v>
      </c>
      <c r="E547" s="39">
        <v>1095.6006499216719</v>
      </c>
      <c r="F547" s="39">
        <v>1126.4880694563999</v>
      </c>
      <c r="G547" s="39">
        <v>1196.656332211983</v>
      </c>
      <c r="H547" s="39">
        <v>1152.5739256229949</v>
      </c>
      <c r="I547" s="39">
        <v>1076.598919583771</v>
      </c>
    </row>
    <row r="548" spans="1:9" x14ac:dyDescent="0.35">
      <c r="A548" s="37" t="s">
        <v>56</v>
      </c>
      <c r="B548" s="37" t="s">
        <v>110</v>
      </c>
      <c r="C548" s="73" t="s">
        <v>69</v>
      </c>
      <c r="D548" s="39">
        <v>1258</v>
      </c>
      <c r="E548" s="39">
        <v>1296.1100118075969</v>
      </c>
      <c r="F548" s="39">
        <v>1191.8255520374039</v>
      </c>
      <c r="G548" s="39">
        <v>1222.3412108902839</v>
      </c>
      <c r="H548" s="39">
        <v>1294.40578273916</v>
      </c>
      <c r="I548" s="39">
        <v>1253.798971781262</v>
      </c>
    </row>
    <row r="549" spans="1:9" x14ac:dyDescent="0.35">
      <c r="A549" s="37" t="s">
        <v>56</v>
      </c>
      <c r="B549" s="37" t="s">
        <v>110</v>
      </c>
      <c r="C549" s="73" t="s">
        <v>71</v>
      </c>
      <c r="D549" s="39">
        <v>1312</v>
      </c>
      <c r="E549" s="39">
        <v>1356.0987419928649</v>
      </c>
      <c r="F549" s="39">
        <v>1363.9480934628359</v>
      </c>
      <c r="G549" s="39">
        <v>1284.0675434221571</v>
      </c>
      <c r="H549" s="39">
        <v>1309.7881750000099</v>
      </c>
      <c r="I549" s="39">
        <v>1377.5304204126371</v>
      </c>
    </row>
    <row r="550" spans="1:9" x14ac:dyDescent="0.35">
      <c r="A550" s="37" t="s">
        <v>56</v>
      </c>
      <c r="B550" s="37" t="s">
        <v>110</v>
      </c>
      <c r="C550" s="73" t="s">
        <v>73</v>
      </c>
      <c r="D550" s="39">
        <v>1299</v>
      </c>
      <c r="E550" s="39">
        <v>1456.646321754976</v>
      </c>
      <c r="F550" s="39">
        <v>1464.570690587256</v>
      </c>
      <c r="G550" s="39">
        <v>1461.197105745528</v>
      </c>
      <c r="H550" s="39">
        <v>1394.2761604776981</v>
      </c>
      <c r="I550" s="39">
        <v>1417.2162299272829</v>
      </c>
    </row>
    <row r="551" spans="1:9" x14ac:dyDescent="0.35">
      <c r="A551" s="37" t="s">
        <v>56</v>
      </c>
      <c r="B551" s="37" t="s">
        <v>110</v>
      </c>
      <c r="C551" s="73" t="s">
        <v>76</v>
      </c>
      <c r="D551" s="39">
        <v>1554</v>
      </c>
      <c r="E551" s="39">
        <v>1453.6806521826541</v>
      </c>
      <c r="F551" s="39">
        <v>1591.9665389201609</v>
      </c>
      <c r="G551" s="39">
        <v>1596.5630846320721</v>
      </c>
      <c r="H551" s="39">
        <v>1587.871204090919</v>
      </c>
      <c r="I551" s="39">
        <v>1526.1832697968509</v>
      </c>
    </row>
    <row r="552" spans="1:9" x14ac:dyDescent="0.35">
      <c r="A552" s="37" t="s">
        <v>56</v>
      </c>
      <c r="B552" s="37" t="s">
        <v>110</v>
      </c>
      <c r="C552" s="73" t="s">
        <v>78</v>
      </c>
      <c r="D552" s="39">
        <v>1814</v>
      </c>
      <c r="E552" s="39">
        <v>1732.498789221632</v>
      </c>
      <c r="F552" s="39">
        <v>1607.8577091252789</v>
      </c>
      <c r="G552" s="39">
        <v>1759.194081581684</v>
      </c>
      <c r="H552" s="39">
        <v>1765.262862177218</v>
      </c>
      <c r="I552" s="39">
        <v>1750.8516720958239</v>
      </c>
    </row>
    <row r="553" spans="1:9" x14ac:dyDescent="0.35">
      <c r="A553" s="37" t="s">
        <v>56</v>
      </c>
      <c r="B553" s="37" t="s">
        <v>110</v>
      </c>
      <c r="C553" s="73" t="s">
        <v>80</v>
      </c>
      <c r="D553" s="39">
        <v>1996</v>
      </c>
      <c r="E553" s="39">
        <v>2027.318637381914</v>
      </c>
      <c r="F553" s="39">
        <v>1929.5585397284819</v>
      </c>
      <c r="G553" s="39">
        <v>1806.168605452847</v>
      </c>
      <c r="H553" s="39">
        <v>1980.1202949455869</v>
      </c>
      <c r="I553" s="39">
        <v>1986.486850415173</v>
      </c>
    </row>
    <row r="554" spans="1:9" x14ac:dyDescent="0.35">
      <c r="A554" s="37" t="s">
        <v>56</v>
      </c>
      <c r="B554" s="37" t="s">
        <v>110</v>
      </c>
      <c r="C554" s="73" t="s">
        <v>82</v>
      </c>
      <c r="D554" s="39">
        <v>2146</v>
      </c>
      <c r="E554" s="39">
        <v>2230.0201406698511</v>
      </c>
      <c r="F554" s="39">
        <v>2212.1953746238919</v>
      </c>
      <c r="G554" s="39">
        <v>2134.8056373016279</v>
      </c>
      <c r="H554" s="39">
        <v>2017.3328480735861</v>
      </c>
      <c r="I554" s="39">
        <v>2212.7963313046321</v>
      </c>
    </row>
    <row r="555" spans="1:9" x14ac:dyDescent="0.35">
      <c r="A555" s="37" t="s">
        <v>56</v>
      </c>
      <c r="B555" s="37" t="s">
        <v>110</v>
      </c>
      <c r="C555" s="73" t="s">
        <v>84</v>
      </c>
      <c r="D555" s="39">
        <v>2125</v>
      </c>
      <c r="E555" s="39">
        <v>2326.7089497264051</v>
      </c>
      <c r="F555" s="39">
        <v>2371.5408588645751</v>
      </c>
      <c r="G555" s="39">
        <v>2358.9181746248241</v>
      </c>
      <c r="H555" s="39">
        <v>2302.143479832876</v>
      </c>
      <c r="I555" s="39">
        <v>2192.968591843166</v>
      </c>
    </row>
    <row r="556" spans="1:9" x14ac:dyDescent="0.35">
      <c r="A556" s="37" t="s">
        <v>56</v>
      </c>
      <c r="B556" s="37" t="s">
        <v>110</v>
      </c>
      <c r="C556" s="73" t="s">
        <v>86</v>
      </c>
      <c r="D556" s="39">
        <v>2006</v>
      </c>
      <c r="E556" s="39">
        <v>2051.2636465329479</v>
      </c>
      <c r="F556" s="39">
        <v>2217.3605001287378</v>
      </c>
      <c r="G556" s="39">
        <v>2262.2853471572898</v>
      </c>
      <c r="H556" s="39">
        <v>2266.680367868059</v>
      </c>
      <c r="I556" s="39">
        <v>2222.5042060417431</v>
      </c>
    </row>
    <row r="557" spans="1:9" x14ac:dyDescent="0.35">
      <c r="A557" s="37" t="s">
        <v>56</v>
      </c>
      <c r="B557" s="37" t="s">
        <v>110</v>
      </c>
      <c r="C557" s="73" t="s">
        <v>88</v>
      </c>
      <c r="D557" s="39">
        <v>1350</v>
      </c>
      <c r="E557" s="39">
        <v>1770.978334137747</v>
      </c>
      <c r="F557" s="39">
        <v>1793.881698685653</v>
      </c>
      <c r="G557" s="39">
        <v>1950.6787120471829</v>
      </c>
      <c r="H557" s="39">
        <v>2003.7512463688729</v>
      </c>
      <c r="I557" s="39">
        <v>2021.933532876136</v>
      </c>
    </row>
    <row r="558" spans="1:9" x14ac:dyDescent="0.35">
      <c r="A558" s="37" t="s">
        <v>56</v>
      </c>
      <c r="B558" s="37" t="s">
        <v>110</v>
      </c>
      <c r="C558" s="73" t="s">
        <v>90</v>
      </c>
      <c r="D558" s="39">
        <v>740</v>
      </c>
      <c r="E558" s="39">
        <v>1058.039976387827</v>
      </c>
      <c r="F558" s="39">
        <v>1384.833641731215</v>
      </c>
      <c r="G558" s="39">
        <v>1424.1570231769599</v>
      </c>
      <c r="H558" s="39">
        <v>1568.5513080729779</v>
      </c>
      <c r="I558" s="39">
        <v>1621.779858007666</v>
      </c>
    </row>
    <row r="559" spans="1:9" x14ac:dyDescent="0.35">
      <c r="A559" s="37" t="s">
        <v>56</v>
      </c>
      <c r="B559" s="37" t="s">
        <v>110</v>
      </c>
      <c r="C559" s="73" t="s">
        <v>92</v>
      </c>
      <c r="D559" s="39">
        <v>520</v>
      </c>
      <c r="E559" s="39">
        <v>667.4429390804645</v>
      </c>
      <c r="F559" s="39">
        <v>949.26378608157745</v>
      </c>
      <c r="G559" s="39">
        <v>1304.5121906520219</v>
      </c>
      <c r="H559" s="39">
        <v>1502.9884764569319</v>
      </c>
      <c r="I559" s="39">
        <v>1692.222892759449</v>
      </c>
    </row>
    <row r="560" spans="1:9" x14ac:dyDescent="0.35">
      <c r="A560" s="37" t="s">
        <v>56</v>
      </c>
      <c r="B560" s="37" t="s">
        <v>111</v>
      </c>
      <c r="C560" s="73" t="s">
        <v>57</v>
      </c>
      <c r="D560" s="39">
        <v>230</v>
      </c>
      <c r="E560" s="39">
        <v>211.71069791808591</v>
      </c>
      <c r="F560" s="39">
        <v>201.30514534718409</v>
      </c>
      <c r="G560" s="39">
        <v>189.359194774081</v>
      </c>
      <c r="H560" s="39">
        <v>179.3469108045972</v>
      </c>
      <c r="I560" s="39">
        <v>167.27118641973209</v>
      </c>
    </row>
    <row r="561" spans="1:9" x14ac:dyDescent="0.35">
      <c r="A561" s="37" t="s">
        <v>56</v>
      </c>
      <c r="B561" s="37" t="s">
        <v>111</v>
      </c>
      <c r="C561" s="74" t="s">
        <v>59</v>
      </c>
      <c r="D561" s="39">
        <v>289</v>
      </c>
      <c r="E561" s="39">
        <v>243.0033800069441</v>
      </c>
      <c r="F561" s="39">
        <v>223.62543959513459</v>
      </c>
      <c r="G561" s="39">
        <v>211.65484217736801</v>
      </c>
      <c r="H561" s="39">
        <v>199.9231291608917</v>
      </c>
      <c r="I561" s="39">
        <v>190.41548067360611</v>
      </c>
    </row>
    <row r="562" spans="1:9" x14ac:dyDescent="0.35">
      <c r="A562" s="37" t="s">
        <v>56</v>
      </c>
      <c r="B562" s="37" t="s">
        <v>111</v>
      </c>
      <c r="C562" s="73" t="s">
        <v>61</v>
      </c>
      <c r="D562" s="39">
        <v>343</v>
      </c>
      <c r="E562" s="39">
        <v>339.33857761685567</v>
      </c>
      <c r="F562" s="39">
        <v>288.69433176089842</v>
      </c>
      <c r="G562" s="39">
        <v>270.59671873833707</v>
      </c>
      <c r="H562" s="39">
        <v>257.72590204989842</v>
      </c>
      <c r="I562" s="39">
        <v>246.98751448411289</v>
      </c>
    </row>
    <row r="563" spans="1:9" x14ac:dyDescent="0.35">
      <c r="A563" s="37" t="s">
        <v>56</v>
      </c>
      <c r="B563" s="37" t="s">
        <v>111</v>
      </c>
      <c r="C563" s="73" t="s">
        <v>63</v>
      </c>
      <c r="D563" s="39">
        <v>289</v>
      </c>
      <c r="E563" s="39">
        <v>279.17228996290561</v>
      </c>
      <c r="F563" s="39">
        <v>262.78855241938942</v>
      </c>
      <c r="G563" s="39">
        <v>220.020005086688</v>
      </c>
      <c r="H563" s="39">
        <v>203.375299691854</v>
      </c>
      <c r="I563" s="39">
        <v>188.8205625991325</v>
      </c>
    </row>
    <row r="564" spans="1:9" x14ac:dyDescent="0.35">
      <c r="A564" s="37" t="s">
        <v>56</v>
      </c>
      <c r="B564" s="37" t="s">
        <v>111</v>
      </c>
      <c r="C564" s="73" t="s">
        <v>65</v>
      </c>
      <c r="D564" s="39">
        <v>265</v>
      </c>
      <c r="E564" s="39">
        <v>218.33407534985739</v>
      </c>
      <c r="F564" s="39">
        <v>217.16276187540521</v>
      </c>
      <c r="G564" s="39">
        <v>196.62800103280321</v>
      </c>
      <c r="H564" s="39">
        <v>160.97047836923861</v>
      </c>
      <c r="I564" s="39">
        <v>141.75437245415881</v>
      </c>
    </row>
    <row r="565" spans="1:9" x14ac:dyDescent="0.35">
      <c r="A565" s="37" t="s">
        <v>56</v>
      </c>
      <c r="B565" s="37" t="s">
        <v>111</v>
      </c>
      <c r="C565" s="73" t="s">
        <v>67</v>
      </c>
      <c r="D565" s="39">
        <v>247</v>
      </c>
      <c r="E565" s="39">
        <v>275.53300720912313</v>
      </c>
      <c r="F565" s="39">
        <v>249.91911675060149</v>
      </c>
      <c r="G565" s="39">
        <v>249.19923707998481</v>
      </c>
      <c r="H565" s="39">
        <v>225.675994359458</v>
      </c>
      <c r="I565" s="39">
        <v>189.88850677384221</v>
      </c>
    </row>
    <row r="566" spans="1:9" x14ac:dyDescent="0.35">
      <c r="A566" s="37" t="s">
        <v>56</v>
      </c>
      <c r="B566" s="37" t="s">
        <v>111</v>
      </c>
      <c r="C566" s="73" t="s">
        <v>69</v>
      </c>
      <c r="D566" s="39">
        <v>270</v>
      </c>
      <c r="E566" s="39">
        <v>255.17225858992899</v>
      </c>
      <c r="F566" s="39">
        <v>266.03155088642001</v>
      </c>
      <c r="G566" s="39">
        <v>245.1105887148326</v>
      </c>
      <c r="H566" s="39">
        <v>244.18768257117941</v>
      </c>
      <c r="I566" s="39">
        <v>221.58776544331951</v>
      </c>
    </row>
    <row r="567" spans="1:9" x14ac:dyDescent="0.35">
      <c r="A567" s="37" t="s">
        <v>56</v>
      </c>
      <c r="B567" s="37" t="s">
        <v>111</v>
      </c>
      <c r="C567" s="73" t="s">
        <v>71</v>
      </c>
      <c r="D567" s="39">
        <v>263</v>
      </c>
      <c r="E567" s="39">
        <v>286.62899917382998</v>
      </c>
      <c r="F567" s="39">
        <v>267.61554295425458</v>
      </c>
      <c r="G567" s="39">
        <v>270.01140497212288</v>
      </c>
      <c r="H567" s="39">
        <v>252.91588004717039</v>
      </c>
      <c r="I567" s="39">
        <v>253.21549322780311</v>
      </c>
    </row>
    <row r="568" spans="1:9" x14ac:dyDescent="0.35">
      <c r="A568" s="37" t="s">
        <v>56</v>
      </c>
      <c r="B568" s="37" t="s">
        <v>111</v>
      </c>
      <c r="C568" s="73" t="s">
        <v>73</v>
      </c>
      <c r="D568" s="39">
        <v>222</v>
      </c>
      <c r="E568" s="39">
        <v>266.68571573604657</v>
      </c>
      <c r="F568" s="39">
        <v>268.81533342963269</v>
      </c>
      <c r="G568" s="39">
        <v>252.79189393608641</v>
      </c>
      <c r="H568" s="39">
        <v>250.8053491727062</v>
      </c>
      <c r="I568" s="39">
        <v>237.36750060224969</v>
      </c>
    </row>
    <row r="569" spans="1:9" x14ac:dyDescent="0.35">
      <c r="A569" s="37" t="s">
        <v>56</v>
      </c>
      <c r="B569" s="37" t="s">
        <v>111</v>
      </c>
      <c r="C569" s="73" t="s">
        <v>76</v>
      </c>
      <c r="D569" s="39">
        <v>320</v>
      </c>
      <c r="E569" s="39">
        <v>219.48856027141849</v>
      </c>
      <c r="F569" s="39">
        <v>249.46592513013101</v>
      </c>
      <c r="G569" s="39">
        <v>246.52862560231509</v>
      </c>
      <c r="H569" s="39">
        <v>231.21376531360241</v>
      </c>
      <c r="I569" s="39">
        <v>225.70104277606899</v>
      </c>
    </row>
    <row r="570" spans="1:9" x14ac:dyDescent="0.35">
      <c r="A570" s="37" t="s">
        <v>56</v>
      </c>
      <c r="B570" s="37" t="s">
        <v>111</v>
      </c>
      <c r="C570" s="73" t="s">
        <v>78</v>
      </c>
      <c r="D570" s="39">
        <v>353</v>
      </c>
      <c r="E570" s="39">
        <v>327.45646642299738</v>
      </c>
      <c r="F570" s="39">
        <v>236.25229346263291</v>
      </c>
      <c r="G570" s="39">
        <v>261.61073454630139</v>
      </c>
      <c r="H570" s="39">
        <v>255.3219308516008</v>
      </c>
      <c r="I570" s="39">
        <v>240.60984440923531</v>
      </c>
    </row>
    <row r="571" spans="1:9" x14ac:dyDescent="0.35">
      <c r="A571" s="37" t="s">
        <v>56</v>
      </c>
      <c r="B571" s="37" t="s">
        <v>111</v>
      </c>
      <c r="C571" s="73" t="s">
        <v>80</v>
      </c>
      <c r="D571" s="39">
        <v>461</v>
      </c>
      <c r="E571" s="39">
        <v>376.83118044911703</v>
      </c>
      <c r="F571" s="39">
        <v>345.85898956845</v>
      </c>
      <c r="G571" s="39">
        <v>265.1180964113575</v>
      </c>
      <c r="H571" s="39">
        <v>289.81874438451382</v>
      </c>
      <c r="I571" s="39">
        <v>281.69841616375339</v>
      </c>
    </row>
    <row r="572" spans="1:9" x14ac:dyDescent="0.35">
      <c r="A572" s="37" t="s">
        <v>56</v>
      </c>
      <c r="B572" s="37" t="s">
        <v>111</v>
      </c>
      <c r="C572" s="73" t="s">
        <v>82</v>
      </c>
      <c r="D572" s="39">
        <v>506</v>
      </c>
      <c r="E572" s="39">
        <v>468.77157230846018</v>
      </c>
      <c r="F572" s="39">
        <v>387.7274075035134</v>
      </c>
      <c r="G572" s="39">
        <v>357.89490761874708</v>
      </c>
      <c r="H572" s="39">
        <v>284.9297955956124</v>
      </c>
      <c r="I572" s="39">
        <v>309.19943730123941</v>
      </c>
    </row>
    <row r="573" spans="1:9" x14ac:dyDescent="0.35">
      <c r="A573" s="37" t="s">
        <v>56</v>
      </c>
      <c r="B573" s="37" t="s">
        <v>111</v>
      </c>
      <c r="C573" s="73" t="s">
        <v>84</v>
      </c>
      <c r="D573" s="39">
        <v>449</v>
      </c>
      <c r="E573" s="39">
        <v>502.8437757862439</v>
      </c>
      <c r="F573" s="39">
        <v>459.73659006163689</v>
      </c>
      <c r="G573" s="39">
        <v>390.91621509170022</v>
      </c>
      <c r="H573" s="39">
        <v>362.31612720733318</v>
      </c>
      <c r="I573" s="39">
        <v>298.03581894395069</v>
      </c>
    </row>
    <row r="574" spans="1:9" x14ac:dyDescent="0.35">
      <c r="A574" s="37" t="s">
        <v>56</v>
      </c>
      <c r="B574" s="37" t="s">
        <v>111</v>
      </c>
      <c r="C574" s="73" t="s">
        <v>86</v>
      </c>
      <c r="D574" s="39">
        <v>424</v>
      </c>
      <c r="E574" s="39">
        <v>416.0263856694155</v>
      </c>
      <c r="F574" s="39">
        <v>457.57565989974961</v>
      </c>
      <c r="G574" s="39">
        <v>420.13973705083743</v>
      </c>
      <c r="H574" s="39">
        <v>361.06831171193528</v>
      </c>
      <c r="I574" s="39">
        <v>334.98854366569589</v>
      </c>
    </row>
    <row r="575" spans="1:9" x14ac:dyDescent="0.35">
      <c r="A575" s="37" t="s">
        <v>56</v>
      </c>
      <c r="B575" s="37" t="s">
        <v>111</v>
      </c>
      <c r="C575" s="73" t="s">
        <v>88</v>
      </c>
      <c r="D575" s="39">
        <v>283</v>
      </c>
      <c r="E575" s="39">
        <v>381.99757993878097</v>
      </c>
      <c r="F575" s="39">
        <v>371.72990447928788</v>
      </c>
      <c r="G575" s="39">
        <v>411.03570993977331</v>
      </c>
      <c r="H575" s="39">
        <v>378.58406824865199</v>
      </c>
      <c r="I575" s="39">
        <v>331.80758956673509</v>
      </c>
    </row>
    <row r="576" spans="1:9" x14ac:dyDescent="0.35">
      <c r="A576" s="37" t="s">
        <v>56</v>
      </c>
      <c r="B576" s="37" t="s">
        <v>111</v>
      </c>
      <c r="C576" s="73" t="s">
        <v>90</v>
      </c>
      <c r="D576" s="39">
        <v>229</v>
      </c>
      <c r="E576" s="39">
        <v>230.4209931483322</v>
      </c>
      <c r="F576" s="39">
        <v>306.64591654756993</v>
      </c>
      <c r="G576" s="39">
        <v>301.84750600965162</v>
      </c>
      <c r="H576" s="39">
        <v>334.84070438385288</v>
      </c>
      <c r="I576" s="39">
        <v>309.56156201963211</v>
      </c>
    </row>
    <row r="577" spans="1:9" x14ac:dyDescent="0.35">
      <c r="A577" s="37" t="s">
        <v>56</v>
      </c>
      <c r="B577" s="37" t="s">
        <v>111</v>
      </c>
      <c r="C577" s="73" t="s">
        <v>92</v>
      </c>
      <c r="D577" s="39">
        <v>198</v>
      </c>
      <c r="E577" s="39">
        <v>219.61322049668871</v>
      </c>
      <c r="F577" s="39">
        <v>234.4102701262471</v>
      </c>
      <c r="G577" s="39">
        <v>291.836167818793</v>
      </c>
      <c r="H577" s="39">
        <v>314.26686563905002</v>
      </c>
      <c r="I577" s="39">
        <v>345.11492224180438</v>
      </c>
    </row>
    <row r="578" spans="1:9" x14ac:dyDescent="0.35">
      <c r="A578" s="37" t="s">
        <v>56</v>
      </c>
      <c r="B578" s="37" t="s">
        <v>112</v>
      </c>
      <c r="C578" s="73" t="s">
        <v>57</v>
      </c>
      <c r="D578" s="39">
        <v>48</v>
      </c>
      <c r="E578" s="39">
        <v>55.840431649927822</v>
      </c>
      <c r="F578" s="39">
        <v>56.073701701090272</v>
      </c>
      <c r="G578" s="39">
        <v>56.613819947547967</v>
      </c>
      <c r="H578" s="39">
        <v>56.207319674935214</v>
      </c>
      <c r="I578" s="39">
        <v>55.939079624577687</v>
      </c>
    </row>
    <row r="579" spans="1:9" x14ac:dyDescent="0.35">
      <c r="A579" s="37" t="s">
        <v>56</v>
      </c>
      <c r="B579" s="37" t="s">
        <v>112</v>
      </c>
      <c r="C579" s="74" t="s">
        <v>59</v>
      </c>
      <c r="D579" s="39">
        <v>59</v>
      </c>
      <c r="E579" s="39">
        <v>41.351607430903357</v>
      </c>
      <c r="F579" s="39">
        <v>43.632693526820347</v>
      </c>
      <c r="G579" s="39">
        <v>43.51928464872983</v>
      </c>
      <c r="H579" s="39">
        <v>43.687658528241229</v>
      </c>
      <c r="I579" s="39">
        <v>43.253230124117941</v>
      </c>
    </row>
    <row r="580" spans="1:9" x14ac:dyDescent="0.35">
      <c r="A580" s="37" t="s">
        <v>56</v>
      </c>
      <c r="B580" s="37" t="s">
        <v>112</v>
      </c>
      <c r="C580" s="73" t="s">
        <v>61</v>
      </c>
      <c r="D580" s="39">
        <v>58</v>
      </c>
      <c r="E580" s="39">
        <v>53.240708974360437</v>
      </c>
      <c r="F580" s="39">
        <v>43.843534425303183</v>
      </c>
      <c r="G580" s="39">
        <v>45.571898128588543</v>
      </c>
      <c r="H580" s="39">
        <v>45.413219045867748</v>
      </c>
      <c r="I580" s="39">
        <v>45.499674603284298</v>
      </c>
    </row>
    <row r="581" spans="1:9" x14ac:dyDescent="0.35">
      <c r="A581" s="37" t="s">
        <v>56</v>
      </c>
      <c r="B581" s="37" t="s">
        <v>112</v>
      </c>
      <c r="C581" s="73" t="s">
        <v>63</v>
      </c>
      <c r="D581" s="39">
        <v>40</v>
      </c>
      <c r="E581" s="39">
        <v>49.976656385315422</v>
      </c>
      <c r="F581" s="39">
        <v>54.628623302238481</v>
      </c>
      <c r="G581" s="39">
        <v>44.48012069817446</v>
      </c>
      <c r="H581" s="39">
        <v>45.287211185521507</v>
      </c>
      <c r="I581" s="39">
        <v>44.605376931943233</v>
      </c>
    </row>
    <row r="582" spans="1:9" x14ac:dyDescent="0.35">
      <c r="A582" s="37" t="s">
        <v>56</v>
      </c>
      <c r="B582" s="37" t="s">
        <v>112</v>
      </c>
      <c r="C582" s="73" t="s">
        <v>65</v>
      </c>
      <c r="D582" s="39">
        <v>43</v>
      </c>
      <c r="E582" s="39">
        <v>51.019475018911351</v>
      </c>
      <c r="F582" s="39">
        <v>59.357693553503069</v>
      </c>
      <c r="G582" s="39">
        <v>63.156934673165424</v>
      </c>
      <c r="H582" s="39">
        <v>55.612895448475001</v>
      </c>
      <c r="I582" s="39">
        <v>55.953299216418557</v>
      </c>
    </row>
    <row r="583" spans="1:9" x14ac:dyDescent="0.35">
      <c r="A583" s="37" t="s">
        <v>56</v>
      </c>
      <c r="B583" s="37" t="s">
        <v>112</v>
      </c>
      <c r="C583" s="73" t="s">
        <v>67</v>
      </c>
      <c r="D583" s="39">
        <v>27</v>
      </c>
      <c r="E583" s="39">
        <v>34.521577214971721</v>
      </c>
      <c r="F583" s="39">
        <v>36.977644124538138</v>
      </c>
      <c r="G583" s="39">
        <v>43.469260518732128</v>
      </c>
      <c r="H583" s="39">
        <v>45.446698244282551</v>
      </c>
      <c r="I583" s="39">
        <v>39.762820514681508</v>
      </c>
    </row>
    <row r="584" spans="1:9" x14ac:dyDescent="0.35">
      <c r="A584" s="37" t="s">
        <v>56</v>
      </c>
      <c r="B584" s="37" t="s">
        <v>112</v>
      </c>
      <c r="C584" s="73" t="s">
        <v>69</v>
      </c>
      <c r="D584" s="39">
        <v>44</v>
      </c>
      <c r="E584" s="39">
        <v>42.136491651171958</v>
      </c>
      <c r="F584" s="39">
        <v>40.781416587005481</v>
      </c>
      <c r="G584" s="39">
        <v>42.98431748422658</v>
      </c>
      <c r="H584" s="39">
        <v>48.305739858401253</v>
      </c>
      <c r="I584" s="39">
        <v>49.80882879975956</v>
      </c>
    </row>
    <row r="585" spans="1:9" x14ac:dyDescent="0.35">
      <c r="A585" s="37" t="s">
        <v>56</v>
      </c>
      <c r="B585" s="37" t="s">
        <v>112</v>
      </c>
      <c r="C585" s="73" t="s">
        <v>71</v>
      </c>
      <c r="D585" s="39">
        <v>26</v>
      </c>
      <c r="E585" s="39">
        <v>41.346454169626682</v>
      </c>
      <c r="F585" s="39">
        <v>40.647887053100703</v>
      </c>
      <c r="G585" s="39">
        <v>39.693042746076969</v>
      </c>
      <c r="H585" s="39">
        <v>41.486618166934043</v>
      </c>
      <c r="I585" s="39">
        <v>45.783236234835627</v>
      </c>
    </row>
    <row r="586" spans="1:9" x14ac:dyDescent="0.35">
      <c r="A586" s="37" t="s">
        <v>56</v>
      </c>
      <c r="B586" s="37" t="s">
        <v>112</v>
      </c>
      <c r="C586" s="73" t="s">
        <v>73</v>
      </c>
      <c r="D586" s="39">
        <v>38</v>
      </c>
      <c r="E586" s="39">
        <v>31.775624558179391</v>
      </c>
      <c r="F586" s="39">
        <v>39.049351793435243</v>
      </c>
      <c r="G586" s="39">
        <v>38.198353678027217</v>
      </c>
      <c r="H586" s="39">
        <v>37.180310994326817</v>
      </c>
      <c r="I586" s="39">
        <v>38.779475919148076</v>
      </c>
    </row>
    <row r="587" spans="1:9" x14ac:dyDescent="0.35">
      <c r="A587" s="37" t="s">
        <v>56</v>
      </c>
      <c r="B587" s="37" t="s">
        <v>112</v>
      </c>
      <c r="C587" s="73" t="s">
        <v>76</v>
      </c>
      <c r="D587" s="39">
        <v>43</v>
      </c>
      <c r="E587" s="39">
        <v>38.664126068647128</v>
      </c>
      <c r="F587" s="39">
        <v>38.664089812507342</v>
      </c>
      <c r="G587" s="39">
        <v>45.303049509488822</v>
      </c>
      <c r="H587" s="39">
        <v>44.671302017524383</v>
      </c>
      <c r="I587" s="39">
        <v>43.791064552927452</v>
      </c>
    </row>
    <row r="588" spans="1:9" x14ac:dyDescent="0.35">
      <c r="A588" s="37" t="s">
        <v>56</v>
      </c>
      <c r="B588" s="37" t="s">
        <v>112</v>
      </c>
      <c r="C588" s="73" t="s">
        <v>78</v>
      </c>
      <c r="D588" s="39">
        <v>45</v>
      </c>
      <c r="E588" s="39">
        <v>42.136771164606238</v>
      </c>
      <c r="F588" s="39">
        <v>48.67406382172355</v>
      </c>
      <c r="G588" s="39">
        <v>48.850689043060932</v>
      </c>
      <c r="H588" s="39">
        <v>53.614740216842421</v>
      </c>
      <c r="I588" s="39">
        <v>53.857292391541527</v>
      </c>
    </row>
    <row r="589" spans="1:9" x14ac:dyDescent="0.35">
      <c r="A589" s="37" t="s">
        <v>56</v>
      </c>
      <c r="B589" s="37" t="s">
        <v>112</v>
      </c>
      <c r="C589" s="73" t="s">
        <v>80</v>
      </c>
      <c r="D589" s="39">
        <v>10</v>
      </c>
      <c r="E589" s="39">
        <v>15.09048747860094</v>
      </c>
      <c r="F589" s="39">
        <v>12.34237262675059</v>
      </c>
      <c r="G589" s="39">
        <v>14.68001376203766</v>
      </c>
      <c r="H589" s="39">
        <v>15.74755300529454</v>
      </c>
      <c r="I589" s="39">
        <v>18.732548190730888</v>
      </c>
    </row>
    <row r="590" spans="1:9" x14ac:dyDescent="0.35">
      <c r="A590" s="37" t="s">
        <v>56</v>
      </c>
      <c r="B590" s="37" t="s">
        <v>112</v>
      </c>
      <c r="C590" s="73" t="s">
        <v>82</v>
      </c>
      <c r="D590" s="39">
        <v>16</v>
      </c>
      <c r="E590" s="39">
        <v>16.371206013611349</v>
      </c>
      <c r="F590" s="39">
        <v>18.213059590980599</v>
      </c>
      <c r="G590" s="39">
        <v>17.198888670496029</v>
      </c>
      <c r="H590" s="39">
        <v>19.226892969618302</v>
      </c>
      <c r="I590" s="39">
        <v>19.768378060665189</v>
      </c>
    </row>
    <row r="591" spans="1:9" x14ac:dyDescent="0.35">
      <c r="A591" s="37" t="s">
        <v>56</v>
      </c>
      <c r="B591" s="37" t="s">
        <v>112</v>
      </c>
      <c r="C591" s="73" t="s">
        <v>84</v>
      </c>
      <c r="D591" s="39">
        <v>12</v>
      </c>
      <c r="E591" s="39">
        <v>15.46991382934686</v>
      </c>
      <c r="F591" s="39">
        <v>15.10176980963635</v>
      </c>
      <c r="G591" s="39">
        <v>16.56474542769293</v>
      </c>
      <c r="H591" s="39">
        <v>15.79892672414784</v>
      </c>
      <c r="I591" s="39">
        <v>17.517177120558781</v>
      </c>
    </row>
    <row r="592" spans="1:9" x14ac:dyDescent="0.35">
      <c r="A592" s="37" t="s">
        <v>56</v>
      </c>
      <c r="B592" s="37" t="s">
        <v>112</v>
      </c>
      <c r="C592" s="73" t="s">
        <v>86</v>
      </c>
      <c r="D592" s="39">
        <v>8</v>
      </c>
      <c r="E592" s="39">
        <v>7.4311718005074523</v>
      </c>
      <c r="F592" s="39">
        <v>9.1690777781461179</v>
      </c>
      <c r="G592" s="39">
        <v>8.7397531346200932</v>
      </c>
      <c r="H592" s="39">
        <v>9.8150670413126644</v>
      </c>
      <c r="I592" s="39">
        <v>9.2560742315642344</v>
      </c>
    </row>
    <row r="593" spans="1:9" x14ac:dyDescent="0.35">
      <c r="A593" s="37" t="s">
        <v>56</v>
      </c>
      <c r="B593" s="37" t="s">
        <v>112</v>
      </c>
      <c r="C593" s="73" t="s">
        <v>88</v>
      </c>
      <c r="D593" s="39">
        <v>0</v>
      </c>
      <c r="E593" s="39">
        <v>5.0811620828697874</v>
      </c>
      <c r="F593" s="39">
        <v>4.9561436468383047</v>
      </c>
      <c r="G593" s="39">
        <v>6.1846003887241201</v>
      </c>
      <c r="H593" s="39">
        <v>5.875608804565795</v>
      </c>
      <c r="I593" s="39">
        <v>6.7044752585487988</v>
      </c>
    </row>
    <row r="594" spans="1:9" x14ac:dyDescent="0.35">
      <c r="A594" s="37" t="s">
        <v>56</v>
      </c>
      <c r="B594" s="37" t="s">
        <v>112</v>
      </c>
      <c r="C594" s="73" t="s">
        <v>90</v>
      </c>
      <c r="D594" s="39">
        <v>0</v>
      </c>
      <c r="E594" s="39">
        <v>3.0678308885653731</v>
      </c>
      <c r="F594" s="39">
        <v>5.0213932518241373</v>
      </c>
      <c r="G594" s="39">
        <v>4.8965267906764849</v>
      </c>
      <c r="H594" s="39">
        <v>5.9503969031325017</v>
      </c>
      <c r="I594" s="39">
        <v>5.8417894628257967</v>
      </c>
    </row>
    <row r="595" spans="1:9" x14ac:dyDescent="0.35">
      <c r="A595" s="37" t="s">
        <v>56</v>
      </c>
      <c r="B595" s="37" t="s">
        <v>112</v>
      </c>
      <c r="C595" s="73" t="s">
        <v>92</v>
      </c>
      <c r="D595" s="39">
        <v>0</v>
      </c>
      <c r="E595" s="39">
        <v>1.6499494870925331</v>
      </c>
      <c r="F595" s="39">
        <v>2.9502341035232451</v>
      </c>
      <c r="G595" s="39">
        <v>4.7870070325989218</v>
      </c>
      <c r="H595" s="39">
        <v>5.3551436813746216</v>
      </c>
      <c r="I595" s="39">
        <v>6.3470704707672247</v>
      </c>
    </row>
    <row r="596" spans="1:9" x14ac:dyDescent="0.35">
      <c r="A596" s="37" t="s">
        <v>56</v>
      </c>
      <c r="B596" s="37" t="s">
        <v>113</v>
      </c>
      <c r="C596" s="73" t="s">
        <v>57</v>
      </c>
      <c r="D596" s="39">
        <v>9271</v>
      </c>
      <c r="E596" s="39">
        <v>11053.56163481264</v>
      </c>
      <c r="F596" s="39">
        <v>12681.60146908639</v>
      </c>
      <c r="G596" s="39">
        <v>15122.488214397899</v>
      </c>
      <c r="H596" s="39">
        <v>17981.989593118218</v>
      </c>
      <c r="I596" s="39">
        <v>20635.62076476467</v>
      </c>
    </row>
    <row r="597" spans="1:9" x14ac:dyDescent="0.35">
      <c r="A597" s="37" t="s">
        <v>56</v>
      </c>
      <c r="B597" s="37" t="s">
        <v>113</v>
      </c>
      <c r="C597" s="74" t="s">
        <v>59</v>
      </c>
      <c r="D597" s="39">
        <v>9866</v>
      </c>
      <c r="E597" s="39">
        <v>10118.095583568451</v>
      </c>
      <c r="F597" s="39">
        <v>11859.889815795241</v>
      </c>
      <c r="G597" s="39">
        <v>13964.64174505831</v>
      </c>
      <c r="H597" s="39">
        <v>16469.21010265622</v>
      </c>
      <c r="I597" s="39">
        <v>19193.123287553801</v>
      </c>
    </row>
    <row r="598" spans="1:9" x14ac:dyDescent="0.35">
      <c r="A598" s="37" t="s">
        <v>56</v>
      </c>
      <c r="B598" s="37" t="s">
        <v>113</v>
      </c>
      <c r="C598" s="73" t="s">
        <v>61</v>
      </c>
      <c r="D598" s="39">
        <v>9384</v>
      </c>
      <c r="E598" s="39">
        <v>10515.69822782456</v>
      </c>
      <c r="F598" s="39">
        <v>11085.11192194959</v>
      </c>
      <c r="G598" s="39">
        <v>13206.146315146139</v>
      </c>
      <c r="H598" s="39">
        <v>15405.48910115205</v>
      </c>
      <c r="I598" s="39">
        <v>17838.211107121821</v>
      </c>
    </row>
    <row r="599" spans="1:9" x14ac:dyDescent="0.35">
      <c r="A599" s="37" t="s">
        <v>56</v>
      </c>
      <c r="B599" s="37" t="s">
        <v>113</v>
      </c>
      <c r="C599" s="73" t="s">
        <v>63</v>
      </c>
      <c r="D599" s="39">
        <v>7788</v>
      </c>
      <c r="E599" s="39">
        <v>10207.650080196359</v>
      </c>
      <c r="F599" s="39">
        <v>11580.544756760981</v>
      </c>
      <c r="G599" s="39">
        <v>12618.067007336471</v>
      </c>
      <c r="H599" s="39">
        <v>14853.48957019414</v>
      </c>
      <c r="I599" s="39">
        <v>17009.714790166599</v>
      </c>
    </row>
    <row r="600" spans="1:9" x14ac:dyDescent="0.35">
      <c r="A600" s="37" t="s">
        <v>56</v>
      </c>
      <c r="B600" s="37" t="s">
        <v>113</v>
      </c>
      <c r="C600" s="73" t="s">
        <v>65</v>
      </c>
      <c r="D600" s="39">
        <v>8169</v>
      </c>
      <c r="E600" s="39">
        <v>9084.5192542673049</v>
      </c>
      <c r="F600" s="39">
        <v>11993.01301101374</v>
      </c>
      <c r="G600" s="39">
        <v>13958.6870599839</v>
      </c>
      <c r="H600" s="39">
        <v>15223.41275086026</v>
      </c>
      <c r="I600" s="39">
        <v>17520.821500508569</v>
      </c>
    </row>
    <row r="601" spans="1:9" x14ac:dyDescent="0.35">
      <c r="A601" s="37" t="s">
        <v>56</v>
      </c>
      <c r="B601" s="37" t="s">
        <v>113</v>
      </c>
      <c r="C601" s="73" t="s">
        <v>67</v>
      </c>
      <c r="D601" s="39">
        <v>8568</v>
      </c>
      <c r="E601" s="39">
        <v>9534.1829132001658</v>
      </c>
      <c r="F601" s="39">
        <v>11285.394795728211</v>
      </c>
      <c r="G601" s="39">
        <v>14728.758417209359</v>
      </c>
      <c r="H601" s="39">
        <v>16949.088550472559</v>
      </c>
      <c r="I601" s="39">
        <v>18267.636910919478</v>
      </c>
    </row>
    <row r="602" spans="1:9" x14ac:dyDescent="0.35">
      <c r="A602" s="37" t="s">
        <v>56</v>
      </c>
      <c r="B602" s="37" t="s">
        <v>113</v>
      </c>
      <c r="C602" s="73" t="s">
        <v>69</v>
      </c>
      <c r="D602" s="39">
        <v>9235</v>
      </c>
      <c r="E602" s="39">
        <v>9960.5618059315148</v>
      </c>
      <c r="F602" s="39">
        <v>11283.30698973459</v>
      </c>
      <c r="G602" s="39">
        <v>13581.56542543614</v>
      </c>
      <c r="H602" s="39">
        <v>17109.214511859991</v>
      </c>
      <c r="I602" s="39">
        <v>19213.77413387657</v>
      </c>
    </row>
    <row r="603" spans="1:9" x14ac:dyDescent="0.35">
      <c r="A603" s="37" t="s">
        <v>56</v>
      </c>
      <c r="B603" s="37" t="s">
        <v>113</v>
      </c>
      <c r="C603" s="73" t="s">
        <v>71</v>
      </c>
      <c r="D603" s="39">
        <v>9062</v>
      </c>
      <c r="E603" s="39">
        <v>10277.548312950839</v>
      </c>
      <c r="F603" s="39">
        <v>11361.50276639203</v>
      </c>
      <c r="G603" s="39">
        <v>13159.07110128481</v>
      </c>
      <c r="H603" s="39">
        <v>15578.77641738589</v>
      </c>
      <c r="I603" s="39">
        <v>19035.885612100461</v>
      </c>
    </row>
    <row r="604" spans="1:9" x14ac:dyDescent="0.35">
      <c r="A604" s="37" t="s">
        <v>56</v>
      </c>
      <c r="B604" s="37" t="s">
        <v>113</v>
      </c>
      <c r="C604" s="73" t="s">
        <v>73</v>
      </c>
      <c r="D604" s="39">
        <v>7574</v>
      </c>
      <c r="E604" s="39">
        <v>9763.4430455261845</v>
      </c>
      <c r="F604" s="39">
        <v>11232.974731323809</v>
      </c>
      <c r="G604" s="39">
        <v>12838.28416868864</v>
      </c>
      <c r="H604" s="39">
        <v>14682.856405979761</v>
      </c>
      <c r="I604" s="39">
        <v>17021.637407524249</v>
      </c>
    </row>
    <row r="605" spans="1:9" x14ac:dyDescent="0.35">
      <c r="A605" s="37" t="s">
        <v>56</v>
      </c>
      <c r="B605" s="37" t="s">
        <v>113</v>
      </c>
      <c r="C605" s="73" t="s">
        <v>76</v>
      </c>
      <c r="D605" s="39">
        <v>7162</v>
      </c>
      <c r="E605" s="39">
        <v>8235.078668526945</v>
      </c>
      <c r="F605" s="39">
        <v>10638.36136869714</v>
      </c>
      <c r="G605" s="39">
        <v>12669.243065931771</v>
      </c>
      <c r="H605" s="39">
        <v>14317.53634639992</v>
      </c>
      <c r="I605" s="39">
        <v>16068.612705316949</v>
      </c>
    </row>
    <row r="606" spans="1:9" x14ac:dyDescent="0.35">
      <c r="A606" s="37" t="s">
        <v>56</v>
      </c>
      <c r="B606" s="37" t="s">
        <v>113</v>
      </c>
      <c r="C606" s="73" t="s">
        <v>78</v>
      </c>
      <c r="D606" s="39">
        <v>6634</v>
      </c>
      <c r="E606" s="39">
        <v>7602.2698003662636</v>
      </c>
      <c r="F606" s="39">
        <v>8746.3096582810776</v>
      </c>
      <c r="G606" s="39">
        <v>11635.15835451388</v>
      </c>
      <c r="H606" s="39">
        <v>13789.48742718735</v>
      </c>
      <c r="I606" s="39">
        <v>15327.1563179407</v>
      </c>
    </row>
    <row r="607" spans="1:9" x14ac:dyDescent="0.35">
      <c r="A607" s="37" t="s">
        <v>56</v>
      </c>
      <c r="B607" s="37" t="s">
        <v>113</v>
      </c>
      <c r="C607" s="73" t="s">
        <v>80</v>
      </c>
      <c r="D607" s="39">
        <v>6074</v>
      </c>
      <c r="E607" s="39">
        <v>6948.7862807172032</v>
      </c>
      <c r="F607" s="39">
        <v>8007.9547286506504</v>
      </c>
      <c r="G607" s="39">
        <v>9456.2411235744312</v>
      </c>
      <c r="H607" s="39">
        <v>12489.823780141051</v>
      </c>
      <c r="I607" s="39">
        <v>14587.67344749471</v>
      </c>
    </row>
    <row r="608" spans="1:9" x14ac:dyDescent="0.35">
      <c r="A608" s="37" t="s">
        <v>56</v>
      </c>
      <c r="B608" s="37" t="s">
        <v>113</v>
      </c>
      <c r="C608" s="73" t="s">
        <v>82</v>
      </c>
      <c r="D608" s="39">
        <v>5230</v>
      </c>
      <c r="E608" s="39">
        <v>5932.884968463708</v>
      </c>
      <c r="F608" s="39">
        <v>6890.6571097671722</v>
      </c>
      <c r="G608" s="39">
        <v>8219.1723255139004</v>
      </c>
      <c r="H608" s="39">
        <v>9683.1776881398528</v>
      </c>
      <c r="I608" s="39">
        <v>12649.16892404743</v>
      </c>
    </row>
    <row r="609" spans="1:9" x14ac:dyDescent="0.35">
      <c r="A609" s="37" t="s">
        <v>56</v>
      </c>
      <c r="B609" s="37" t="s">
        <v>113</v>
      </c>
      <c r="C609" s="73" t="s">
        <v>84</v>
      </c>
      <c r="D609" s="39">
        <v>4114</v>
      </c>
      <c r="E609" s="39">
        <v>4952.8114083734336</v>
      </c>
      <c r="F609" s="39">
        <v>5684.2679702245841</v>
      </c>
      <c r="G609" s="39">
        <v>6914.7208130885228</v>
      </c>
      <c r="H609" s="39">
        <v>8253.7173385873448</v>
      </c>
      <c r="I609" s="39">
        <v>9651.1346041390589</v>
      </c>
    </row>
    <row r="610" spans="1:9" x14ac:dyDescent="0.35">
      <c r="A610" s="37" t="s">
        <v>56</v>
      </c>
      <c r="B610" s="37" t="s">
        <v>113</v>
      </c>
      <c r="C610" s="73" t="s">
        <v>86</v>
      </c>
      <c r="D610" s="39">
        <v>3361</v>
      </c>
      <c r="E610" s="39">
        <v>4021.123508441382</v>
      </c>
      <c r="F610" s="39">
        <v>4872.3396043540424</v>
      </c>
      <c r="G610" s="39">
        <v>5809.8435585918569</v>
      </c>
      <c r="H610" s="39">
        <v>7121.4134775810644</v>
      </c>
      <c r="I610" s="39">
        <v>8430.4898376836463</v>
      </c>
    </row>
    <row r="611" spans="1:9" x14ac:dyDescent="0.35">
      <c r="A611" s="37" t="s">
        <v>56</v>
      </c>
      <c r="B611" s="37" t="s">
        <v>113</v>
      </c>
      <c r="C611" s="73" t="s">
        <v>88</v>
      </c>
      <c r="D611" s="39">
        <v>2243</v>
      </c>
      <c r="E611" s="39">
        <v>3196.288108120279</v>
      </c>
      <c r="F611" s="39">
        <v>3823.8705231949111</v>
      </c>
      <c r="G611" s="39">
        <v>4795.9182100353573</v>
      </c>
      <c r="H611" s="39">
        <v>5753.5092928248969</v>
      </c>
      <c r="I611" s="39">
        <v>7068.9157699691386</v>
      </c>
    </row>
    <row r="612" spans="1:9" x14ac:dyDescent="0.35">
      <c r="A612" s="37" t="s">
        <v>56</v>
      </c>
      <c r="B612" s="37" t="s">
        <v>113</v>
      </c>
      <c r="C612" s="73" t="s">
        <v>90</v>
      </c>
      <c r="D612" s="39">
        <v>1399</v>
      </c>
      <c r="E612" s="39">
        <v>1997.547236785819</v>
      </c>
      <c r="F612" s="39">
        <v>2881.8989171919602</v>
      </c>
      <c r="G612" s="39">
        <v>3587.146626625808</v>
      </c>
      <c r="H612" s="39">
        <v>4514.0775921593431</v>
      </c>
      <c r="I612" s="39">
        <v>5430.9160714430618</v>
      </c>
    </row>
    <row r="613" spans="1:9" x14ac:dyDescent="0.35">
      <c r="A613" s="37" t="s">
        <v>56</v>
      </c>
      <c r="B613" s="37" t="s">
        <v>113</v>
      </c>
      <c r="C613" s="73" t="s">
        <v>92</v>
      </c>
      <c r="D613" s="39">
        <v>949</v>
      </c>
      <c r="E613" s="39">
        <v>1535.2585229298729</v>
      </c>
      <c r="F613" s="39">
        <v>2363.2874215581642</v>
      </c>
      <c r="G613" s="39">
        <v>3703.6339557618289</v>
      </c>
      <c r="H613" s="39">
        <v>5054.4875691328016</v>
      </c>
      <c r="I613" s="39">
        <v>6539.2187272687688</v>
      </c>
    </row>
    <row r="614" spans="1:9" x14ac:dyDescent="0.35">
      <c r="A614" s="37" t="s">
        <v>56</v>
      </c>
      <c r="B614" s="37" t="s">
        <v>114</v>
      </c>
      <c r="C614" s="73" t="s">
        <v>57</v>
      </c>
      <c r="D614" s="39">
        <v>862</v>
      </c>
      <c r="E614" s="39">
        <v>855.31428497023251</v>
      </c>
      <c r="F614" s="39">
        <v>866.34445817453513</v>
      </c>
      <c r="G614" s="39">
        <v>900.50140176955938</v>
      </c>
      <c r="H614" s="39">
        <v>942.89457162756469</v>
      </c>
      <c r="I614" s="39">
        <v>972.67297711899801</v>
      </c>
    </row>
    <row r="615" spans="1:9" x14ac:dyDescent="0.35">
      <c r="A615" s="37" t="s">
        <v>56</v>
      </c>
      <c r="B615" s="37" t="s">
        <v>114</v>
      </c>
      <c r="C615" s="74" t="s">
        <v>59</v>
      </c>
      <c r="D615" s="39">
        <v>930</v>
      </c>
      <c r="E615" s="39">
        <v>870.13752058916918</v>
      </c>
      <c r="F615" s="39">
        <v>866.30747821757234</v>
      </c>
      <c r="G615" s="39">
        <v>876.95655531521118</v>
      </c>
      <c r="H615" s="39">
        <v>910.74700095933736</v>
      </c>
      <c r="I615" s="39">
        <v>956.8602880901401</v>
      </c>
    </row>
    <row r="616" spans="1:9" x14ac:dyDescent="0.35">
      <c r="A616" s="37" t="s">
        <v>56</v>
      </c>
      <c r="B616" s="37" t="s">
        <v>114</v>
      </c>
      <c r="C616" s="73" t="s">
        <v>61</v>
      </c>
      <c r="D616" s="39">
        <v>760</v>
      </c>
      <c r="E616" s="39">
        <v>867.15982700742711</v>
      </c>
      <c r="F616" s="39">
        <v>821.5902857262173</v>
      </c>
      <c r="G616" s="39">
        <v>820.72229185390916</v>
      </c>
      <c r="H616" s="39">
        <v>832.33104584726425</v>
      </c>
      <c r="I616" s="39">
        <v>866.1592710630847</v>
      </c>
    </row>
    <row r="617" spans="1:9" x14ac:dyDescent="0.35">
      <c r="A617" s="37" t="s">
        <v>56</v>
      </c>
      <c r="B617" s="37" t="s">
        <v>114</v>
      </c>
      <c r="C617" s="73" t="s">
        <v>63</v>
      </c>
      <c r="D617" s="39">
        <v>593</v>
      </c>
      <c r="E617" s="39">
        <v>658.36270344085187</v>
      </c>
      <c r="F617" s="39">
        <v>721.02496464475917</v>
      </c>
      <c r="G617" s="39">
        <v>684.31145127597415</v>
      </c>
      <c r="H617" s="39">
        <v>685.94761759533492</v>
      </c>
      <c r="I617" s="39">
        <v>697.33483921054869</v>
      </c>
    </row>
    <row r="618" spans="1:9" x14ac:dyDescent="0.35">
      <c r="A618" s="37" t="s">
        <v>56</v>
      </c>
      <c r="B618" s="37" t="s">
        <v>114</v>
      </c>
      <c r="C618" s="73" t="s">
        <v>65</v>
      </c>
      <c r="D618" s="39">
        <v>853</v>
      </c>
      <c r="E618" s="39">
        <v>689.72367611863319</v>
      </c>
      <c r="F618" s="39">
        <v>783.53524732445862</v>
      </c>
      <c r="G618" s="39">
        <v>820.51593059199888</v>
      </c>
      <c r="H618" s="39">
        <v>789.97063345262234</v>
      </c>
      <c r="I618" s="39">
        <v>798.39334967530965</v>
      </c>
    </row>
    <row r="619" spans="1:9" x14ac:dyDescent="0.35">
      <c r="A619" s="37" t="s">
        <v>56</v>
      </c>
      <c r="B619" s="37" t="s">
        <v>114</v>
      </c>
      <c r="C619" s="73" t="s">
        <v>67</v>
      </c>
      <c r="D619" s="39">
        <v>1188</v>
      </c>
      <c r="E619" s="39">
        <v>1015.380415292362</v>
      </c>
      <c r="F619" s="39">
        <v>969.01024865436193</v>
      </c>
      <c r="G619" s="39">
        <v>1083.565990532378</v>
      </c>
      <c r="H619" s="39">
        <v>1114.00149505746</v>
      </c>
      <c r="I619" s="39">
        <v>1093.071143041833</v>
      </c>
    </row>
    <row r="620" spans="1:9" x14ac:dyDescent="0.35">
      <c r="A620" s="37" t="s">
        <v>56</v>
      </c>
      <c r="B620" s="37" t="s">
        <v>114</v>
      </c>
      <c r="C620" s="73" t="s">
        <v>69</v>
      </c>
      <c r="D620" s="39">
        <v>1199</v>
      </c>
      <c r="E620" s="39">
        <v>1213.2654743393009</v>
      </c>
      <c r="F620" s="39">
        <v>1118.760917135721</v>
      </c>
      <c r="G620" s="39">
        <v>1122.4450798659709</v>
      </c>
      <c r="H620" s="39">
        <v>1240.7197825346941</v>
      </c>
      <c r="I620" s="39">
        <v>1273.9284133186411</v>
      </c>
    </row>
    <row r="621" spans="1:9" x14ac:dyDescent="0.35">
      <c r="A621" s="37" t="s">
        <v>56</v>
      </c>
      <c r="B621" s="37" t="s">
        <v>114</v>
      </c>
      <c r="C621" s="73" t="s">
        <v>71</v>
      </c>
      <c r="D621" s="39">
        <v>1156</v>
      </c>
      <c r="E621" s="39">
        <v>1193.9426118628651</v>
      </c>
      <c r="F621" s="39">
        <v>1207.157061199468</v>
      </c>
      <c r="G621" s="39">
        <v>1153.03591106109</v>
      </c>
      <c r="H621" s="39">
        <v>1182.3679055032369</v>
      </c>
      <c r="I621" s="39">
        <v>1300.1142895858859</v>
      </c>
    </row>
    <row r="622" spans="1:9" x14ac:dyDescent="0.35">
      <c r="A622" s="37" t="s">
        <v>56</v>
      </c>
      <c r="B622" s="37" t="s">
        <v>114</v>
      </c>
      <c r="C622" s="73" t="s">
        <v>73</v>
      </c>
      <c r="D622" s="39">
        <v>940</v>
      </c>
      <c r="E622" s="39">
        <v>1151.7419798906139</v>
      </c>
      <c r="F622" s="39">
        <v>1170.900084112496</v>
      </c>
      <c r="G622" s="39">
        <v>1185.9837614188709</v>
      </c>
      <c r="H622" s="39">
        <v>1157.1034360259121</v>
      </c>
      <c r="I622" s="39">
        <v>1202.7635392983509</v>
      </c>
    </row>
    <row r="623" spans="1:9" x14ac:dyDescent="0.35">
      <c r="A623" s="37" t="s">
        <v>56</v>
      </c>
      <c r="B623" s="37" t="s">
        <v>114</v>
      </c>
      <c r="C623" s="73" t="s">
        <v>76</v>
      </c>
      <c r="D623" s="39">
        <v>970</v>
      </c>
      <c r="E623" s="39">
        <v>878.27118972815299</v>
      </c>
      <c r="F623" s="39">
        <v>1038.462852016479</v>
      </c>
      <c r="G623" s="39">
        <v>1055.5436191646661</v>
      </c>
      <c r="H623" s="39">
        <v>1072.9401161842891</v>
      </c>
      <c r="I623" s="39">
        <v>1060.883948263609</v>
      </c>
    </row>
    <row r="624" spans="1:9" x14ac:dyDescent="0.35">
      <c r="A624" s="37" t="s">
        <v>56</v>
      </c>
      <c r="B624" s="37" t="s">
        <v>114</v>
      </c>
      <c r="C624" s="73" t="s">
        <v>78</v>
      </c>
      <c r="D624" s="39">
        <v>916</v>
      </c>
      <c r="E624" s="39">
        <v>898.72762939503389</v>
      </c>
      <c r="F624" s="39">
        <v>828.75332565309145</v>
      </c>
      <c r="G624" s="39">
        <v>963.91682394091686</v>
      </c>
      <c r="H624" s="39">
        <v>984.49491619195533</v>
      </c>
      <c r="I624" s="39">
        <v>1004.766083668216</v>
      </c>
    </row>
    <row r="625" spans="1:9" x14ac:dyDescent="0.35">
      <c r="A625" s="37" t="s">
        <v>56</v>
      </c>
      <c r="B625" s="37" t="s">
        <v>114</v>
      </c>
      <c r="C625" s="73" t="s">
        <v>80</v>
      </c>
      <c r="D625" s="39">
        <v>850</v>
      </c>
      <c r="E625" s="39">
        <v>811.65611752015957</v>
      </c>
      <c r="F625" s="39">
        <v>792.02534854304236</v>
      </c>
      <c r="G625" s="39">
        <v>744.03678638226756</v>
      </c>
      <c r="H625" s="39">
        <v>858.69147606181957</v>
      </c>
      <c r="I625" s="39">
        <v>881.09392930323077</v>
      </c>
    </row>
    <row r="626" spans="1:9" x14ac:dyDescent="0.35">
      <c r="A626" s="37" t="s">
        <v>56</v>
      </c>
      <c r="B626" s="37" t="s">
        <v>114</v>
      </c>
      <c r="C626" s="73" t="s">
        <v>82</v>
      </c>
      <c r="D626" s="39">
        <v>617</v>
      </c>
      <c r="E626" s="39">
        <v>662.70711558021549</v>
      </c>
      <c r="F626" s="39">
        <v>636.40354742233001</v>
      </c>
      <c r="G626" s="39">
        <v>618.36234815748696</v>
      </c>
      <c r="H626" s="39">
        <v>591.25073440810911</v>
      </c>
      <c r="I626" s="39">
        <v>678.59281764590787</v>
      </c>
    </row>
    <row r="627" spans="1:9" x14ac:dyDescent="0.35">
      <c r="A627" s="37" t="s">
        <v>56</v>
      </c>
      <c r="B627" s="37" t="s">
        <v>114</v>
      </c>
      <c r="C627" s="73" t="s">
        <v>84</v>
      </c>
      <c r="D627" s="39">
        <v>371</v>
      </c>
      <c r="E627" s="39">
        <v>444.6882669938301</v>
      </c>
      <c r="F627" s="39">
        <v>474.37107470876242</v>
      </c>
      <c r="G627" s="39">
        <v>458.67067646530029</v>
      </c>
      <c r="H627" s="39">
        <v>444.78508005675161</v>
      </c>
      <c r="I627" s="39">
        <v>430.63297072202238</v>
      </c>
    </row>
    <row r="628" spans="1:9" x14ac:dyDescent="0.35">
      <c r="A628" s="37" t="s">
        <v>56</v>
      </c>
      <c r="B628" s="37" t="s">
        <v>114</v>
      </c>
      <c r="C628" s="73" t="s">
        <v>86</v>
      </c>
      <c r="D628" s="39">
        <v>234</v>
      </c>
      <c r="E628" s="39">
        <v>277.5065654011828</v>
      </c>
      <c r="F628" s="39">
        <v>329.1407040266804</v>
      </c>
      <c r="G628" s="39">
        <v>350.15868792816627</v>
      </c>
      <c r="H628" s="39">
        <v>341.71785666506969</v>
      </c>
      <c r="I628" s="39">
        <v>331.36221952020082</v>
      </c>
    </row>
    <row r="629" spans="1:9" x14ac:dyDescent="0.35">
      <c r="A629" s="37" t="s">
        <v>56</v>
      </c>
      <c r="B629" s="37" t="s">
        <v>114</v>
      </c>
      <c r="C629" s="73" t="s">
        <v>88</v>
      </c>
      <c r="D629" s="39">
        <v>125</v>
      </c>
      <c r="E629" s="39">
        <v>193.08672659345629</v>
      </c>
      <c r="F629" s="39">
        <v>226.9910826425949</v>
      </c>
      <c r="G629" s="39">
        <v>269.99181301134979</v>
      </c>
      <c r="H629" s="39">
        <v>287.19019609482342</v>
      </c>
      <c r="I629" s="39">
        <v>282.87496202763862</v>
      </c>
    </row>
    <row r="630" spans="1:9" x14ac:dyDescent="0.35">
      <c r="A630" s="37" t="s">
        <v>56</v>
      </c>
      <c r="B630" s="37" t="s">
        <v>114</v>
      </c>
      <c r="C630" s="73" t="s">
        <v>90</v>
      </c>
      <c r="D630" s="39">
        <v>78</v>
      </c>
      <c r="E630" s="39">
        <v>97.483266465888732</v>
      </c>
      <c r="F630" s="39">
        <v>147.03321002046411</v>
      </c>
      <c r="G630" s="39">
        <v>174.52368637650119</v>
      </c>
      <c r="H630" s="39">
        <v>210.0858510915607</v>
      </c>
      <c r="I630" s="39">
        <v>224.80059229321719</v>
      </c>
    </row>
    <row r="631" spans="1:9" x14ac:dyDescent="0.35">
      <c r="A631" s="37" t="s">
        <v>56</v>
      </c>
      <c r="B631" s="37" t="s">
        <v>114</v>
      </c>
      <c r="C631" s="73" t="s">
        <v>92</v>
      </c>
      <c r="D631" s="39">
        <v>20</v>
      </c>
      <c r="E631" s="39">
        <v>63.309555349812143</v>
      </c>
      <c r="F631" s="39">
        <v>97.717994949359692</v>
      </c>
      <c r="G631" s="39">
        <v>150.8251459880488</v>
      </c>
      <c r="H631" s="39">
        <v>199.45253776293339</v>
      </c>
      <c r="I631" s="39">
        <v>251.93892545143251</v>
      </c>
    </row>
    <row r="632" spans="1:9" x14ac:dyDescent="0.35">
      <c r="A632" s="37" t="s">
        <v>56</v>
      </c>
      <c r="B632" s="37" t="s">
        <v>115</v>
      </c>
      <c r="C632" s="73" t="s">
        <v>57</v>
      </c>
      <c r="D632" s="39">
        <v>42</v>
      </c>
      <c r="E632" s="39">
        <v>44.862962870799279</v>
      </c>
      <c r="F632" s="39">
        <v>44.321805548254822</v>
      </c>
      <c r="G632" s="39">
        <v>44.980293127514877</v>
      </c>
      <c r="H632" s="39">
        <v>45.598959671864868</v>
      </c>
      <c r="I632" s="39">
        <v>45.649775822744978</v>
      </c>
    </row>
    <row r="633" spans="1:9" x14ac:dyDescent="0.35">
      <c r="A633" s="37" t="s">
        <v>56</v>
      </c>
      <c r="B633" s="37" t="s">
        <v>115</v>
      </c>
      <c r="C633" s="74" t="s">
        <v>59</v>
      </c>
      <c r="D633" s="39">
        <v>46</v>
      </c>
      <c r="E633" s="39">
        <v>33.100439639843358</v>
      </c>
      <c r="F633" s="39">
        <v>35.361695757544723</v>
      </c>
      <c r="G633" s="39">
        <v>35.011088676188223</v>
      </c>
      <c r="H633" s="39">
        <v>35.60871070890375</v>
      </c>
      <c r="I633" s="39">
        <v>35.849112883308067</v>
      </c>
    </row>
    <row r="634" spans="1:9" x14ac:dyDescent="0.35">
      <c r="A634" s="37" t="s">
        <v>56</v>
      </c>
      <c r="B634" s="37" t="s">
        <v>115</v>
      </c>
      <c r="C634" s="73" t="s">
        <v>61</v>
      </c>
      <c r="D634" s="39">
        <v>57</v>
      </c>
      <c r="E634" s="39">
        <v>38.691040518257807</v>
      </c>
      <c r="F634" s="39">
        <v>26.729385467926591</v>
      </c>
      <c r="G634" s="39">
        <v>28.25841869274587</v>
      </c>
      <c r="H634" s="39">
        <v>27.772386782690941</v>
      </c>
      <c r="I634" s="39">
        <v>27.680425750023129</v>
      </c>
    </row>
    <row r="635" spans="1:9" x14ac:dyDescent="0.35">
      <c r="A635" s="37" t="s">
        <v>56</v>
      </c>
      <c r="B635" s="37" t="s">
        <v>115</v>
      </c>
      <c r="C635" s="73" t="s">
        <v>63</v>
      </c>
      <c r="D635" s="39">
        <v>52</v>
      </c>
      <c r="E635" s="39">
        <v>46.460527108390806</v>
      </c>
      <c r="F635" s="39">
        <v>30.003287685199371</v>
      </c>
      <c r="G635" s="39">
        <v>20.865469630317762</v>
      </c>
      <c r="H635" s="39">
        <v>21.92059755525775</v>
      </c>
      <c r="I635" s="39">
        <v>21.303693580627911</v>
      </c>
    </row>
    <row r="636" spans="1:9" x14ac:dyDescent="0.35">
      <c r="A636" s="37" t="s">
        <v>56</v>
      </c>
      <c r="B636" s="37" t="s">
        <v>115</v>
      </c>
      <c r="C636" s="73" t="s">
        <v>65</v>
      </c>
      <c r="D636" s="39">
        <v>45</v>
      </c>
      <c r="E636" s="39">
        <v>57.801512010890256</v>
      </c>
      <c r="F636" s="39">
        <v>57.83722120163506</v>
      </c>
      <c r="G636" s="39">
        <v>42.944049336032492</v>
      </c>
      <c r="H636" s="39">
        <v>33.76140664926389</v>
      </c>
      <c r="I636" s="39">
        <v>34.406227157100801</v>
      </c>
    </row>
    <row r="637" spans="1:9" x14ac:dyDescent="0.35">
      <c r="A637" s="37" t="s">
        <v>56</v>
      </c>
      <c r="B637" s="37" t="s">
        <v>115</v>
      </c>
      <c r="C637" s="73" t="s">
        <v>67</v>
      </c>
      <c r="D637" s="39">
        <v>56</v>
      </c>
      <c r="E637" s="39">
        <v>46.734598332026081</v>
      </c>
      <c r="F637" s="39">
        <v>58.468180699048219</v>
      </c>
      <c r="G637" s="39">
        <v>59.490978088178629</v>
      </c>
      <c r="H637" s="39">
        <v>46.857978442109989</v>
      </c>
      <c r="I637" s="39">
        <v>38.304967319701419</v>
      </c>
    </row>
    <row r="638" spans="1:9" x14ac:dyDescent="0.35">
      <c r="A638" s="37" t="s">
        <v>56</v>
      </c>
      <c r="B638" s="37" t="s">
        <v>115</v>
      </c>
      <c r="C638" s="73" t="s">
        <v>69</v>
      </c>
      <c r="D638" s="39">
        <v>49</v>
      </c>
      <c r="E638" s="39">
        <v>44.280086374260371</v>
      </c>
      <c r="F638" s="39">
        <v>43.819337452305291</v>
      </c>
      <c r="G638" s="39">
        <v>51.659404619922398</v>
      </c>
      <c r="H638" s="39">
        <v>52.985260612428057</v>
      </c>
      <c r="I638" s="39">
        <v>43.737340456759263</v>
      </c>
    </row>
    <row r="639" spans="1:9" x14ac:dyDescent="0.35">
      <c r="A639" s="37" t="s">
        <v>56</v>
      </c>
      <c r="B639" s="37" t="s">
        <v>115</v>
      </c>
      <c r="C639" s="73" t="s">
        <v>71</v>
      </c>
      <c r="D639" s="39">
        <v>27</v>
      </c>
      <c r="E639" s="39">
        <v>33.57993193469008</v>
      </c>
      <c r="F639" s="39">
        <v>30.694451516208911</v>
      </c>
      <c r="G639" s="39">
        <v>30.49706903768573</v>
      </c>
      <c r="H639" s="39">
        <v>36.210140732628538</v>
      </c>
      <c r="I639" s="39">
        <v>36.708993331051929</v>
      </c>
    </row>
    <row r="640" spans="1:9" x14ac:dyDescent="0.35">
      <c r="A640" s="37" t="s">
        <v>56</v>
      </c>
      <c r="B640" s="37" t="s">
        <v>115</v>
      </c>
      <c r="C640" s="73" t="s">
        <v>73</v>
      </c>
      <c r="D640" s="39">
        <v>22</v>
      </c>
      <c r="E640" s="39">
        <v>22.33908226226955</v>
      </c>
      <c r="F640" s="39">
        <v>28.970620608272579</v>
      </c>
      <c r="G640" s="39">
        <v>26.846534024906909</v>
      </c>
      <c r="H640" s="39">
        <v>26.789283319509419</v>
      </c>
      <c r="I640" s="39">
        <v>31.47514581881234</v>
      </c>
    </row>
    <row r="641" spans="1:9" x14ac:dyDescent="0.35">
      <c r="A641" s="37" t="s">
        <v>56</v>
      </c>
      <c r="B641" s="37" t="s">
        <v>115</v>
      </c>
      <c r="C641" s="73" t="s">
        <v>76</v>
      </c>
      <c r="D641" s="39">
        <v>44</v>
      </c>
      <c r="E641" s="39">
        <v>27.06597796420731</v>
      </c>
      <c r="F641" s="39">
        <v>28.30422975789303</v>
      </c>
      <c r="G641" s="39">
        <v>35.116475309891158</v>
      </c>
      <c r="H641" s="39">
        <v>33.171341725746522</v>
      </c>
      <c r="I641" s="39">
        <v>32.870588357447168</v>
      </c>
    </row>
    <row r="642" spans="1:9" x14ac:dyDescent="0.35">
      <c r="A642" s="37" t="s">
        <v>56</v>
      </c>
      <c r="B642" s="37" t="s">
        <v>115</v>
      </c>
      <c r="C642" s="73" t="s">
        <v>78</v>
      </c>
      <c r="D642" s="39">
        <v>53</v>
      </c>
      <c r="E642" s="39">
        <v>48.849813785689172</v>
      </c>
      <c r="F642" s="39">
        <v>30.216667745928511</v>
      </c>
      <c r="G642" s="39">
        <v>31.827356309416</v>
      </c>
      <c r="H642" s="39">
        <v>38.448754216160822</v>
      </c>
      <c r="I642" s="39">
        <v>36.430146576801022</v>
      </c>
    </row>
    <row r="643" spans="1:9" x14ac:dyDescent="0.35">
      <c r="A643" s="37" t="s">
        <v>56</v>
      </c>
      <c r="B643" s="37" t="s">
        <v>115</v>
      </c>
      <c r="C643" s="73" t="s">
        <v>80</v>
      </c>
      <c r="D643" s="39">
        <v>29</v>
      </c>
      <c r="E643" s="39">
        <v>46.584994891659477</v>
      </c>
      <c r="F643" s="39">
        <v>44.445619797934647</v>
      </c>
      <c r="G643" s="39">
        <v>28.418661467853148</v>
      </c>
      <c r="H643" s="39">
        <v>30.20897991394855</v>
      </c>
      <c r="I643" s="39">
        <v>35.576522947960477</v>
      </c>
    </row>
    <row r="644" spans="1:9" x14ac:dyDescent="0.35">
      <c r="A644" s="37" t="s">
        <v>56</v>
      </c>
      <c r="B644" s="37" t="s">
        <v>115</v>
      </c>
      <c r="C644" s="73" t="s">
        <v>82</v>
      </c>
      <c r="D644" s="39">
        <v>12</v>
      </c>
      <c r="E644" s="39">
        <v>26.91667066524505</v>
      </c>
      <c r="F644" s="39">
        <v>39.163078113666273</v>
      </c>
      <c r="G644" s="39">
        <v>37.5407756933473</v>
      </c>
      <c r="H644" s="39">
        <v>24.03909717918792</v>
      </c>
      <c r="I644" s="39">
        <v>26.131765726134109</v>
      </c>
    </row>
    <row r="645" spans="1:9" x14ac:dyDescent="0.35">
      <c r="A645" s="37" t="s">
        <v>56</v>
      </c>
      <c r="B645" s="37" t="s">
        <v>115</v>
      </c>
      <c r="C645" s="73" t="s">
        <v>84</v>
      </c>
      <c r="D645" s="39">
        <v>28</v>
      </c>
      <c r="E645" s="39">
        <v>18.200383093897379</v>
      </c>
      <c r="F645" s="39">
        <v>31.204708454038609</v>
      </c>
      <c r="G645" s="39">
        <v>40.963526494474458</v>
      </c>
      <c r="H645" s="39">
        <v>40.949468643315242</v>
      </c>
      <c r="I645" s="39">
        <v>29.367293528997639</v>
      </c>
    </row>
    <row r="646" spans="1:9" x14ac:dyDescent="0.35">
      <c r="A646" s="37" t="s">
        <v>56</v>
      </c>
      <c r="B646" s="37" t="s">
        <v>115</v>
      </c>
      <c r="C646" s="73" t="s">
        <v>86</v>
      </c>
      <c r="D646" s="39">
        <v>4</v>
      </c>
      <c r="E646" s="39">
        <v>12.897549823116149</v>
      </c>
      <c r="F646" s="39">
        <v>6.9486005483492814</v>
      </c>
      <c r="G646" s="39">
        <v>16.50388565809034</v>
      </c>
      <c r="H646" s="39">
        <v>24.246907147871308</v>
      </c>
      <c r="I646" s="39">
        <v>23.604119827203721</v>
      </c>
    </row>
    <row r="647" spans="1:9" x14ac:dyDescent="0.35">
      <c r="A647" s="37" t="s">
        <v>56</v>
      </c>
      <c r="B647" s="37" t="s">
        <v>115</v>
      </c>
      <c r="C647" s="73" t="s">
        <v>88</v>
      </c>
      <c r="D647" s="39">
        <v>0</v>
      </c>
      <c r="E647" s="39">
        <v>4.0120936814226518</v>
      </c>
      <c r="F647" s="39">
        <v>12.354548301801421</v>
      </c>
      <c r="G647" s="39">
        <v>8.096801880797635</v>
      </c>
      <c r="H647" s="39">
        <v>15.53086928849568</v>
      </c>
      <c r="I647" s="39">
        <v>21.448321780514519</v>
      </c>
    </row>
    <row r="648" spans="1:9" x14ac:dyDescent="0.35">
      <c r="A648" s="37" t="s">
        <v>56</v>
      </c>
      <c r="B648" s="37" t="s">
        <v>115</v>
      </c>
      <c r="C648" s="73" t="s">
        <v>90</v>
      </c>
      <c r="D648" s="39">
        <v>0</v>
      </c>
      <c r="E648" s="39">
        <v>0</v>
      </c>
      <c r="F648" s="39">
        <v>3.2924325781233641</v>
      </c>
      <c r="G648" s="39">
        <v>10.44236302952209</v>
      </c>
      <c r="H648" s="39">
        <v>6.6920535345074201</v>
      </c>
      <c r="I648" s="39">
        <v>13.200183739813051</v>
      </c>
    </row>
    <row r="649" spans="1:9" x14ac:dyDescent="0.35">
      <c r="A649" s="37" t="s">
        <v>56</v>
      </c>
      <c r="B649" s="37" t="s">
        <v>115</v>
      </c>
      <c r="C649" s="73" t="s">
        <v>92</v>
      </c>
      <c r="D649" s="39">
        <v>1</v>
      </c>
      <c r="E649" s="39">
        <v>0.1137542850911951</v>
      </c>
      <c r="F649" s="39">
        <v>7.3954294330518255E-2</v>
      </c>
      <c r="G649" s="39">
        <v>2.0565470949999169</v>
      </c>
      <c r="H649" s="39">
        <v>7.5919443824896389</v>
      </c>
      <c r="I649" s="39">
        <v>7.4616412013063513</v>
      </c>
    </row>
    <row r="650" spans="1:9" x14ac:dyDescent="0.35">
      <c r="A650" s="37" t="s">
        <v>56</v>
      </c>
      <c r="B650" s="37" t="s">
        <v>116</v>
      </c>
      <c r="C650" s="73" t="s">
        <v>57</v>
      </c>
      <c r="D650" s="39">
        <v>1078</v>
      </c>
      <c r="E650" s="39">
        <v>1094.7577001337711</v>
      </c>
      <c r="F650" s="39">
        <v>1209.861192320383</v>
      </c>
      <c r="G650" s="39">
        <v>1342.050971218119</v>
      </c>
      <c r="H650" s="39">
        <v>1462.5485209214889</v>
      </c>
      <c r="I650" s="39">
        <v>1521.578517623037</v>
      </c>
    </row>
    <row r="651" spans="1:9" x14ac:dyDescent="0.35">
      <c r="A651" s="37" t="s">
        <v>56</v>
      </c>
      <c r="B651" s="37" t="s">
        <v>116</v>
      </c>
      <c r="C651" s="74" t="s">
        <v>59</v>
      </c>
      <c r="D651" s="39">
        <v>1278</v>
      </c>
      <c r="E651" s="39">
        <v>1226.4971471508511</v>
      </c>
      <c r="F651" s="39">
        <v>1293.703989182869</v>
      </c>
      <c r="G651" s="39">
        <v>1406.7758670968619</v>
      </c>
      <c r="H651" s="39">
        <v>1529.6044218455199</v>
      </c>
      <c r="I651" s="39">
        <v>1624.2130576161051</v>
      </c>
    </row>
    <row r="652" spans="1:9" x14ac:dyDescent="0.35">
      <c r="A652" s="37" t="s">
        <v>56</v>
      </c>
      <c r="B652" s="37" t="s">
        <v>116</v>
      </c>
      <c r="C652" s="73" t="s">
        <v>61</v>
      </c>
      <c r="D652" s="39">
        <v>1571</v>
      </c>
      <c r="E652" s="39">
        <v>1502.1013790647719</v>
      </c>
      <c r="F652" s="39">
        <v>1483.0733523716081</v>
      </c>
      <c r="G652" s="39">
        <v>1562.057791159363</v>
      </c>
      <c r="H652" s="39">
        <v>1664.259231188978</v>
      </c>
      <c r="I652" s="39">
        <v>1759.835061005947</v>
      </c>
    </row>
    <row r="653" spans="1:9" x14ac:dyDescent="0.35">
      <c r="A653" s="37" t="s">
        <v>56</v>
      </c>
      <c r="B653" s="37" t="s">
        <v>116</v>
      </c>
      <c r="C653" s="73" t="s">
        <v>63</v>
      </c>
      <c r="D653" s="39">
        <v>1327</v>
      </c>
      <c r="E653" s="39">
        <v>1615.152390137981</v>
      </c>
      <c r="F653" s="39">
        <v>1605.8111254002631</v>
      </c>
      <c r="G653" s="39">
        <v>1586.855159268405</v>
      </c>
      <c r="H653" s="39">
        <v>1661.13412864612</v>
      </c>
      <c r="I653" s="39">
        <v>1725.2737612299279</v>
      </c>
    </row>
    <row r="654" spans="1:9" x14ac:dyDescent="0.35">
      <c r="A654" s="37" t="s">
        <v>56</v>
      </c>
      <c r="B654" s="37" t="s">
        <v>116</v>
      </c>
      <c r="C654" s="73" t="s">
        <v>65</v>
      </c>
      <c r="D654" s="39">
        <v>998</v>
      </c>
      <c r="E654" s="39">
        <v>1208.165856184472</v>
      </c>
      <c r="F654" s="39">
        <v>1537.819173913638</v>
      </c>
      <c r="G654" s="39">
        <v>1561.9387881200139</v>
      </c>
      <c r="H654" s="39">
        <v>1550.868013418758</v>
      </c>
      <c r="I654" s="39">
        <v>1590.725786663699</v>
      </c>
    </row>
    <row r="655" spans="1:9" x14ac:dyDescent="0.35">
      <c r="A655" s="37" t="s">
        <v>56</v>
      </c>
      <c r="B655" s="37" t="s">
        <v>116</v>
      </c>
      <c r="C655" s="73" t="s">
        <v>67</v>
      </c>
      <c r="D655" s="39">
        <v>1128</v>
      </c>
      <c r="E655" s="39">
        <v>1030.330092745028</v>
      </c>
      <c r="F655" s="39">
        <v>1262.1802335776449</v>
      </c>
      <c r="G655" s="39">
        <v>1556.7098059035959</v>
      </c>
      <c r="H655" s="39">
        <v>1591.1502988169541</v>
      </c>
      <c r="I655" s="39">
        <v>1559.076336382019</v>
      </c>
    </row>
    <row r="656" spans="1:9" x14ac:dyDescent="0.35">
      <c r="A656" s="37" t="s">
        <v>56</v>
      </c>
      <c r="B656" s="37" t="s">
        <v>116</v>
      </c>
      <c r="C656" s="73" t="s">
        <v>69</v>
      </c>
      <c r="D656" s="39">
        <v>1143</v>
      </c>
      <c r="E656" s="39">
        <v>1151.921560271308</v>
      </c>
      <c r="F656" s="39">
        <v>1146.2674567963579</v>
      </c>
      <c r="G656" s="39">
        <v>1351.331801586653</v>
      </c>
      <c r="H656" s="39">
        <v>1608.117575467181</v>
      </c>
      <c r="I656" s="39">
        <v>1618.289335685002</v>
      </c>
    </row>
    <row r="657" spans="1:9" x14ac:dyDescent="0.35">
      <c r="A657" s="37" t="s">
        <v>56</v>
      </c>
      <c r="B657" s="37" t="s">
        <v>116</v>
      </c>
      <c r="C657" s="73" t="s">
        <v>71</v>
      </c>
      <c r="D657" s="39">
        <v>1262</v>
      </c>
      <c r="E657" s="39">
        <v>1308.384982574662</v>
      </c>
      <c r="F657" s="39">
        <v>1371.0498738360441</v>
      </c>
      <c r="G657" s="39">
        <v>1396.125346782309</v>
      </c>
      <c r="H657" s="39">
        <v>1578.2915651779169</v>
      </c>
      <c r="I657" s="39">
        <v>1796.549915406219</v>
      </c>
    </row>
    <row r="658" spans="1:9" x14ac:dyDescent="0.35">
      <c r="A658" s="37" t="s">
        <v>56</v>
      </c>
      <c r="B658" s="37" t="s">
        <v>116</v>
      </c>
      <c r="C658" s="73" t="s">
        <v>73</v>
      </c>
      <c r="D658" s="39">
        <v>1244</v>
      </c>
      <c r="E658" s="39">
        <v>1419.0332922265729</v>
      </c>
      <c r="F658" s="39">
        <v>1503.265364419452</v>
      </c>
      <c r="G658" s="39">
        <v>1580.221375784482</v>
      </c>
      <c r="H658" s="39">
        <v>1611.3570598768979</v>
      </c>
      <c r="I658" s="39">
        <v>1756.8053782979689</v>
      </c>
    </row>
    <row r="659" spans="1:9" x14ac:dyDescent="0.35">
      <c r="A659" s="37" t="s">
        <v>56</v>
      </c>
      <c r="B659" s="37" t="s">
        <v>116</v>
      </c>
      <c r="C659" s="73" t="s">
        <v>76</v>
      </c>
      <c r="D659" s="39">
        <v>1307</v>
      </c>
      <c r="E659" s="39">
        <v>1304.5130473851709</v>
      </c>
      <c r="F659" s="39">
        <v>1516.6472202454011</v>
      </c>
      <c r="G659" s="39">
        <v>1605.627727206627</v>
      </c>
      <c r="H659" s="39">
        <v>1677.532578949284</v>
      </c>
      <c r="I659" s="39">
        <v>1688.934645686975</v>
      </c>
    </row>
    <row r="660" spans="1:9" x14ac:dyDescent="0.35">
      <c r="A660" s="37" t="s">
        <v>56</v>
      </c>
      <c r="B660" s="37" t="s">
        <v>116</v>
      </c>
      <c r="C660" s="73" t="s">
        <v>78</v>
      </c>
      <c r="D660" s="39">
        <v>1331</v>
      </c>
      <c r="E660" s="39">
        <v>1397.1695766408191</v>
      </c>
      <c r="F660" s="39">
        <v>1415.676765525915</v>
      </c>
      <c r="G660" s="39">
        <v>1643.9848453438069</v>
      </c>
      <c r="H660" s="39">
        <v>1728.0384496443951</v>
      </c>
      <c r="I660" s="39">
        <v>1776.1432233661019</v>
      </c>
    </row>
    <row r="661" spans="1:9" x14ac:dyDescent="0.35">
      <c r="A661" s="37" t="s">
        <v>56</v>
      </c>
      <c r="B661" s="37" t="s">
        <v>116</v>
      </c>
      <c r="C661" s="73" t="s">
        <v>80</v>
      </c>
      <c r="D661" s="39">
        <v>1486</v>
      </c>
      <c r="E661" s="39">
        <v>1457.22120922928</v>
      </c>
      <c r="F661" s="39">
        <v>1550.220394626313</v>
      </c>
      <c r="G661" s="39">
        <v>1566.2509818740509</v>
      </c>
      <c r="H661" s="39">
        <v>1806.720887384198</v>
      </c>
      <c r="I661" s="39">
        <v>1871.2067388836481</v>
      </c>
    </row>
    <row r="662" spans="1:9" x14ac:dyDescent="0.35">
      <c r="A662" s="37" t="s">
        <v>56</v>
      </c>
      <c r="B662" s="37" t="s">
        <v>116</v>
      </c>
      <c r="C662" s="73" t="s">
        <v>82</v>
      </c>
      <c r="D662" s="39">
        <v>1516</v>
      </c>
      <c r="E662" s="39">
        <v>1615.6055842273599</v>
      </c>
      <c r="F662" s="39">
        <v>1633.9160979934011</v>
      </c>
      <c r="G662" s="39">
        <v>1725.2686339716811</v>
      </c>
      <c r="H662" s="39">
        <v>1735.1066368081561</v>
      </c>
      <c r="I662" s="39">
        <v>1973.6221436819469</v>
      </c>
    </row>
    <row r="663" spans="1:9" x14ac:dyDescent="0.35">
      <c r="A663" s="37" t="s">
        <v>56</v>
      </c>
      <c r="B663" s="37" t="s">
        <v>116</v>
      </c>
      <c r="C663" s="73" t="s">
        <v>84</v>
      </c>
      <c r="D663" s="39">
        <v>1352</v>
      </c>
      <c r="E663" s="39">
        <v>1594.6126095254499</v>
      </c>
      <c r="F663" s="39">
        <v>1727.953493898199</v>
      </c>
      <c r="G663" s="39">
        <v>1760.047021906518</v>
      </c>
      <c r="H663" s="39">
        <v>1845.8358247337801</v>
      </c>
      <c r="I663" s="39">
        <v>1835.8448808411549</v>
      </c>
    </row>
    <row r="664" spans="1:9" x14ac:dyDescent="0.35">
      <c r="A664" s="37" t="s">
        <v>56</v>
      </c>
      <c r="B664" s="37" t="s">
        <v>116</v>
      </c>
      <c r="C664" s="73" t="s">
        <v>86</v>
      </c>
      <c r="D664" s="39">
        <v>1076</v>
      </c>
      <c r="E664" s="39">
        <v>1409.0523123448611</v>
      </c>
      <c r="F664" s="39">
        <v>1682.568298211655</v>
      </c>
      <c r="G664" s="39">
        <v>1820.867049275316</v>
      </c>
      <c r="H664" s="39">
        <v>1857.034685088774</v>
      </c>
      <c r="I664" s="39">
        <v>1924.487682928627</v>
      </c>
    </row>
    <row r="665" spans="1:9" x14ac:dyDescent="0.35">
      <c r="A665" s="37" t="s">
        <v>56</v>
      </c>
      <c r="B665" s="37" t="s">
        <v>116</v>
      </c>
      <c r="C665" s="73" t="s">
        <v>88</v>
      </c>
      <c r="D665" s="39">
        <v>779</v>
      </c>
      <c r="E665" s="39">
        <v>1026.734850820566</v>
      </c>
      <c r="F665" s="39">
        <v>1348.1599231040971</v>
      </c>
      <c r="G665" s="39">
        <v>1611.395645812833</v>
      </c>
      <c r="H665" s="39">
        <v>1737.7677495559381</v>
      </c>
      <c r="I665" s="39">
        <v>1765.6549917250679</v>
      </c>
    </row>
    <row r="666" spans="1:9" x14ac:dyDescent="0.35">
      <c r="A666" s="37" t="s">
        <v>56</v>
      </c>
      <c r="B666" s="37" t="s">
        <v>116</v>
      </c>
      <c r="C666" s="73" t="s">
        <v>90</v>
      </c>
      <c r="D666" s="39">
        <v>418</v>
      </c>
      <c r="E666" s="39">
        <v>678.83190447038999</v>
      </c>
      <c r="F666" s="39">
        <v>922.29385089883749</v>
      </c>
      <c r="G666" s="39">
        <v>1202.4614272474021</v>
      </c>
      <c r="H666" s="39">
        <v>1443.279156409807</v>
      </c>
      <c r="I666" s="39">
        <v>1543.5220207754669</v>
      </c>
    </row>
    <row r="667" spans="1:9" x14ac:dyDescent="0.35">
      <c r="A667" s="37" t="s">
        <v>56</v>
      </c>
      <c r="B667" s="37" t="s">
        <v>116</v>
      </c>
      <c r="C667" s="73" t="s">
        <v>92</v>
      </c>
      <c r="D667" s="39">
        <v>304</v>
      </c>
      <c r="E667" s="39">
        <v>447.82769151126138</v>
      </c>
      <c r="F667" s="39">
        <v>729.75914902928594</v>
      </c>
      <c r="G667" s="39">
        <v>1062.4277161941629</v>
      </c>
      <c r="H667" s="39">
        <v>1443.608077043607</v>
      </c>
      <c r="I667" s="39">
        <v>1805.7156292286199</v>
      </c>
    </row>
    <row r="668" spans="1:9" x14ac:dyDescent="0.35">
      <c r="A668" s="37" t="s">
        <v>56</v>
      </c>
      <c r="B668" s="37" t="s">
        <v>117</v>
      </c>
      <c r="C668" s="73" t="s">
        <v>57</v>
      </c>
      <c r="D668" s="39">
        <v>28</v>
      </c>
      <c r="E668" s="39">
        <v>24.769613726239879</v>
      </c>
      <c r="F668" s="39">
        <v>23.71150002808178</v>
      </c>
      <c r="G668" s="39">
        <v>23.023301004098681</v>
      </c>
      <c r="H668" s="39">
        <v>22.267716992215</v>
      </c>
      <c r="I668" s="39">
        <v>21.808387177505882</v>
      </c>
    </row>
    <row r="669" spans="1:9" x14ac:dyDescent="0.35">
      <c r="A669" s="37" t="s">
        <v>56</v>
      </c>
      <c r="B669" s="37" t="s">
        <v>117</v>
      </c>
      <c r="C669" s="74" t="s">
        <v>59</v>
      </c>
      <c r="D669" s="39">
        <v>48</v>
      </c>
      <c r="E669" s="39">
        <v>21.453490879256179</v>
      </c>
      <c r="F669" s="39">
        <v>21.63556247515605</v>
      </c>
      <c r="G669" s="39">
        <v>20.758001087447479</v>
      </c>
      <c r="H669" s="39">
        <v>20.32649657968815</v>
      </c>
      <c r="I669" s="39">
        <v>19.83352304461793</v>
      </c>
    </row>
    <row r="670" spans="1:9" x14ac:dyDescent="0.35">
      <c r="A670" s="37" t="s">
        <v>56</v>
      </c>
      <c r="B670" s="37" t="s">
        <v>117</v>
      </c>
      <c r="C670" s="73" t="s">
        <v>61</v>
      </c>
      <c r="D670" s="39">
        <v>32</v>
      </c>
      <c r="E670" s="39">
        <v>35.449415775366298</v>
      </c>
      <c r="F670" s="39">
        <v>27.917517799388069</v>
      </c>
      <c r="G670" s="39">
        <v>27.91676537319162</v>
      </c>
      <c r="H670" s="39">
        <v>27.169987555054941</v>
      </c>
      <c r="I670" s="39">
        <v>26.855240949942729</v>
      </c>
    </row>
    <row r="671" spans="1:9" x14ac:dyDescent="0.35">
      <c r="A671" s="37" t="s">
        <v>56</v>
      </c>
      <c r="B671" s="37" t="s">
        <v>117</v>
      </c>
      <c r="C671" s="73" t="s">
        <v>63</v>
      </c>
      <c r="D671" s="39">
        <v>30</v>
      </c>
      <c r="E671" s="39">
        <v>33.038684102493747</v>
      </c>
      <c r="F671" s="39">
        <v>34.528114255586537</v>
      </c>
      <c r="G671" s="39">
        <v>27.543977163234441</v>
      </c>
      <c r="H671" s="39">
        <v>27.402116536529629</v>
      </c>
      <c r="I671" s="39">
        <v>26.675996059960049</v>
      </c>
    </row>
    <row r="672" spans="1:9" x14ac:dyDescent="0.35">
      <c r="A672" s="37" t="s">
        <v>56</v>
      </c>
      <c r="B672" s="37" t="s">
        <v>117</v>
      </c>
      <c r="C672" s="73" t="s">
        <v>65</v>
      </c>
      <c r="D672" s="39">
        <v>27</v>
      </c>
      <c r="E672" s="39">
        <v>25.482188340693209</v>
      </c>
      <c r="F672" s="39">
        <v>29.018836876337549</v>
      </c>
      <c r="G672" s="39">
        <v>29.795223861426908</v>
      </c>
      <c r="H672" s="39">
        <v>24.901089819153359</v>
      </c>
      <c r="I672" s="39">
        <v>24.57949038062328</v>
      </c>
    </row>
    <row r="673" spans="1:9" x14ac:dyDescent="0.35">
      <c r="A673" s="37" t="s">
        <v>56</v>
      </c>
      <c r="B673" s="37" t="s">
        <v>117</v>
      </c>
      <c r="C673" s="73" t="s">
        <v>67</v>
      </c>
      <c r="D673" s="39">
        <v>23</v>
      </c>
      <c r="E673" s="39">
        <v>28.19021246312569</v>
      </c>
      <c r="F673" s="39">
        <v>28.365941532770929</v>
      </c>
      <c r="G673" s="39">
        <v>31.260175021584491</v>
      </c>
      <c r="H673" s="39">
        <v>31.905837261809769</v>
      </c>
      <c r="I673" s="39">
        <v>28.532373964901382</v>
      </c>
    </row>
    <row r="674" spans="1:9" x14ac:dyDescent="0.35">
      <c r="A674" s="37" t="s">
        <v>56</v>
      </c>
      <c r="B674" s="37" t="s">
        <v>117</v>
      </c>
      <c r="C674" s="73" t="s">
        <v>69</v>
      </c>
      <c r="D674" s="39">
        <v>25</v>
      </c>
      <c r="E674" s="39">
        <v>20.921532623508909</v>
      </c>
      <c r="F674" s="39">
        <v>19.101104256735141</v>
      </c>
      <c r="G674" s="39">
        <v>19.482657802655879</v>
      </c>
      <c r="H674" s="39">
        <v>21.58449306265431</v>
      </c>
      <c r="I674" s="39">
        <v>21.867918180618052</v>
      </c>
    </row>
    <row r="675" spans="1:9" x14ac:dyDescent="0.35">
      <c r="A675" s="37" t="s">
        <v>56</v>
      </c>
      <c r="B675" s="37" t="s">
        <v>117</v>
      </c>
      <c r="C675" s="73" t="s">
        <v>71</v>
      </c>
      <c r="D675" s="39">
        <v>19</v>
      </c>
      <c r="E675" s="39">
        <v>20.392739667527898</v>
      </c>
      <c r="F675" s="39">
        <v>18.931356137242432</v>
      </c>
      <c r="G675" s="39">
        <v>17.690341989736531</v>
      </c>
      <c r="H675" s="39">
        <v>18.084881545121799</v>
      </c>
      <c r="I675" s="39">
        <v>19.782958837810341</v>
      </c>
    </row>
    <row r="676" spans="1:9" x14ac:dyDescent="0.35">
      <c r="A676" s="37" t="s">
        <v>56</v>
      </c>
      <c r="B676" s="37" t="s">
        <v>117</v>
      </c>
      <c r="C676" s="73" t="s">
        <v>73</v>
      </c>
      <c r="D676" s="39">
        <v>27</v>
      </c>
      <c r="E676" s="39">
        <v>20.03129093276738</v>
      </c>
      <c r="F676" s="39">
        <v>23.020330737965381</v>
      </c>
      <c r="G676" s="39">
        <v>21.970077104511571</v>
      </c>
      <c r="H676" s="39">
        <v>21.039903425992819</v>
      </c>
      <c r="I676" s="39">
        <v>21.549455401673828</v>
      </c>
    </row>
    <row r="677" spans="1:9" x14ac:dyDescent="0.35">
      <c r="A677" s="37" t="s">
        <v>56</v>
      </c>
      <c r="B677" s="37" t="s">
        <v>117</v>
      </c>
      <c r="C677" s="73" t="s">
        <v>76</v>
      </c>
      <c r="D677" s="39">
        <v>20</v>
      </c>
      <c r="E677" s="39">
        <v>19.478987545503891</v>
      </c>
      <c r="F677" s="39">
        <v>18.824612875000099</v>
      </c>
      <c r="G677" s="39">
        <v>21.616209888227178</v>
      </c>
      <c r="H677" s="39">
        <v>20.49751032761138</v>
      </c>
      <c r="I677" s="39">
        <v>19.564078599677998</v>
      </c>
    </row>
    <row r="678" spans="1:9" x14ac:dyDescent="0.35">
      <c r="A678" s="37" t="s">
        <v>56</v>
      </c>
      <c r="B678" s="37" t="s">
        <v>117</v>
      </c>
      <c r="C678" s="73" t="s">
        <v>78</v>
      </c>
      <c r="D678" s="39">
        <v>32</v>
      </c>
      <c r="E678" s="39">
        <v>26.302265954668592</v>
      </c>
      <c r="F678" s="39">
        <v>29.098267101343481</v>
      </c>
      <c r="G678" s="39">
        <v>28.156060948562949</v>
      </c>
      <c r="H678" s="39">
        <v>30.419209326443401</v>
      </c>
      <c r="I678" s="39">
        <v>29.829553404673579</v>
      </c>
    </row>
    <row r="679" spans="1:9" x14ac:dyDescent="0.35">
      <c r="A679" s="37" t="s">
        <v>56</v>
      </c>
      <c r="B679" s="37" t="s">
        <v>117</v>
      </c>
      <c r="C679" s="73" t="s">
        <v>80</v>
      </c>
      <c r="D679" s="39">
        <v>13</v>
      </c>
      <c r="E679" s="39">
        <v>22.86567745824447</v>
      </c>
      <c r="F679" s="39">
        <v>20.072719904358429</v>
      </c>
      <c r="G679" s="39">
        <v>21.92428547239928</v>
      </c>
      <c r="H679" s="39">
        <v>21.85592371482764</v>
      </c>
      <c r="I679" s="39">
        <v>23.75659703515996</v>
      </c>
    </row>
    <row r="680" spans="1:9" x14ac:dyDescent="0.35">
      <c r="A680" s="37" t="s">
        <v>56</v>
      </c>
      <c r="B680" s="37" t="s">
        <v>117</v>
      </c>
      <c r="C680" s="73" t="s">
        <v>82</v>
      </c>
      <c r="D680" s="39">
        <v>15</v>
      </c>
      <c r="E680" s="39">
        <v>10.991938526964899</v>
      </c>
      <c r="F680" s="39">
        <v>12.06895193357763</v>
      </c>
      <c r="G680" s="39">
        <v>10.2805117319626</v>
      </c>
      <c r="H680" s="39">
        <v>11.34407973084261</v>
      </c>
      <c r="I680" s="39">
        <v>11.70370111132946</v>
      </c>
    </row>
    <row r="681" spans="1:9" x14ac:dyDescent="0.35">
      <c r="A681" s="37" t="s">
        <v>56</v>
      </c>
      <c r="B681" s="37" t="s">
        <v>117</v>
      </c>
      <c r="C681" s="73" t="s">
        <v>84</v>
      </c>
      <c r="D681" s="39">
        <v>5</v>
      </c>
      <c r="E681" s="39">
        <v>14.05745782836177</v>
      </c>
      <c r="F681" s="39">
        <v>13.6573444098336</v>
      </c>
      <c r="G681" s="39">
        <v>14.09337951759127</v>
      </c>
      <c r="H681" s="39">
        <v>13.393056911349371</v>
      </c>
      <c r="I681" s="39">
        <v>14.456568986328181</v>
      </c>
    </row>
    <row r="682" spans="1:9" x14ac:dyDescent="0.35">
      <c r="A682" s="37" t="s">
        <v>56</v>
      </c>
      <c r="B682" s="37" t="s">
        <v>117</v>
      </c>
      <c r="C682" s="73" t="s">
        <v>86</v>
      </c>
      <c r="D682" s="39">
        <v>3</v>
      </c>
      <c r="E682" s="39">
        <v>1.969199212885919</v>
      </c>
      <c r="F682" s="39">
        <v>3.0092317262599022</v>
      </c>
      <c r="G682" s="39">
        <v>2.1715796173614499</v>
      </c>
      <c r="H682" s="39">
        <v>2.8213708892698421</v>
      </c>
      <c r="I682" s="39">
        <v>2.2191249653284801</v>
      </c>
    </row>
    <row r="683" spans="1:9" x14ac:dyDescent="0.35">
      <c r="A683" s="37" t="s">
        <v>56</v>
      </c>
      <c r="B683" s="37" t="s">
        <v>117</v>
      </c>
      <c r="C683" s="73" t="s">
        <v>88</v>
      </c>
      <c r="D683" s="39">
        <v>0</v>
      </c>
      <c r="E683" s="39">
        <v>4.4381080490948914</v>
      </c>
      <c r="F683" s="39">
        <v>4.5980181107631104</v>
      </c>
      <c r="G683" s="39">
        <v>6.3959993153873098</v>
      </c>
      <c r="H683" s="39">
        <v>5.3546404393893861</v>
      </c>
      <c r="I683" s="39">
        <v>6.4471680923722507</v>
      </c>
    </row>
    <row r="684" spans="1:9" x14ac:dyDescent="0.35">
      <c r="A684" s="37" t="s">
        <v>56</v>
      </c>
      <c r="B684" s="37" t="s">
        <v>117</v>
      </c>
      <c r="C684" s="73" t="s">
        <v>90</v>
      </c>
      <c r="D684" s="39">
        <v>8</v>
      </c>
      <c r="E684" s="39">
        <v>13.277319346905029</v>
      </c>
      <c r="F684" s="39">
        <v>18.16948783320883</v>
      </c>
      <c r="G684" s="39">
        <v>16.72288192664811</v>
      </c>
      <c r="H684" s="39">
        <v>18.872442050182631</v>
      </c>
      <c r="I684" s="39">
        <v>18.891396148948431</v>
      </c>
    </row>
    <row r="685" spans="1:9" x14ac:dyDescent="0.35">
      <c r="A685" s="37" t="s">
        <v>56</v>
      </c>
      <c r="B685" s="37" t="s">
        <v>117</v>
      </c>
      <c r="C685" s="73" t="s">
        <v>92</v>
      </c>
      <c r="D685" s="39">
        <v>1</v>
      </c>
      <c r="E685" s="39">
        <v>3.3459927334127499</v>
      </c>
      <c r="F685" s="39">
        <v>6.8762136904358471</v>
      </c>
      <c r="G685" s="39">
        <v>11.64049571956927</v>
      </c>
      <c r="H685" s="39">
        <v>13.073119291152089</v>
      </c>
      <c r="I685" s="39">
        <v>15.578356502861171</v>
      </c>
    </row>
    <row r="686" spans="1:9" x14ac:dyDescent="0.35">
      <c r="A686" s="37" t="s">
        <v>56</v>
      </c>
      <c r="B686" s="37" t="s">
        <v>118</v>
      </c>
      <c r="C686" s="73" t="s">
        <v>57</v>
      </c>
      <c r="D686" s="39">
        <v>1253</v>
      </c>
      <c r="E686" s="39">
        <v>1232.912814101923</v>
      </c>
      <c r="F686" s="39">
        <v>1268.069619250869</v>
      </c>
      <c r="G686" s="39">
        <v>1333.3996331156779</v>
      </c>
      <c r="H686" s="39">
        <v>1424.761565135728</v>
      </c>
      <c r="I686" s="39">
        <v>1490.370469397257</v>
      </c>
    </row>
    <row r="687" spans="1:9" x14ac:dyDescent="0.35">
      <c r="A687" s="37" t="s">
        <v>56</v>
      </c>
      <c r="B687" s="37" t="s">
        <v>118</v>
      </c>
      <c r="C687" s="74" t="s">
        <v>59</v>
      </c>
      <c r="D687" s="39">
        <v>1453</v>
      </c>
      <c r="E687" s="39">
        <v>1342.278481547261</v>
      </c>
      <c r="F687" s="39">
        <v>1358.3299043474769</v>
      </c>
      <c r="G687" s="39">
        <v>1404.230756766173</v>
      </c>
      <c r="H687" s="39">
        <v>1480.0000583247629</v>
      </c>
      <c r="I687" s="39">
        <v>1579.2395102326579</v>
      </c>
    </row>
    <row r="688" spans="1:9" x14ac:dyDescent="0.35">
      <c r="A688" s="37" t="s">
        <v>56</v>
      </c>
      <c r="B688" s="37" t="s">
        <v>118</v>
      </c>
      <c r="C688" s="73" t="s">
        <v>61</v>
      </c>
      <c r="D688" s="39">
        <v>1587</v>
      </c>
      <c r="E688" s="39">
        <v>1509.3897652509311</v>
      </c>
      <c r="F688" s="39">
        <v>1427.137100405459</v>
      </c>
      <c r="G688" s="39">
        <v>1459.9078893627479</v>
      </c>
      <c r="H688" s="39">
        <v>1512.5134060151929</v>
      </c>
      <c r="I688" s="39">
        <v>1595.26703272695</v>
      </c>
    </row>
    <row r="689" spans="1:9" x14ac:dyDescent="0.35">
      <c r="A689" s="37" t="s">
        <v>56</v>
      </c>
      <c r="B689" s="37" t="s">
        <v>118</v>
      </c>
      <c r="C689" s="73" t="s">
        <v>63</v>
      </c>
      <c r="D689" s="39">
        <v>1336</v>
      </c>
      <c r="E689" s="39">
        <v>1517.4397690812621</v>
      </c>
      <c r="F689" s="39">
        <v>1475.9133166632739</v>
      </c>
      <c r="G689" s="39">
        <v>1414.8914604109109</v>
      </c>
      <c r="H689" s="39">
        <v>1455.769422436588</v>
      </c>
      <c r="I689" s="39">
        <v>1508.6909256194169</v>
      </c>
    </row>
    <row r="690" spans="1:9" x14ac:dyDescent="0.35">
      <c r="A690" s="37" t="s">
        <v>56</v>
      </c>
      <c r="B690" s="37" t="s">
        <v>118</v>
      </c>
      <c r="C690" s="73" t="s">
        <v>65</v>
      </c>
      <c r="D690" s="39">
        <v>1209</v>
      </c>
      <c r="E690" s="39">
        <v>1268.4656164825849</v>
      </c>
      <c r="F690" s="39">
        <v>1469.6516686507459</v>
      </c>
      <c r="G690" s="39">
        <v>1456.934332137095</v>
      </c>
      <c r="H690" s="39">
        <v>1420.1656231450479</v>
      </c>
      <c r="I690" s="39">
        <v>1458.93785093418</v>
      </c>
    </row>
    <row r="691" spans="1:9" x14ac:dyDescent="0.35">
      <c r="A691" s="37" t="s">
        <v>56</v>
      </c>
      <c r="B691" s="37" t="s">
        <v>118</v>
      </c>
      <c r="C691" s="73" t="s">
        <v>67</v>
      </c>
      <c r="D691" s="39">
        <v>1283</v>
      </c>
      <c r="E691" s="39">
        <v>1235.287916114876</v>
      </c>
      <c r="F691" s="39">
        <v>1356.4143392735821</v>
      </c>
      <c r="G691" s="39">
        <v>1538.7029587228039</v>
      </c>
      <c r="H691" s="39">
        <v>1543.6420735547199</v>
      </c>
      <c r="I691" s="39">
        <v>1522.3900106719259</v>
      </c>
    </row>
    <row r="692" spans="1:9" x14ac:dyDescent="0.35">
      <c r="A692" s="37" t="s">
        <v>56</v>
      </c>
      <c r="B692" s="37" t="s">
        <v>118</v>
      </c>
      <c r="C692" s="73" t="s">
        <v>69</v>
      </c>
      <c r="D692" s="39">
        <v>1299</v>
      </c>
      <c r="E692" s="39">
        <v>1290.117776089043</v>
      </c>
      <c r="F692" s="39">
        <v>1304.433727149458</v>
      </c>
      <c r="G692" s="39">
        <v>1421.2657212750339</v>
      </c>
      <c r="H692" s="39">
        <v>1592.858359365983</v>
      </c>
      <c r="I692" s="39">
        <v>1610.700769684225</v>
      </c>
    </row>
    <row r="693" spans="1:9" x14ac:dyDescent="0.35">
      <c r="A693" s="37" t="s">
        <v>56</v>
      </c>
      <c r="B693" s="37" t="s">
        <v>118</v>
      </c>
      <c r="C693" s="73" t="s">
        <v>71</v>
      </c>
      <c r="D693" s="39">
        <v>1264</v>
      </c>
      <c r="E693" s="39">
        <v>1371.2757382355601</v>
      </c>
      <c r="F693" s="39">
        <v>1399.715422272159</v>
      </c>
      <c r="G693" s="39">
        <v>1434.0532143026651</v>
      </c>
      <c r="H693" s="39">
        <v>1554.910076931086</v>
      </c>
      <c r="I693" s="39">
        <v>1730.323052316849</v>
      </c>
    </row>
    <row r="694" spans="1:9" x14ac:dyDescent="0.35">
      <c r="A694" s="37" t="s">
        <v>56</v>
      </c>
      <c r="B694" s="37" t="s">
        <v>118</v>
      </c>
      <c r="C694" s="73" t="s">
        <v>73</v>
      </c>
      <c r="D694" s="39">
        <v>1103</v>
      </c>
      <c r="E694" s="39">
        <v>1369.009978352449</v>
      </c>
      <c r="F694" s="39">
        <v>1457.632970029483</v>
      </c>
      <c r="G694" s="39">
        <v>1506.59937699343</v>
      </c>
      <c r="H694" s="39">
        <v>1550.3555124742829</v>
      </c>
      <c r="I694" s="39">
        <v>1675.1695536717521</v>
      </c>
    </row>
    <row r="695" spans="1:9" x14ac:dyDescent="0.35">
      <c r="A695" s="37" t="s">
        <v>56</v>
      </c>
      <c r="B695" s="37" t="s">
        <v>118</v>
      </c>
      <c r="C695" s="73" t="s">
        <v>76</v>
      </c>
      <c r="D695" s="39">
        <v>1277</v>
      </c>
      <c r="E695" s="39">
        <v>1233.862552425195</v>
      </c>
      <c r="F695" s="39">
        <v>1497.136646972087</v>
      </c>
      <c r="G695" s="39">
        <v>1589.852335184866</v>
      </c>
      <c r="H695" s="39">
        <v>1651.507655254414</v>
      </c>
      <c r="I695" s="39">
        <v>1702.9603603526079</v>
      </c>
    </row>
    <row r="696" spans="1:9" x14ac:dyDescent="0.35">
      <c r="A696" s="37" t="s">
        <v>56</v>
      </c>
      <c r="B696" s="37" t="s">
        <v>118</v>
      </c>
      <c r="C696" s="73" t="s">
        <v>78</v>
      </c>
      <c r="D696" s="39">
        <v>1415</v>
      </c>
      <c r="E696" s="39">
        <v>1366.6686231714559</v>
      </c>
      <c r="F696" s="39">
        <v>1338.83747309199</v>
      </c>
      <c r="G696" s="39">
        <v>1601.8001946291231</v>
      </c>
      <c r="H696" s="39">
        <v>1695.7429160501399</v>
      </c>
      <c r="I696" s="39">
        <v>1765.7471791568621</v>
      </c>
    </row>
    <row r="697" spans="1:9" x14ac:dyDescent="0.35">
      <c r="A697" s="37" t="s">
        <v>56</v>
      </c>
      <c r="B697" s="37" t="s">
        <v>118</v>
      </c>
      <c r="C697" s="73" t="s">
        <v>80</v>
      </c>
      <c r="D697" s="39">
        <v>1415</v>
      </c>
      <c r="E697" s="39">
        <v>1443.8269746397</v>
      </c>
      <c r="F697" s="39">
        <v>1423.7673469878671</v>
      </c>
      <c r="G697" s="39">
        <v>1410.8340618705099</v>
      </c>
      <c r="H697" s="39">
        <v>1669.5876553630881</v>
      </c>
      <c r="I697" s="39">
        <v>1764.167664567424</v>
      </c>
    </row>
    <row r="698" spans="1:9" x14ac:dyDescent="0.35">
      <c r="A698" s="37" t="s">
        <v>56</v>
      </c>
      <c r="B698" s="37" t="s">
        <v>118</v>
      </c>
      <c r="C698" s="73" t="s">
        <v>82</v>
      </c>
      <c r="D698" s="39">
        <v>1339</v>
      </c>
      <c r="E698" s="39">
        <v>1433.201884604807</v>
      </c>
      <c r="F698" s="39">
        <v>1478.5931066476919</v>
      </c>
      <c r="G698" s="39">
        <v>1482.9073943641599</v>
      </c>
      <c r="H698" s="39">
        <v>1480.893844250344</v>
      </c>
      <c r="I698" s="39">
        <v>1739.549592928468</v>
      </c>
    </row>
    <row r="699" spans="1:9" x14ac:dyDescent="0.35">
      <c r="A699" s="37" t="s">
        <v>56</v>
      </c>
      <c r="B699" s="37" t="s">
        <v>118</v>
      </c>
      <c r="C699" s="73" t="s">
        <v>84</v>
      </c>
      <c r="D699" s="39">
        <v>1153</v>
      </c>
      <c r="E699" s="39">
        <v>1354.126114783895</v>
      </c>
      <c r="F699" s="39">
        <v>1450.7381766020101</v>
      </c>
      <c r="G699" s="39">
        <v>1512.639303901987</v>
      </c>
      <c r="H699" s="39">
        <v>1535.8571395110901</v>
      </c>
      <c r="I699" s="39">
        <v>1543.1744259643549</v>
      </c>
    </row>
    <row r="700" spans="1:9" x14ac:dyDescent="0.35">
      <c r="A700" s="37" t="s">
        <v>56</v>
      </c>
      <c r="B700" s="37" t="s">
        <v>118</v>
      </c>
      <c r="C700" s="73" t="s">
        <v>86</v>
      </c>
      <c r="D700" s="39">
        <v>1032</v>
      </c>
      <c r="E700" s="39">
        <v>1118.7109353423609</v>
      </c>
      <c r="F700" s="39">
        <v>1311.424316029673</v>
      </c>
      <c r="G700" s="39">
        <v>1413.8597340351139</v>
      </c>
      <c r="H700" s="39">
        <v>1485.948853573311</v>
      </c>
      <c r="I700" s="39">
        <v>1522.334430721746</v>
      </c>
    </row>
    <row r="701" spans="1:9" x14ac:dyDescent="0.35">
      <c r="A701" s="37" t="s">
        <v>56</v>
      </c>
      <c r="B701" s="37" t="s">
        <v>118</v>
      </c>
      <c r="C701" s="73" t="s">
        <v>88</v>
      </c>
      <c r="D701" s="39">
        <v>761</v>
      </c>
      <c r="E701" s="39">
        <v>950.47345432503039</v>
      </c>
      <c r="F701" s="39">
        <v>1035.4432423075741</v>
      </c>
      <c r="G701" s="39">
        <v>1220.726638406647</v>
      </c>
      <c r="H701" s="39">
        <v>1324.2088323524181</v>
      </c>
      <c r="I701" s="39">
        <v>1403.722953943018</v>
      </c>
    </row>
    <row r="702" spans="1:9" x14ac:dyDescent="0.35">
      <c r="A702" s="37" t="s">
        <v>56</v>
      </c>
      <c r="B702" s="37" t="s">
        <v>118</v>
      </c>
      <c r="C702" s="73" t="s">
        <v>90</v>
      </c>
      <c r="D702" s="39">
        <v>375</v>
      </c>
      <c r="E702" s="39">
        <v>655.89670844459317</v>
      </c>
      <c r="F702" s="39">
        <v>826.64174482677015</v>
      </c>
      <c r="G702" s="39">
        <v>916.18572404908514</v>
      </c>
      <c r="H702" s="39">
        <v>1089.923416658831</v>
      </c>
      <c r="I702" s="39">
        <v>1192.9101414246991</v>
      </c>
    </row>
    <row r="703" spans="1:9" x14ac:dyDescent="0.35">
      <c r="A703" s="37" t="s">
        <v>56</v>
      </c>
      <c r="B703" s="37" t="s">
        <v>118</v>
      </c>
      <c r="C703" s="73" t="s">
        <v>92</v>
      </c>
      <c r="D703" s="39">
        <v>250</v>
      </c>
      <c r="E703" s="39">
        <v>397.41350568091508</v>
      </c>
      <c r="F703" s="39">
        <v>687.19561253828044</v>
      </c>
      <c r="G703" s="39">
        <v>967.90156406734559</v>
      </c>
      <c r="H703" s="39">
        <v>1189.798078512669</v>
      </c>
      <c r="I703" s="39">
        <v>1441.332196385101</v>
      </c>
    </row>
    <row r="704" spans="1:9" x14ac:dyDescent="0.35">
      <c r="A704" s="37" t="s">
        <v>56</v>
      </c>
      <c r="B704" s="37" t="s">
        <v>119</v>
      </c>
      <c r="C704" s="73" t="s">
        <v>57</v>
      </c>
      <c r="D704" s="39">
        <v>13146</v>
      </c>
      <c r="E704" s="39">
        <v>14387.770107370719</v>
      </c>
      <c r="F704" s="39">
        <v>15554.51208256931</v>
      </c>
      <c r="G704" s="39">
        <v>16937.463662774771</v>
      </c>
      <c r="H704" s="39">
        <v>18008.187409979531</v>
      </c>
      <c r="I704" s="39">
        <v>18646.6265501054</v>
      </c>
    </row>
    <row r="705" spans="1:9" x14ac:dyDescent="0.35">
      <c r="A705" s="37" t="s">
        <v>56</v>
      </c>
      <c r="B705" s="37" t="s">
        <v>119</v>
      </c>
      <c r="C705" s="74" t="s">
        <v>59</v>
      </c>
      <c r="D705" s="39">
        <v>13809</v>
      </c>
      <c r="E705" s="39">
        <v>14934.111418302729</v>
      </c>
      <c r="F705" s="39">
        <v>16060.19668296439</v>
      </c>
      <c r="G705" s="39">
        <v>17079.244096880349</v>
      </c>
      <c r="H705" s="39">
        <v>18055.525737814361</v>
      </c>
      <c r="I705" s="39">
        <v>18984.560581305741</v>
      </c>
    </row>
    <row r="706" spans="1:9" x14ac:dyDescent="0.35">
      <c r="A706" s="37" t="s">
        <v>56</v>
      </c>
      <c r="B706" s="37" t="s">
        <v>119</v>
      </c>
      <c r="C706" s="73" t="s">
        <v>61</v>
      </c>
      <c r="D706" s="39">
        <v>13790</v>
      </c>
      <c r="E706" s="39">
        <v>15067.23168851001</v>
      </c>
      <c r="F706" s="39">
        <v>15935.879478769361</v>
      </c>
      <c r="G706" s="39">
        <v>16857.78418928156</v>
      </c>
      <c r="H706" s="39">
        <v>17447.965477248221</v>
      </c>
      <c r="I706" s="39">
        <v>18228.48634072901</v>
      </c>
    </row>
    <row r="707" spans="1:9" x14ac:dyDescent="0.35">
      <c r="A707" s="37" t="s">
        <v>56</v>
      </c>
      <c r="B707" s="37" t="s">
        <v>119</v>
      </c>
      <c r="C707" s="73" t="s">
        <v>63</v>
      </c>
      <c r="D707" s="39">
        <v>12259</v>
      </c>
      <c r="E707" s="39">
        <v>14661.480222175231</v>
      </c>
      <c r="F707" s="39">
        <v>15947.30555825073</v>
      </c>
      <c r="G707" s="39">
        <v>16492.617970260799</v>
      </c>
      <c r="H707" s="39">
        <v>16952.26362195193</v>
      </c>
      <c r="I707" s="39">
        <v>17348.379673738331</v>
      </c>
    </row>
    <row r="708" spans="1:9" x14ac:dyDescent="0.35">
      <c r="A708" s="37" t="s">
        <v>56</v>
      </c>
      <c r="B708" s="37" t="s">
        <v>119</v>
      </c>
      <c r="C708" s="73" t="s">
        <v>65</v>
      </c>
      <c r="D708" s="39">
        <v>12121</v>
      </c>
      <c r="E708" s="39">
        <v>12466.80638764692</v>
      </c>
      <c r="F708" s="39">
        <v>15220.55209292331</v>
      </c>
      <c r="G708" s="39">
        <v>16317.65610651345</v>
      </c>
      <c r="H708" s="39">
        <v>16336.87816715716</v>
      </c>
      <c r="I708" s="39">
        <v>16574.018595578931</v>
      </c>
    </row>
    <row r="709" spans="1:9" x14ac:dyDescent="0.35">
      <c r="A709" s="37" t="s">
        <v>56</v>
      </c>
      <c r="B709" s="37" t="s">
        <v>119</v>
      </c>
      <c r="C709" s="73" t="s">
        <v>67</v>
      </c>
      <c r="D709" s="39">
        <v>12676</v>
      </c>
      <c r="E709" s="39">
        <v>12703.56778373029</v>
      </c>
      <c r="F709" s="39">
        <v>13880.20732113478</v>
      </c>
      <c r="G709" s="39">
        <v>16315.98113677346</v>
      </c>
      <c r="H709" s="39">
        <v>16932.40317510899</v>
      </c>
      <c r="I709" s="39">
        <v>16738.042441364261</v>
      </c>
    </row>
    <row r="710" spans="1:9" x14ac:dyDescent="0.35">
      <c r="A710" s="37" t="s">
        <v>56</v>
      </c>
      <c r="B710" s="37" t="s">
        <v>119</v>
      </c>
      <c r="C710" s="73" t="s">
        <v>69</v>
      </c>
      <c r="D710" s="39">
        <v>12692</v>
      </c>
      <c r="E710" s="39">
        <v>13641.734740709269</v>
      </c>
      <c r="F710" s="39">
        <v>14110.756259282891</v>
      </c>
      <c r="G710" s="39">
        <v>15293.391965834049</v>
      </c>
      <c r="H710" s="39">
        <v>17172.068330175091</v>
      </c>
      <c r="I710" s="39">
        <v>17546.90612706884</v>
      </c>
    </row>
    <row r="711" spans="1:9" x14ac:dyDescent="0.35">
      <c r="A711" s="37" t="s">
        <v>56</v>
      </c>
      <c r="B711" s="37" t="s">
        <v>119</v>
      </c>
      <c r="C711" s="73" t="s">
        <v>71</v>
      </c>
      <c r="D711" s="39">
        <v>12660</v>
      </c>
      <c r="E711" s="39">
        <v>14256.29775165761</v>
      </c>
      <c r="F711" s="39">
        <v>15210.97443080152</v>
      </c>
      <c r="G711" s="39">
        <v>15684.172299350041</v>
      </c>
      <c r="H711" s="39">
        <v>16603.504425799521</v>
      </c>
      <c r="I711" s="39">
        <v>18235.847030014262</v>
      </c>
    </row>
    <row r="712" spans="1:9" x14ac:dyDescent="0.35">
      <c r="A712" s="37" t="s">
        <v>56</v>
      </c>
      <c r="B712" s="37" t="s">
        <v>119</v>
      </c>
      <c r="C712" s="73" t="s">
        <v>73</v>
      </c>
      <c r="D712" s="39">
        <v>10910</v>
      </c>
      <c r="E712" s="39">
        <v>13823.501876251639</v>
      </c>
      <c r="F712" s="39">
        <v>15225.572819214891</v>
      </c>
      <c r="G712" s="39">
        <v>16054.86877829639</v>
      </c>
      <c r="H712" s="39">
        <v>16214.82256273319</v>
      </c>
      <c r="I712" s="39">
        <v>16993.872582467178</v>
      </c>
    </row>
    <row r="713" spans="1:9" x14ac:dyDescent="0.35">
      <c r="A713" s="37" t="s">
        <v>56</v>
      </c>
      <c r="B713" s="37" t="s">
        <v>119</v>
      </c>
      <c r="C713" s="73" t="s">
        <v>76</v>
      </c>
      <c r="D713" s="39">
        <v>10900</v>
      </c>
      <c r="E713" s="39">
        <v>11797.82974502457</v>
      </c>
      <c r="F713" s="39">
        <v>14595.69483916299</v>
      </c>
      <c r="G713" s="39">
        <v>15812.657815200721</v>
      </c>
      <c r="H713" s="39">
        <v>16264.975983933149</v>
      </c>
      <c r="I713" s="39">
        <v>16317.35442407164</v>
      </c>
    </row>
    <row r="714" spans="1:9" x14ac:dyDescent="0.35">
      <c r="A714" s="37" t="s">
        <v>56</v>
      </c>
      <c r="B714" s="37" t="s">
        <v>119</v>
      </c>
      <c r="C714" s="73" t="s">
        <v>78</v>
      </c>
      <c r="D714" s="39">
        <v>10371</v>
      </c>
      <c r="E714" s="39">
        <v>11605.694071919679</v>
      </c>
      <c r="F714" s="39">
        <v>12419.554705516981</v>
      </c>
      <c r="G714" s="39">
        <v>15020.49522823267</v>
      </c>
      <c r="H714" s="39">
        <v>15796.393967052731</v>
      </c>
      <c r="I714" s="39">
        <v>16097.72483914107</v>
      </c>
    </row>
    <row r="715" spans="1:9" x14ac:dyDescent="0.35">
      <c r="A715" s="37" t="s">
        <v>56</v>
      </c>
      <c r="B715" s="37" t="s">
        <v>119</v>
      </c>
      <c r="C715" s="73" t="s">
        <v>80</v>
      </c>
      <c r="D715" s="39">
        <v>9277</v>
      </c>
      <c r="E715" s="39">
        <v>10660.711277383291</v>
      </c>
      <c r="F715" s="39">
        <v>11792.46285965238</v>
      </c>
      <c r="G715" s="39">
        <v>12449.0643045298</v>
      </c>
      <c r="H715" s="39">
        <v>14566.606078166709</v>
      </c>
      <c r="I715" s="39">
        <v>15135.285084281801</v>
      </c>
    </row>
    <row r="716" spans="1:9" x14ac:dyDescent="0.35">
      <c r="A716" s="37" t="s">
        <v>56</v>
      </c>
      <c r="B716" s="37" t="s">
        <v>119</v>
      </c>
      <c r="C716" s="73" t="s">
        <v>82</v>
      </c>
      <c r="D716" s="39">
        <v>8394</v>
      </c>
      <c r="E716" s="39">
        <v>9401.8423502325859</v>
      </c>
      <c r="F716" s="39">
        <v>10631.59439751247</v>
      </c>
      <c r="G716" s="39">
        <v>11627.559697160999</v>
      </c>
      <c r="H716" s="39">
        <v>11998.878230092399</v>
      </c>
      <c r="I716" s="39">
        <v>13806.49844391282</v>
      </c>
    </row>
    <row r="717" spans="1:9" x14ac:dyDescent="0.35">
      <c r="A717" s="37" t="s">
        <v>56</v>
      </c>
      <c r="B717" s="37" t="s">
        <v>119</v>
      </c>
      <c r="C717" s="73" t="s">
        <v>84</v>
      </c>
      <c r="D717" s="39">
        <v>6985</v>
      </c>
      <c r="E717" s="39">
        <v>8582.3766718587813</v>
      </c>
      <c r="F717" s="39">
        <v>9583.908531242776</v>
      </c>
      <c r="G717" s="39">
        <v>10655.359067190329</v>
      </c>
      <c r="H717" s="39">
        <v>11385.725948421539</v>
      </c>
      <c r="I717" s="39">
        <v>11642.98245994239</v>
      </c>
    </row>
    <row r="718" spans="1:9" x14ac:dyDescent="0.35">
      <c r="A718" s="37" t="s">
        <v>56</v>
      </c>
      <c r="B718" s="37" t="s">
        <v>119</v>
      </c>
      <c r="C718" s="73" t="s">
        <v>86</v>
      </c>
      <c r="D718" s="39">
        <v>6277</v>
      </c>
      <c r="E718" s="39">
        <v>6728.3676543372912</v>
      </c>
      <c r="F718" s="39">
        <v>8148.0927039752096</v>
      </c>
      <c r="G718" s="39">
        <v>9052.1240422900901</v>
      </c>
      <c r="H718" s="39">
        <v>9815.6355399010608</v>
      </c>
      <c r="I718" s="39">
        <v>10401.940004729589</v>
      </c>
    </row>
    <row r="719" spans="1:9" x14ac:dyDescent="0.35">
      <c r="A719" s="37" t="s">
        <v>56</v>
      </c>
      <c r="B719" s="37" t="s">
        <v>119</v>
      </c>
      <c r="C719" s="73" t="s">
        <v>88</v>
      </c>
      <c r="D719" s="39">
        <v>4159</v>
      </c>
      <c r="E719" s="39">
        <v>5787.7356214894498</v>
      </c>
      <c r="F719" s="39">
        <v>6206.3614232318951</v>
      </c>
      <c r="G719" s="39">
        <v>7468.546035658559</v>
      </c>
      <c r="H719" s="39">
        <v>8160.8871900115573</v>
      </c>
      <c r="I719" s="39">
        <v>8771.9008883761508</v>
      </c>
    </row>
    <row r="720" spans="1:9" x14ac:dyDescent="0.35">
      <c r="A720" s="37" t="s">
        <v>56</v>
      </c>
      <c r="B720" s="37" t="s">
        <v>119</v>
      </c>
      <c r="C720" s="73" t="s">
        <v>90</v>
      </c>
      <c r="D720" s="39">
        <v>2355</v>
      </c>
      <c r="E720" s="39">
        <v>3441.9224937739009</v>
      </c>
      <c r="F720" s="39">
        <v>4793.3456085538592</v>
      </c>
      <c r="G720" s="39">
        <v>5180.0667163391054</v>
      </c>
      <c r="H720" s="39">
        <v>6131.1749770220822</v>
      </c>
      <c r="I720" s="39">
        <v>6685.869334010994</v>
      </c>
    </row>
    <row r="721" spans="1:9" x14ac:dyDescent="0.35">
      <c r="A721" s="37" t="s">
        <v>56</v>
      </c>
      <c r="B721" s="37" t="s">
        <v>119</v>
      </c>
      <c r="C721" s="73" t="s">
        <v>92</v>
      </c>
      <c r="D721" s="39">
        <v>1519</v>
      </c>
      <c r="E721" s="39">
        <v>2471.5126588403668</v>
      </c>
      <c r="F721" s="39">
        <v>3747.0242261356739</v>
      </c>
      <c r="G721" s="39">
        <v>5402.4167919029869</v>
      </c>
      <c r="H721" s="39">
        <v>6466.2068068047183</v>
      </c>
      <c r="I721" s="39">
        <v>7651.6268766263247</v>
      </c>
    </row>
    <row r="722" spans="1:9" x14ac:dyDescent="0.35">
      <c r="A722" s="37" t="s">
        <v>56</v>
      </c>
      <c r="B722" s="37" t="s">
        <v>120</v>
      </c>
      <c r="C722" s="73" t="s">
        <v>57</v>
      </c>
      <c r="D722" s="39">
        <v>114</v>
      </c>
      <c r="E722" s="39">
        <v>105.39307477201881</v>
      </c>
      <c r="F722" s="39">
        <v>96.190776742564907</v>
      </c>
      <c r="G722" s="39">
        <v>88.566282398086457</v>
      </c>
      <c r="H722" s="39">
        <v>83.158769084742445</v>
      </c>
      <c r="I722" s="39">
        <v>77.499039233460294</v>
      </c>
    </row>
    <row r="723" spans="1:9" x14ac:dyDescent="0.35">
      <c r="A723" s="37" t="s">
        <v>56</v>
      </c>
      <c r="B723" s="37" t="s">
        <v>120</v>
      </c>
      <c r="C723" s="74" t="s">
        <v>59</v>
      </c>
      <c r="D723" s="39">
        <v>135</v>
      </c>
      <c r="E723" s="39">
        <v>103.2137199888184</v>
      </c>
      <c r="F723" s="39">
        <v>90.250615339601197</v>
      </c>
      <c r="G723" s="39">
        <v>81.869032225014507</v>
      </c>
      <c r="H723" s="39">
        <v>75.864952071995305</v>
      </c>
      <c r="I723" s="39">
        <v>71.55429798517423</v>
      </c>
    </row>
    <row r="724" spans="1:9" x14ac:dyDescent="0.35">
      <c r="A724" s="37" t="s">
        <v>56</v>
      </c>
      <c r="B724" s="37" t="s">
        <v>120</v>
      </c>
      <c r="C724" s="73" t="s">
        <v>61</v>
      </c>
      <c r="D724" s="39">
        <v>129</v>
      </c>
      <c r="E724" s="39">
        <v>118.899299148841</v>
      </c>
      <c r="F724" s="39">
        <v>91.809771212368631</v>
      </c>
      <c r="G724" s="39">
        <v>81.039162478270867</v>
      </c>
      <c r="H724" s="39">
        <v>74.251817516023749</v>
      </c>
      <c r="I724" s="39">
        <v>69.511303008293552</v>
      </c>
    </row>
    <row r="725" spans="1:9" x14ac:dyDescent="0.35">
      <c r="A725" s="37" t="s">
        <v>56</v>
      </c>
      <c r="B725" s="37" t="s">
        <v>120</v>
      </c>
      <c r="C725" s="73" t="s">
        <v>63</v>
      </c>
      <c r="D725" s="39">
        <v>95</v>
      </c>
      <c r="E725" s="39">
        <v>115.06226185768659</v>
      </c>
      <c r="F725" s="39">
        <v>102.7919096464766</v>
      </c>
      <c r="G725" s="39">
        <v>82.058225053248066</v>
      </c>
      <c r="H725" s="39">
        <v>73.190022498106018</v>
      </c>
      <c r="I725" s="39">
        <v>67.355465632476907</v>
      </c>
    </row>
    <row r="726" spans="1:9" x14ac:dyDescent="0.35">
      <c r="A726" s="37" t="s">
        <v>56</v>
      </c>
      <c r="B726" s="37" t="s">
        <v>120</v>
      </c>
      <c r="C726" s="73" t="s">
        <v>65</v>
      </c>
      <c r="D726" s="39">
        <v>103</v>
      </c>
      <c r="E726" s="39">
        <v>91.151582366350581</v>
      </c>
      <c r="F726" s="39">
        <v>102.5065199003148</v>
      </c>
      <c r="G726" s="39">
        <v>91.878324488661548</v>
      </c>
      <c r="H726" s="39">
        <v>76.541403136264691</v>
      </c>
      <c r="I726" s="39">
        <v>68.860362492211038</v>
      </c>
    </row>
    <row r="727" spans="1:9" x14ac:dyDescent="0.35">
      <c r="A727" s="37" t="s">
        <v>56</v>
      </c>
      <c r="B727" s="37" t="s">
        <v>120</v>
      </c>
      <c r="C727" s="73" t="s">
        <v>67</v>
      </c>
      <c r="D727" s="39">
        <v>113</v>
      </c>
      <c r="E727" s="39">
        <v>95.811662184815006</v>
      </c>
      <c r="F727" s="39">
        <v>86.292737135975941</v>
      </c>
      <c r="G727" s="39">
        <v>91.702400840354329</v>
      </c>
      <c r="H727" s="39">
        <v>83.00609527245517</v>
      </c>
      <c r="I727" s="39">
        <v>71.311151916362448</v>
      </c>
    </row>
    <row r="728" spans="1:9" x14ac:dyDescent="0.35">
      <c r="A728" s="37" t="s">
        <v>56</v>
      </c>
      <c r="B728" s="37" t="s">
        <v>120</v>
      </c>
      <c r="C728" s="73" t="s">
        <v>69</v>
      </c>
      <c r="D728" s="39">
        <v>111</v>
      </c>
      <c r="E728" s="39">
        <v>100.19315092180371</v>
      </c>
      <c r="F728" s="39">
        <v>85.080278959691114</v>
      </c>
      <c r="G728" s="39">
        <v>78.090865326930597</v>
      </c>
      <c r="H728" s="39">
        <v>79.972938584835958</v>
      </c>
      <c r="I728" s="39">
        <v>73.116611459461879</v>
      </c>
    </row>
    <row r="729" spans="1:9" x14ac:dyDescent="0.35">
      <c r="A729" s="37" t="s">
        <v>56</v>
      </c>
      <c r="B729" s="37" t="s">
        <v>120</v>
      </c>
      <c r="C729" s="73" t="s">
        <v>71</v>
      </c>
      <c r="D729" s="39">
        <v>124</v>
      </c>
      <c r="E729" s="39">
        <v>98.607090392397254</v>
      </c>
      <c r="F729" s="39">
        <v>87.209470095798935</v>
      </c>
      <c r="G729" s="39">
        <v>75.765778584641794</v>
      </c>
      <c r="H729" s="39">
        <v>70.745254678509497</v>
      </c>
      <c r="I729" s="39">
        <v>70.890659001701309</v>
      </c>
    </row>
    <row r="730" spans="1:9" x14ac:dyDescent="0.35">
      <c r="A730" s="37" t="s">
        <v>56</v>
      </c>
      <c r="B730" s="37" t="s">
        <v>120</v>
      </c>
      <c r="C730" s="73" t="s">
        <v>73</v>
      </c>
      <c r="D730" s="39">
        <v>88</v>
      </c>
      <c r="E730" s="39">
        <v>122.1582315157542</v>
      </c>
      <c r="F730" s="39">
        <v>98.003078139875228</v>
      </c>
      <c r="G730" s="39">
        <v>87.791826994063342</v>
      </c>
      <c r="H730" s="39">
        <v>78.377535755551676</v>
      </c>
      <c r="I730" s="39">
        <v>74.324473053780537</v>
      </c>
    </row>
    <row r="731" spans="1:9" x14ac:dyDescent="0.35">
      <c r="A731" s="37" t="s">
        <v>56</v>
      </c>
      <c r="B731" s="37" t="s">
        <v>120</v>
      </c>
      <c r="C731" s="73" t="s">
        <v>76</v>
      </c>
      <c r="D731" s="39">
        <v>98</v>
      </c>
      <c r="E731" s="39">
        <v>94.309935988093855</v>
      </c>
      <c r="F731" s="39">
        <v>113.7893156671302</v>
      </c>
      <c r="G731" s="39">
        <v>95.045443252559679</v>
      </c>
      <c r="H731" s="39">
        <v>86.472820132541415</v>
      </c>
      <c r="I731" s="39">
        <v>78.476362863171857</v>
      </c>
    </row>
    <row r="732" spans="1:9" x14ac:dyDescent="0.35">
      <c r="A732" s="37" t="s">
        <v>56</v>
      </c>
      <c r="B732" s="37" t="s">
        <v>120</v>
      </c>
      <c r="C732" s="73" t="s">
        <v>78</v>
      </c>
      <c r="D732" s="39">
        <v>116</v>
      </c>
      <c r="E732" s="39">
        <v>99.607472976668362</v>
      </c>
      <c r="F732" s="39">
        <v>90.50196744577454</v>
      </c>
      <c r="G732" s="39">
        <v>104.4277492508694</v>
      </c>
      <c r="H732" s="39">
        <v>89.633756696943053</v>
      </c>
      <c r="I732" s="39">
        <v>82.365741693239741</v>
      </c>
    </row>
    <row r="733" spans="1:9" x14ac:dyDescent="0.35">
      <c r="A733" s="37" t="s">
        <v>56</v>
      </c>
      <c r="B733" s="37" t="s">
        <v>120</v>
      </c>
      <c r="C733" s="73" t="s">
        <v>80</v>
      </c>
      <c r="D733" s="39">
        <v>139</v>
      </c>
      <c r="E733" s="39">
        <v>118.9632175902166</v>
      </c>
      <c r="F733" s="39">
        <v>102.3245316855638</v>
      </c>
      <c r="G733" s="39">
        <v>92.914553003552797</v>
      </c>
      <c r="H733" s="39">
        <v>104.8834947442641</v>
      </c>
      <c r="I733" s="39">
        <v>93.003484196633622</v>
      </c>
    </row>
    <row r="734" spans="1:9" x14ac:dyDescent="0.35">
      <c r="A734" s="37" t="s">
        <v>56</v>
      </c>
      <c r="B734" s="37" t="s">
        <v>120</v>
      </c>
      <c r="C734" s="73" t="s">
        <v>82</v>
      </c>
      <c r="D734" s="39">
        <v>150</v>
      </c>
      <c r="E734" s="39">
        <v>136.93028900855049</v>
      </c>
      <c r="F734" s="39">
        <v>116.2908692759474</v>
      </c>
      <c r="G734" s="39">
        <v>103.12745521790799</v>
      </c>
      <c r="H734" s="39">
        <v>94.551711663720042</v>
      </c>
      <c r="I734" s="39">
        <v>105.09407882333009</v>
      </c>
    </row>
    <row r="735" spans="1:9" x14ac:dyDescent="0.35">
      <c r="A735" s="37" t="s">
        <v>56</v>
      </c>
      <c r="B735" s="37" t="s">
        <v>120</v>
      </c>
      <c r="C735" s="73" t="s">
        <v>84</v>
      </c>
      <c r="D735" s="39">
        <v>120</v>
      </c>
      <c r="E735" s="39">
        <v>137.04934790459311</v>
      </c>
      <c r="F735" s="39">
        <v>122.88876451643939</v>
      </c>
      <c r="G735" s="39">
        <v>106.2062223712381</v>
      </c>
      <c r="H735" s="39">
        <v>96.63118990915757</v>
      </c>
      <c r="I735" s="39">
        <v>89.324616983838794</v>
      </c>
    </row>
    <row r="736" spans="1:9" x14ac:dyDescent="0.35">
      <c r="A736" s="37" t="s">
        <v>56</v>
      </c>
      <c r="B736" s="37" t="s">
        <v>120</v>
      </c>
      <c r="C736" s="73" t="s">
        <v>86</v>
      </c>
      <c r="D736" s="39">
        <v>94</v>
      </c>
      <c r="E736" s="39">
        <v>99.106843475398748</v>
      </c>
      <c r="F736" s="39">
        <v>108.71837865296111</v>
      </c>
      <c r="G736" s="39">
        <v>98.159454213073502</v>
      </c>
      <c r="H736" s="39">
        <v>86.297626161239535</v>
      </c>
      <c r="I736" s="39">
        <v>79.484679143273283</v>
      </c>
    </row>
    <row r="737" spans="1:9" x14ac:dyDescent="0.35">
      <c r="A737" s="37" t="s">
        <v>56</v>
      </c>
      <c r="B737" s="37" t="s">
        <v>120</v>
      </c>
      <c r="C737" s="73" t="s">
        <v>88</v>
      </c>
      <c r="D737" s="39">
        <v>48</v>
      </c>
      <c r="E737" s="39">
        <v>80.095250855018222</v>
      </c>
      <c r="F737" s="39">
        <v>82.251220735522764</v>
      </c>
      <c r="G737" s="39">
        <v>90.393054090592599</v>
      </c>
      <c r="H737" s="39">
        <v>83.636475488238588</v>
      </c>
      <c r="I737" s="39">
        <v>75.274850790640272</v>
      </c>
    </row>
    <row r="738" spans="1:9" x14ac:dyDescent="0.35">
      <c r="A738" s="37" t="s">
        <v>56</v>
      </c>
      <c r="B738" s="37" t="s">
        <v>120</v>
      </c>
      <c r="C738" s="73" t="s">
        <v>90</v>
      </c>
      <c r="D738" s="39">
        <v>33</v>
      </c>
      <c r="E738" s="39">
        <v>38.154909671486507</v>
      </c>
      <c r="F738" s="39">
        <v>61.13441558046312</v>
      </c>
      <c r="G738" s="39">
        <v>63.582256799251191</v>
      </c>
      <c r="H738" s="39">
        <v>70.898307719780419</v>
      </c>
      <c r="I738" s="39">
        <v>67.045660437306992</v>
      </c>
    </row>
    <row r="739" spans="1:9" x14ac:dyDescent="0.35">
      <c r="A739" s="37" t="s">
        <v>56</v>
      </c>
      <c r="B739" s="37" t="s">
        <v>120</v>
      </c>
      <c r="C739" s="73" t="s">
        <v>92</v>
      </c>
      <c r="D739" s="39">
        <v>36</v>
      </c>
      <c r="E739" s="39">
        <v>33.138014001887207</v>
      </c>
      <c r="F739" s="39">
        <v>35.263208799869332</v>
      </c>
      <c r="G739" s="39">
        <v>51.670873240345777</v>
      </c>
      <c r="H739" s="39">
        <v>61.60646731040363</v>
      </c>
      <c r="I739" s="39">
        <v>72.524122207478911</v>
      </c>
    </row>
    <row r="740" spans="1:9" x14ac:dyDescent="0.35">
      <c r="A740" s="37" t="s">
        <v>56</v>
      </c>
      <c r="B740" s="37" t="s">
        <v>121</v>
      </c>
      <c r="C740" s="73" t="s">
        <v>57</v>
      </c>
      <c r="D740" s="39">
        <v>3974</v>
      </c>
      <c r="E740" s="39">
        <v>4147.5243170837357</v>
      </c>
      <c r="F740" s="39">
        <v>4195.808064700047</v>
      </c>
      <c r="G740" s="39">
        <v>4389.8436634393747</v>
      </c>
      <c r="H740" s="39">
        <v>4645.2012780715531</v>
      </c>
      <c r="I740" s="39">
        <v>4838.7240338780184</v>
      </c>
    </row>
    <row r="741" spans="1:9" x14ac:dyDescent="0.35">
      <c r="A741" s="37" t="s">
        <v>56</v>
      </c>
      <c r="B741" s="37" t="s">
        <v>121</v>
      </c>
      <c r="C741" s="74" t="s">
        <v>59</v>
      </c>
      <c r="D741" s="39">
        <v>4310</v>
      </c>
      <c r="E741" s="39">
        <v>4195.883895671428</v>
      </c>
      <c r="F741" s="39">
        <v>4339.3612701507518</v>
      </c>
      <c r="G741" s="39">
        <v>4421.3281864514347</v>
      </c>
      <c r="H741" s="39">
        <v>4632.1434636333379</v>
      </c>
      <c r="I741" s="39">
        <v>4903.5482912871284</v>
      </c>
    </row>
    <row r="742" spans="1:9" x14ac:dyDescent="0.35">
      <c r="A742" s="37" t="s">
        <v>56</v>
      </c>
      <c r="B742" s="37" t="s">
        <v>121</v>
      </c>
      <c r="C742" s="73" t="s">
        <v>61</v>
      </c>
      <c r="D742" s="39">
        <v>4567</v>
      </c>
      <c r="E742" s="39">
        <v>4639.2629076840458</v>
      </c>
      <c r="F742" s="39">
        <v>4517.181330149544</v>
      </c>
      <c r="G742" s="39">
        <v>4651.6085327428291</v>
      </c>
      <c r="H742" s="39">
        <v>4754.9674061903643</v>
      </c>
      <c r="I742" s="39">
        <v>4983.6853976535276</v>
      </c>
    </row>
    <row r="743" spans="1:9" x14ac:dyDescent="0.35">
      <c r="A743" s="37" t="s">
        <v>56</v>
      </c>
      <c r="B743" s="37" t="s">
        <v>121</v>
      </c>
      <c r="C743" s="73" t="s">
        <v>63</v>
      </c>
      <c r="D743" s="39">
        <v>3856</v>
      </c>
      <c r="E743" s="39">
        <v>4438.7840320974356</v>
      </c>
      <c r="F743" s="39">
        <v>4532.9203057214172</v>
      </c>
      <c r="G743" s="39">
        <v>4413.4040181223691</v>
      </c>
      <c r="H743" s="39">
        <v>4534.168133449265</v>
      </c>
      <c r="I743" s="39">
        <v>4647.6892092989783</v>
      </c>
    </row>
    <row r="744" spans="1:9" x14ac:dyDescent="0.35">
      <c r="A744" s="37" t="s">
        <v>56</v>
      </c>
      <c r="B744" s="37" t="s">
        <v>121</v>
      </c>
      <c r="C744" s="73" t="s">
        <v>65</v>
      </c>
      <c r="D744" s="39">
        <v>3631</v>
      </c>
      <c r="E744" s="39">
        <v>3469.0398795533019</v>
      </c>
      <c r="F744" s="39">
        <v>4038.1557746209751</v>
      </c>
      <c r="G744" s="39">
        <v>4118.8909128716641</v>
      </c>
      <c r="H744" s="39">
        <v>4031.4762154872869</v>
      </c>
      <c r="I744" s="39">
        <v>4136.4574068120537</v>
      </c>
    </row>
    <row r="745" spans="1:9" x14ac:dyDescent="0.35">
      <c r="A745" s="37" t="s">
        <v>56</v>
      </c>
      <c r="B745" s="37" t="s">
        <v>121</v>
      </c>
      <c r="C745" s="73" t="s">
        <v>67</v>
      </c>
      <c r="D745" s="39">
        <v>3947</v>
      </c>
      <c r="E745" s="39">
        <v>3802.9671220441451</v>
      </c>
      <c r="F745" s="39">
        <v>3954.6803566742901</v>
      </c>
      <c r="G745" s="39">
        <v>4505.666049105128</v>
      </c>
      <c r="H745" s="39">
        <v>4614.0799573780814</v>
      </c>
      <c r="I745" s="39">
        <v>4572.7910872010361</v>
      </c>
    </row>
    <row r="746" spans="1:9" x14ac:dyDescent="0.35">
      <c r="A746" s="37" t="s">
        <v>56</v>
      </c>
      <c r="B746" s="37" t="s">
        <v>121</v>
      </c>
      <c r="C746" s="73" t="s">
        <v>69</v>
      </c>
      <c r="D746" s="39">
        <v>3973</v>
      </c>
      <c r="E746" s="39">
        <v>4183.4839960401487</v>
      </c>
      <c r="F746" s="39">
        <v>4150.3748888959681</v>
      </c>
      <c r="G746" s="39">
        <v>4391.4483680851472</v>
      </c>
      <c r="H746" s="39">
        <v>4923.5338852884697</v>
      </c>
      <c r="I746" s="39">
        <v>5059.7770101408778</v>
      </c>
    </row>
    <row r="747" spans="1:9" x14ac:dyDescent="0.35">
      <c r="A747" s="37" t="s">
        <v>56</v>
      </c>
      <c r="B747" s="37" t="s">
        <v>121</v>
      </c>
      <c r="C747" s="73" t="s">
        <v>71</v>
      </c>
      <c r="D747" s="39">
        <v>4287</v>
      </c>
      <c r="E747" s="39">
        <v>4269.2637831789471</v>
      </c>
      <c r="F747" s="39">
        <v>4417.5671255718426</v>
      </c>
      <c r="G747" s="39">
        <v>4439.4680283282369</v>
      </c>
      <c r="H747" s="39">
        <v>4715.144351817964</v>
      </c>
      <c r="I747" s="39">
        <v>5244.1443122603423</v>
      </c>
    </row>
    <row r="748" spans="1:9" x14ac:dyDescent="0.35">
      <c r="A748" s="37" t="s">
        <v>56</v>
      </c>
      <c r="B748" s="37" t="s">
        <v>121</v>
      </c>
      <c r="C748" s="73" t="s">
        <v>73</v>
      </c>
      <c r="D748" s="39">
        <v>3909</v>
      </c>
      <c r="E748" s="39">
        <v>4475.7900491893797</v>
      </c>
      <c r="F748" s="39">
        <v>4489.2632529539196</v>
      </c>
      <c r="G748" s="39">
        <v>4631.8070284114901</v>
      </c>
      <c r="H748" s="39">
        <v>4686.1618483102693</v>
      </c>
      <c r="I748" s="39">
        <v>4984.9594898888217</v>
      </c>
    </row>
    <row r="749" spans="1:9" x14ac:dyDescent="0.35">
      <c r="A749" s="37" t="s">
        <v>56</v>
      </c>
      <c r="B749" s="37" t="s">
        <v>121</v>
      </c>
      <c r="C749" s="73" t="s">
        <v>76</v>
      </c>
      <c r="D749" s="39">
        <v>4103</v>
      </c>
      <c r="E749" s="39">
        <v>4123.6921538278184</v>
      </c>
      <c r="F749" s="39">
        <v>4665.272067664805</v>
      </c>
      <c r="G749" s="39">
        <v>4731.1940804493961</v>
      </c>
      <c r="H749" s="39">
        <v>4878.0506773799134</v>
      </c>
      <c r="I749" s="39">
        <v>4959.5442674863316</v>
      </c>
    </row>
    <row r="750" spans="1:9" x14ac:dyDescent="0.35">
      <c r="A750" s="37" t="s">
        <v>56</v>
      </c>
      <c r="B750" s="37" t="s">
        <v>121</v>
      </c>
      <c r="C750" s="73" t="s">
        <v>78</v>
      </c>
      <c r="D750" s="39">
        <v>4322</v>
      </c>
      <c r="E750" s="39">
        <v>4299.0428809496261</v>
      </c>
      <c r="F750" s="39">
        <v>4268.2285382837308</v>
      </c>
      <c r="G750" s="39">
        <v>4834.6357327859168</v>
      </c>
      <c r="H750" s="39">
        <v>4941.4678953864086</v>
      </c>
      <c r="I750" s="39">
        <v>5105.0031251457558</v>
      </c>
    </row>
    <row r="751" spans="1:9" x14ac:dyDescent="0.35">
      <c r="A751" s="37" t="s">
        <v>56</v>
      </c>
      <c r="B751" s="37" t="s">
        <v>121</v>
      </c>
      <c r="C751" s="73" t="s">
        <v>80</v>
      </c>
      <c r="D751" s="39">
        <v>4306</v>
      </c>
      <c r="E751" s="39">
        <v>4401.6370599346792</v>
      </c>
      <c r="F751" s="39">
        <v>4377.1098875312937</v>
      </c>
      <c r="G751" s="39">
        <v>4354.31892514834</v>
      </c>
      <c r="H751" s="39">
        <v>4939.7064625086823</v>
      </c>
      <c r="I751" s="39">
        <v>5085.9834062033169</v>
      </c>
    </row>
    <row r="752" spans="1:9" x14ac:dyDescent="0.35">
      <c r="A752" s="37" t="s">
        <v>56</v>
      </c>
      <c r="B752" s="37" t="s">
        <v>121</v>
      </c>
      <c r="C752" s="73" t="s">
        <v>82</v>
      </c>
      <c r="D752" s="39">
        <v>3987</v>
      </c>
      <c r="E752" s="39">
        <v>4114.8508300191652</v>
      </c>
      <c r="F752" s="39">
        <v>4183.0364370595889</v>
      </c>
      <c r="G752" s="39">
        <v>4191.2464346616471</v>
      </c>
      <c r="H752" s="39">
        <v>4185.1903679411625</v>
      </c>
      <c r="I752" s="39">
        <v>4762.3151742422651</v>
      </c>
    </row>
    <row r="753" spans="1:9" x14ac:dyDescent="0.35">
      <c r="A753" s="37" t="s">
        <v>56</v>
      </c>
      <c r="B753" s="37" t="s">
        <v>121</v>
      </c>
      <c r="C753" s="73" t="s">
        <v>84</v>
      </c>
      <c r="D753" s="39">
        <v>3173</v>
      </c>
      <c r="E753" s="39">
        <v>3689.037827965426</v>
      </c>
      <c r="F753" s="39">
        <v>3804.4652145200812</v>
      </c>
      <c r="G753" s="39">
        <v>3888.6611830323232</v>
      </c>
      <c r="H753" s="39">
        <v>3921.68434830044</v>
      </c>
      <c r="I753" s="39">
        <v>3935.4385815594678</v>
      </c>
    </row>
    <row r="754" spans="1:9" x14ac:dyDescent="0.35">
      <c r="A754" s="37" t="s">
        <v>56</v>
      </c>
      <c r="B754" s="37" t="s">
        <v>121</v>
      </c>
      <c r="C754" s="73" t="s">
        <v>86</v>
      </c>
      <c r="D754" s="39">
        <v>2459</v>
      </c>
      <c r="E754" s="39">
        <v>2906.929967038659</v>
      </c>
      <c r="F754" s="39">
        <v>3361.7212391490521</v>
      </c>
      <c r="G754" s="39">
        <v>3492.6277006632572</v>
      </c>
      <c r="H754" s="39">
        <v>3589.4484664286888</v>
      </c>
      <c r="I754" s="39">
        <v>3647.4465325201209</v>
      </c>
    </row>
    <row r="755" spans="1:9" x14ac:dyDescent="0.35">
      <c r="A755" s="37" t="s">
        <v>56</v>
      </c>
      <c r="B755" s="37" t="s">
        <v>121</v>
      </c>
      <c r="C755" s="73" t="s">
        <v>88</v>
      </c>
      <c r="D755" s="39">
        <v>1686</v>
      </c>
      <c r="E755" s="39">
        <v>2220.6976572149729</v>
      </c>
      <c r="F755" s="39">
        <v>2617.7824479129108</v>
      </c>
      <c r="G755" s="39">
        <v>3039.6342843791549</v>
      </c>
      <c r="H755" s="39">
        <v>3181.9260464209792</v>
      </c>
      <c r="I755" s="39">
        <v>3300.4701409788149</v>
      </c>
    </row>
    <row r="756" spans="1:9" x14ac:dyDescent="0.35">
      <c r="A756" s="37" t="s">
        <v>56</v>
      </c>
      <c r="B756" s="37" t="s">
        <v>121</v>
      </c>
      <c r="C756" s="73" t="s">
        <v>90</v>
      </c>
      <c r="D756" s="39">
        <v>991</v>
      </c>
      <c r="E756" s="39">
        <v>1401.4945935628541</v>
      </c>
      <c r="F756" s="39">
        <v>1869.8139724610201</v>
      </c>
      <c r="G756" s="39">
        <v>2216.233723512823</v>
      </c>
      <c r="H756" s="39">
        <v>2595.5549871811918</v>
      </c>
      <c r="I756" s="39">
        <v>2745.2436875783169</v>
      </c>
    </row>
    <row r="757" spans="1:9" x14ac:dyDescent="0.35">
      <c r="A757" s="37" t="s">
        <v>56</v>
      </c>
      <c r="B757" s="37" t="s">
        <v>121</v>
      </c>
      <c r="C757" s="73" t="s">
        <v>92</v>
      </c>
      <c r="D757" s="39">
        <v>768</v>
      </c>
      <c r="E757" s="39">
        <v>1023.847135725873</v>
      </c>
      <c r="F757" s="39">
        <v>1454.859732324376</v>
      </c>
      <c r="G757" s="39">
        <v>2012.416457068857</v>
      </c>
      <c r="H757" s="39">
        <v>2541.7274436520051</v>
      </c>
      <c r="I757" s="39">
        <v>3094.5612640936538</v>
      </c>
    </row>
    <row r="758" spans="1:9" x14ac:dyDescent="0.35">
      <c r="A758" s="37" t="s">
        <v>56</v>
      </c>
      <c r="B758" s="37" t="s">
        <v>122</v>
      </c>
      <c r="C758" s="73" t="s">
        <v>57</v>
      </c>
      <c r="D758" s="39">
        <v>33</v>
      </c>
      <c r="E758" s="39">
        <v>23.58555406474601</v>
      </c>
      <c r="F758" s="39">
        <v>22.22564666232272</v>
      </c>
      <c r="G758" s="39">
        <v>21.061060072167201</v>
      </c>
      <c r="H758" s="39">
        <v>19.968768615660132</v>
      </c>
      <c r="I758" s="39">
        <v>18.958211330221221</v>
      </c>
    </row>
    <row r="759" spans="1:9" x14ac:dyDescent="0.35">
      <c r="A759" s="37" t="s">
        <v>56</v>
      </c>
      <c r="B759" s="37" t="s">
        <v>122</v>
      </c>
      <c r="C759" s="74" t="s">
        <v>59</v>
      </c>
      <c r="D759" s="39">
        <v>15</v>
      </c>
      <c r="E759" s="39">
        <v>10.74706476937923</v>
      </c>
      <c r="F759" s="39">
        <v>8.4630957474323854</v>
      </c>
      <c r="G759" s="39">
        <v>6.9520206261785873</v>
      </c>
      <c r="H759" s="39">
        <v>5.7284183793263814</v>
      </c>
      <c r="I759" s="39">
        <v>4.7243477498132833</v>
      </c>
    </row>
    <row r="760" spans="1:9" x14ac:dyDescent="0.35">
      <c r="A760" s="37" t="s">
        <v>56</v>
      </c>
      <c r="B760" s="37" t="s">
        <v>122</v>
      </c>
      <c r="C760" s="73" t="s">
        <v>61</v>
      </c>
      <c r="D760" s="39">
        <v>11</v>
      </c>
      <c r="E760" s="39">
        <v>13.0105947832875</v>
      </c>
      <c r="F760" s="39">
        <v>10.326100609046129</v>
      </c>
      <c r="G760" s="39">
        <v>8.4146735518354525</v>
      </c>
      <c r="H760" s="39">
        <v>7.3561112105809512</v>
      </c>
      <c r="I760" s="39">
        <v>6.4892542392847528</v>
      </c>
    </row>
    <row r="761" spans="1:9" x14ac:dyDescent="0.35">
      <c r="A761" s="37" t="s">
        <v>56</v>
      </c>
      <c r="B761" s="37" t="s">
        <v>122</v>
      </c>
      <c r="C761" s="73" t="s">
        <v>63</v>
      </c>
      <c r="D761" s="39">
        <v>15</v>
      </c>
      <c r="E761" s="39">
        <v>23.927303002533261</v>
      </c>
      <c r="F761" s="39">
        <v>19.903222299384719</v>
      </c>
      <c r="G761" s="39">
        <v>16.987599529771209</v>
      </c>
      <c r="H761" s="39">
        <v>15.099907072758061</v>
      </c>
      <c r="I761" s="39">
        <v>13.882101017895501</v>
      </c>
    </row>
    <row r="762" spans="1:9" x14ac:dyDescent="0.35">
      <c r="A762" s="37" t="s">
        <v>56</v>
      </c>
      <c r="B762" s="37" t="s">
        <v>122</v>
      </c>
      <c r="C762" s="73" t="s">
        <v>65</v>
      </c>
      <c r="D762" s="39">
        <v>38</v>
      </c>
      <c r="E762" s="39">
        <v>32.994381357662007</v>
      </c>
      <c r="F762" s="39">
        <v>31.621682731284331</v>
      </c>
      <c r="G762" s="39">
        <v>28.261968353550419</v>
      </c>
      <c r="H762" s="39">
        <v>24.898709428526271</v>
      </c>
      <c r="I762" s="39">
        <v>22.787014074829219</v>
      </c>
    </row>
    <row r="763" spans="1:9" x14ac:dyDescent="0.35">
      <c r="A763" s="37" t="s">
        <v>56</v>
      </c>
      <c r="B763" s="37" t="s">
        <v>122</v>
      </c>
      <c r="C763" s="73" t="s">
        <v>67</v>
      </c>
      <c r="D763" s="39">
        <v>60</v>
      </c>
      <c r="E763" s="39">
        <v>44.010661667902802</v>
      </c>
      <c r="F763" s="39">
        <v>39.607125071422523</v>
      </c>
      <c r="G763" s="39">
        <v>39.216397432921333</v>
      </c>
      <c r="H763" s="39">
        <v>36.351849322288807</v>
      </c>
      <c r="I763" s="39">
        <v>32.878005515151983</v>
      </c>
    </row>
    <row r="764" spans="1:9" x14ac:dyDescent="0.35">
      <c r="A764" s="37" t="s">
        <v>56</v>
      </c>
      <c r="B764" s="37" t="s">
        <v>122</v>
      </c>
      <c r="C764" s="73" t="s">
        <v>69</v>
      </c>
      <c r="D764" s="39">
        <v>33</v>
      </c>
      <c r="E764" s="39">
        <v>35.240227875281263</v>
      </c>
      <c r="F764" s="39">
        <v>28.777055901238381</v>
      </c>
      <c r="G764" s="39">
        <v>26.023356139314831</v>
      </c>
      <c r="H764" s="39">
        <v>25.902718707607558</v>
      </c>
      <c r="I764" s="39">
        <v>23.71628594751029</v>
      </c>
    </row>
    <row r="765" spans="1:9" x14ac:dyDescent="0.35">
      <c r="A765" s="37" t="s">
        <v>56</v>
      </c>
      <c r="B765" s="37" t="s">
        <v>122</v>
      </c>
      <c r="C765" s="73" t="s">
        <v>71</v>
      </c>
      <c r="D765" s="39">
        <v>28</v>
      </c>
      <c r="E765" s="39">
        <v>31.809513761989631</v>
      </c>
      <c r="F765" s="39">
        <v>33.132996041718883</v>
      </c>
      <c r="G765" s="39">
        <v>27.442723266619261</v>
      </c>
      <c r="H765" s="39">
        <v>24.933948876125111</v>
      </c>
      <c r="I765" s="39">
        <v>24.542566510512799</v>
      </c>
    </row>
    <row r="766" spans="1:9" x14ac:dyDescent="0.35">
      <c r="A766" s="37" t="s">
        <v>56</v>
      </c>
      <c r="B766" s="37" t="s">
        <v>122</v>
      </c>
      <c r="C766" s="73" t="s">
        <v>73</v>
      </c>
      <c r="D766" s="39">
        <v>43</v>
      </c>
      <c r="E766" s="39">
        <v>57.912680479375993</v>
      </c>
      <c r="F766" s="39">
        <v>54.963676303764032</v>
      </c>
      <c r="G766" s="39">
        <v>57.207140463080563</v>
      </c>
      <c r="H766" s="39">
        <v>52.659501482387157</v>
      </c>
      <c r="I766" s="39">
        <v>50.60930865463181</v>
      </c>
    </row>
    <row r="767" spans="1:9" x14ac:dyDescent="0.35">
      <c r="A767" s="37" t="s">
        <v>56</v>
      </c>
      <c r="B767" s="37" t="s">
        <v>122</v>
      </c>
      <c r="C767" s="73" t="s">
        <v>76</v>
      </c>
      <c r="D767" s="39">
        <v>45</v>
      </c>
      <c r="E767" s="39">
        <v>22.176068558416489</v>
      </c>
      <c r="F767" s="39">
        <v>29.803833998237071</v>
      </c>
      <c r="G767" s="39">
        <v>27.492969334378</v>
      </c>
      <c r="H767" s="39">
        <v>27.06051059364211</v>
      </c>
      <c r="I767" s="39">
        <v>23.419177236139749</v>
      </c>
    </row>
    <row r="768" spans="1:9" x14ac:dyDescent="0.35">
      <c r="A768" s="37" t="s">
        <v>56</v>
      </c>
      <c r="B768" s="37" t="s">
        <v>122</v>
      </c>
      <c r="C768" s="73" t="s">
        <v>78</v>
      </c>
      <c r="D768" s="39">
        <v>13</v>
      </c>
      <c r="E768" s="39">
        <v>18.622229449603211</v>
      </c>
      <c r="F768" s="39">
        <v>15.126188965195309</v>
      </c>
      <c r="G768" s="39">
        <v>20.091251762338839</v>
      </c>
      <c r="H768" s="39">
        <v>18.31764052647522</v>
      </c>
      <c r="I768" s="39">
        <v>17.42980910554725</v>
      </c>
    </row>
    <row r="769" spans="1:9" x14ac:dyDescent="0.35">
      <c r="A769" s="37" t="s">
        <v>56</v>
      </c>
      <c r="B769" s="37" t="s">
        <v>122</v>
      </c>
      <c r="C769" s="73" t="s">
        <v>80</v>
      </c>
      <c r="D769" s="39">
        <v>44</v>
      </c>
      <c r="E769" s="39">
        <v>33.303856878765757</v>
      </c>
      <c r="F769" s="39">
        <v>34.474361692572288</v>
      </c>
      <c r="G769" s="39">
        <v>31.240826602570699</v>
      </c>
      <c r="H769" s="39">
        <v>34.773938420737217</v>
      </c>
      <c r="I769" s="39">
        <v>32.560601147400192</v>
      </c>
    </row>
    <row r="770" spans="1:9" x14ac:dyDescent="0.35">
      <c r="A770" s="37" t="s">
        <v>56</v>
      </c>
      <c r="B770" s="37" t="s">
        <v>122</v>
      </c>
      <c r="C770" s="73" t="s">
        <v>82</v>
      </c>
      <c r="D770" s="39">
        <v>46</v>
      </c>
      <c r="E770" s="39">
        <v>39.941844913188312</v>
      </c>
      <c r="F770" s="39">
        <v>34.148489925642799</v>
      </c>
      <c r="G770" s="39">
        <v>35.633464434973263</v>
      </c>
      <c r="H770" s="39">
        <v>32.753232900688538</v>
      </c>
      <c r="I770" s="39">
        <v>35.904788666817772</v>
      </c>
    </row>
    <row r="771" spans="1:9" x14ac:dyDescent="0.35">
      <c r="A771" s="37" t="s">
        <v>56</v>
      </c>
      <c r="B771" s="37" t="s">
        <v>122</v>
      </c>
      <c r="C771" s="73" t="s">
        <v>84</v>
      </c>
      <c r="D771" s="39">
        <v>14</v>
      </c>
      <c r="E771" s="39">
        <v>18.46896529117674</v>
      </c>
      <c r="F771" s="39">
        <v>18.454291124652151</v>
      </c>
      <c r="G771" s="39">
        <v>15.480185185648841</v>
      </c>
      <c r="H771" s="39">
        <v>15.49519032428611</v>
      </c>
      <c r="I771" s="39">
        <v>13.492436031981059</v>
      </c>
    </row>
    <row r="772" spans="1:9" x14ac:dyDescent="0.35">
      <c r="A772" s="37" t="s">
        <v>56</v>
      </c>
      <c r="B772" s="37" t="s">
        <v>122</v>
      </c>
      <c r="C772" s="73" t="s">
        <v>86</v>
      </c>
      <c r="D772" s="39">
        <v>10</v>
      </c>
      <c r="E772" s="39">
        <v>14.26697603519456</v>
      </c>
      <c r="F772" s="39">
        <v>13.88073237629224</v>
      </c>
      <c r="G772" s="39">
        <v>14.33378517894881</v>
      </c>
      <c r="H772" s="39">
        <v>12.86926797627252</v>
      </c>
      <c r="I772" s="39">
        <v>13.287122661460179</v>
      </c>
    </row>
    <row r="773" spans="1:9" x14ac:dyDescent="0.35">
      <c r="A773" s="37" t="s">
        <v>56</v>
      </c>
      <c r="B773" s="37" t="s">
        <v>122</v>
      </c>
      <c r="C773" s="73" t="s">
        <v>88</v>
      </c>
      <c r="D773" s="39">
        <v>0</v>
      </c>
      <c r="E773" s="39">
        <v>1.86730565684629</v>
      </c>
      <c r="F773" s="39">
        <v>2.5578936953104781</v>
      </c>
      <c r="G773" s="39">
        <v>3.3083874719069839</v>
      </c>
      <c r="H773" s="39">
        <v>3.1904955197124729</v>
      </c>
      <c r="I773" s="39">
        <v>2.510617198292266</v>
      </c>
    </row>
    <row r="774" spans="1:9" x14ac:dyDescent="0.35">
      <c r="A774" s="37" t="s">
        <v>56</v>
      </c>
      <c r="B774" s="37" t="s">
        <v>122</v>
      </c>
      <c r="C774" s="73" t="s">
        <v>90</v>
      </c>
      <c r="D774" s="39">
        <v>4</v>
      </c>
      <c r="E774" s="39">
        <v>6.3239767498643094</v>
      </c>
      <c r="F774" s="39">
        <v>5.2473352658615404</v>
      </c>
      <c r="G774" s="39">
        <v>6.6767996606714286</v>
      </c>
      <c r="H774" s="39">
        <v>6.6960265632307614</v>
      </c>
      <c r="I774" s="39">
        <v>6.9370347015439187</v>
      </c>
    </row>
    <row r="775" spans="1:9" x14ac:dyDescent="0.35">
      <c r="A775" s="37" t="s">
        <v>56</v>
      </c>
      <c r="B775" s="37" t="s">
        <v>122</v>
      </c>
      <c r="C775" s="73" t="s">
        <v>92</v>
      </c>
      <c r="D775" s="39">
        <v>1</v>
      </c>
      <c r="E775" s="39">
        <v>2.7657193906982029</v>
      </c>
      <c r="F775" s="39">
        <v>4.7634327045071849</v>
      </c>
      <c r="G775" s="39">
        <v>4.9761420887852097</v>
      </c>
      <c r="H775" s="39">
        <v>6.1640350203974146</v>
      </c>
      <c r="I775" s="39">
        <v>6.9137883108720111</v>
      </c>
    </row>
    <row r="776" spans="1:9" x14ac:dyDescent="0.35">
      <c r="A776" s="37" t="s">
        <v>56</v>
      </c>
      <c r="B776" s="37" t="s">
        <v>123</v>
      </c>
      <c r="C776" s="73" t="s">
        <v>57</v>
      </c>
      <c r="D776" s="39">
        <v>27</v>
      </c>
      <c r="E776" s="39">
        <v>33.410234455183307</v>
      </c>
      <c r="F776" s="39">
        <v>33.558416352737119</v>
      </c>
      <c r="G776" s="39">
        <v>33.999954566467409</v>
      </c>
      <c r="H776" s="39">
        <v>34.005622959526718</v>
      </c>
      <c r="I776" s="39">
        <v>34.07886982564159</v>
      </c>
    </row>
    <row r="777" spans="1:9" x14ac:dyDescent="0.35">
      <c r="A777" s="37" t="s">
        <v>56</v>
      </c>
      <c r="B777" s="37" t="s">
        <v>123</v>
      </c>
      <c r="C777" s="74" t="s">
        <v>59</v>
      </c>
      <c r="D777" s="39">
        <v>30</v>
      </c>
      <c r="E777" s="39">
        <v>25.9880874308488</v>
      </c>
      <c r="F777" s="39">
        <v>27.46118353880658</v>
      </c>
      <c r="G777" s="39">
        <v>27.603269632732282</v>
      </c>
      <c r="H777" s="39">
        <v>27.989489567416889</v>
      </c>
      <c r="I777" s="39">
        <v>28.035953151086691</v>
      </c>
    </row>
    <row r="778" spans="1:9" x14ac:dyDescent="0.35">
      <c r="A778" s="37" t="s">
        <v>56</v>
      </c>
      <c r="B778" s="37" t="s">
        <v>123</v>
      </c>
      <c r="C778" s="73" t="s">
        <v>61</v>
      </c>
      <c r="D778" s="39">
        <v>20</v>
      </c>
      <c r="E778" s="39">
        <v>21.137282613576659</v>
      </c>
      <c r="F778" s="39">
        <v>16.77340099249076</v>
      </c>
      <c r="G778" s="39">
        <v>17.466265103813001</v>
      </c>
      <c r="H778" s="39">
        <v>17.462146017422821</v>
      </c>
      <c r="I778" s="39">
        <v>17.586775344412121</v>
      </c>
    </row>
    <row r="779" spans="1:9" x14ac:dyDescent="0.35">
      <c r="A779" s="37" t="s">
        <v>56</v>
      </c>
      <c r="B779" s="37" t="s">
        <v>123</v>
      </c>
      <c r="C779" s="73" t="s">
        <v>63</v>
      </c>
      <c r="D779" s="39">
        <v>14</v>
      </c>
      <c r="E779" s="39">
        <v>16.226847518492828</v>
      </c>
      <c r="F779" s="39">
        <v>17.760664411613419</v>
      </c>
      <c r="G779" s="39">
        <v>13.96303417458669</v>
      </c>
      <c r="H779" s="39">
        <v>14.28860249065194</v>
      </c>
      <c r="I779" s="39">
        <v>14.084810854224489</v>
      </c>
    </row>
    <row r="780" spans="1:9" x14ac:dyDescent="0.35">
      <c r="A780" s="37" t="s">
        <v>56</v>
      </c>
      <c r="B780" s="37" t="s">
        <v>123</v>
      </c>
      <c r="C780" s="73" t="s">
        <v>65</v>
      </c>
      <c r="D780" s="39">
        <v>21</v>
      </c>
      <c r="E780" s="39">
        <v>22.34984747041014</v>
      </c>
      <c r="F780" s="39">
        <v>26.30043083075244</v>
      </c>
      <c r="G780" s="39">
        <v>28.165172916882419</v>
      </c>
      <c r="H780" s="39">
        <v>24.956179669657018</v>
      </c>
      <c r="I780" s="39">
        <v>25.284954289900099</v>
      </c>
    </row>
    <row r="781" spans="1:9" x14ac:dyDescent="0.35">
      <c r="A781" s="37" t="s">
        <v>56</v>
      </c>
      <c r="B781" s="37" t="s">
        <v>123</v>
      </c>
      <c r="C781" s="73" t="s">
        <v>67</v>
      </c>
      <c r="D781" s="39">
        <v>22</v>
      </c>
      <c r="E781" s="39">
        <v>23.623433958692281</v>
      </c>
      <c r="F781" s="39">
        <v>24.93692882523737</v>
      </c>
      <c r="G781" s="39">
        <v>28.69269513487032</v>
      </c>
      <c r="H781" s="39">
        <v>30.250974705740049</v>
      </c>
      <c r="I781" s="39">
        <v>27.58840122469018</v>
      </c>
    </row>
    <row r="782" spans="1:9" x14ac:dyDescent="0.35">
      <c r="A782" s="37" t="s">
        <v>56</v>
      </c>
      <c r="B782" s="37" t="s">
        <v>123</v>
      </c>
      <c r="C782" s="73" t="s">
        <v>69</v>
      </c>
      <c r="D782" s="39">
        <v>17</v>
      </c>
      <c r="E782" s="39">
        <v>17.71894317855055</v>
      </c>
      <c r="F782" s="39">
        <v>17.082865853531541</v>
      </c>
      <c r="G782" s="39">
        <v>18.163055627552009</v>
      </c>
      <c r="H782" s="39">
        <v>20.711661663907979</v>
      </c>
      <c r="I782" s="39">
        <v>21.49878754457259</v>
      </c>
    </row>
    <row r="783" spans="1:9" x14ac:dyDescent="0.35">
      <c r="A783" s="37" t="s">
        <v>56</v>
      </c>
      <c r="B783" s="37" t="s">
        <v>123</v>
      </c>
      <c r="C783" s="73" t="s">
        <v>71</v>
      </c>
      <c r="D783" s="39">
        <v>8</v>
      </c>
      <c r="E783" s="39">
        <v>13.592079855635459</v>
      </c>
      <c r="F783" s="39">
        <v>12.962538066774369</v>
      </c>
      <c r="G783" s="39">
        <v>12.476014315132399</v>
      </c>
      <c r="H783" s="39">
        <v>13.2603163717235</v>
      </c>
      <c r="I783" s="39">
        <v>15.0290794389749</v>
      </c>
    </row>
    <row r="784" spans="1:9" x14ac:dyDescent="0.35">
      <c r="A784" s="37" t="s">
        <v>56</v>
      </c>
      <c r="B784" s="37" t="s">
        <v>123</v>
      </c>
      <c r="C784" s="73" t="s">
        <v>73</v>
      </c>
      <c r="D784" s="39">
        <v>16</v>
      </c>
      <c r="E784" s="39">
        <v>16.950974317695419</v>
      </c>
      <c r="F784" s="39">
        <v>19.778842760183419</v>
      </c>
      <c r="G784" s="39">
        <v>19.995614596578161</v>
      </c>
      <c r="H784" s="39">
        <v>19.985193122857961</v>
      </c>
      <c r="I784" s="39">
        <v>20.838537831792539</v>
      </c>
    </row>
    <row r="785" spans="1:9" x14ac:dyDescent="0.35">
      <c r="A785" s="37" t="s">
        <v>56</v>
      </c>
      <c r="B785" s="37" t="s">
        <v>123</v>
      </c>
      <c r="C785" s="73" t="s">
        <v>76</v>
      </c>
      <c r="D785" s="39">
        <v>13</v>
      </c>
      <c r="E785" s="39">
        <v>9.1994062763695688</v>
      </c>
      <c r="F785" s="39">
        <v>9.3782235086402839</v>
      </c>
      <c r="G785" s="39">
        <v>11.31221179344989</v>
      </c>
      <c r="H785" s="39">
        <v>11.116569234884739</v>
      </c>
      <c r="I785" s="39">
        <v>10.85639189087291</v>
      </c>
    </row>
    <row r="786" spans="1:9" x14ac:dyDescent="0.35">
      <c r="A786" s="37" t="s">
        <v>56</v>
      </c>
      <c r="B786" s="37" t="s">
        <v>123</v>
      </c>
      <c r="C786" s="73" t="s">
        <v>78</v>
      </c>
      <c r="D786" s="39">
        <v>3</v>
      </c>
      <c r="E786" s="39">
        <v>5.8620748358747248</v>
      </c>
      <c r="F786" s="39">
        <v>7.0404048532830066</v>
      </c>
      <c r="G786" s="39">
        <v>7.3157210751875326</v>
      </c>
      <c r="H786" s="39">
        <v>8.6808649951647325</v>
      </c>
      <c r="I786" s="39">
        <v>8.4784306632045254</v>
      </c>
    </row>
    <row r="787" spans="1:9" x14ac:dyDescent="0.35">
      <c r="A787" s="37" t="s">
        <v>56</v>
      </c>
      <c r="B787" s="37" t="s">
        <v>123</v>
      </c>
      <c r="C787" s="73" t="s">
        <v>80</v>
      </c>
      <c r="D787" s="39">
        <v>6</v>
      </c>
      <c r="E787" s="39">
        <v>11.181191503387319</v>
      </c>
      <c r="F787" s="39">
        <v>10.459398049429391</v>
      </c>
      <c r="G787" s="39">
        <v>11.90786945191187</v>
      </c>
      <c r="H787" s="39">
        <v>12.2562536007784</v>
      </c>
      <c r="I787" s="39">
        <v>13.57630889542401</v>
      </c>
    </row>
    <row r="788" spans="1:9" x14ac:dyDescent="0.35">
      <c r="A788" s="37" t="s">
        <v>56</v>
      </c>
      <c r="B788" s="37" t="s">
        <v>123</v>
      </c>
      <c r="C788" s="73" t="s">
        <v>82</v>
      </c>
      <c r="D788" s="39">
        <v>15</v>
      </c>
      <c r="E788" s="39">
        <v>9.3122842380792932</v>
      </c>
      <c r="F788" s="39">
        <v>10.66409101613406</v>
      </c>
      <c r="G788" s="39">
        <v>9.6718278324515552</v>
      </c>
      <c r="H788" s="39">
        <v>11.0491591557749</v>
      </c>
      <c r="I788" s="39">
        <v>11.64269646783565</v>
      </c>
    </row>
    <row r="789" spans="1:9" x14ac:dyDescent="0.35">
      <c r="A789" s="37" t="s">
        <v>56</v>
      </c>
      <c r="B789" s="37" t="s">
        <v>123</v>
      </c>
      <c r="C789" s="73" t="s">
        <v>84</v>
      </c>
      <c r="D789" s="39">
        <v>16</v>
      </c>
      <c r="E789" s="39">
        <v>15.497309740388401</v>
      </c>
      <c r="F789" s="39">
        <v>15.712912645759531</v>
      </c>
      <c r="G789" s="39">
        <v>17.06015128977306</v>
      </c>
      <c r="H789" s="39">
        <v>16.733579084141201</v>
      </c>
      <c r="I789" s="39">
        <v>18.564542617354029</v>
      </c>
    </row>
    <row r="790" spans="1:9" x14ac:dyDescent="0.35">
      <c r="A790" s="37" t="s">
        <v>56</v>
      </c>
      <c r="B790" s="37" t="s">
        <v>123</v>
      </c>
      <c r="C790" s="73" t="s">
        <v>86</v>
      </c>
      <c r="D790" s="39">
        <v>6</v>
      </c>
      <c r="E790" s="39">
        <v>6.5021041343478174</v>
      </c>
      <c r="F790" s="39">
        <v>7.8598268696361453</v>
      </c>
      <c r="G790" s="39">
        <v>7.604257608200415</v>
      </c>
      <c r="H790" s="39">
        <v>8.5342210344884961</v>
      </c>
      <c r="I790" s="39">
        <v>8.1718810021781021</v>
      </c>
    </row>
    <row r="791" spans="1:9" x14ac:dyDescent="0.35">
      <c r="A791" s="37" t="s">
        <v>56</v>
      </c>
      <c r="B791" s="37" t="s">
        <v>123</v>
      </c>
      <c r="C791" s="73" t="s">
        <v>88</v>
      </c>
      <c r="D791" s="39">
        <v>0</v>
      </c>
      <c r="E791" s="39">
        <v>1.024368285955958</v>
      </c>
      <c r="F791" s="39">
        <v>1.000873931948042</v>
      </c>
      <c r="G791" s="39">
        <v>1.5360772840169219</v>
      </c>
      <c r="H791" s="39">
        <v>1.1840312529339121</v>
      </c>
      <c r="I791" s="39">
        <v>1.554306232787406</v>
      </c>
    </row>
    <row r="792" spans="1:9" x14ac:dyDescent="0.35">
      <c r="A792" s="37" t="s">
        <v>56</v>
      </c>
      <c r="B792" s="37" t="s">
        <v>123</v>
      </c>
      <c r="C792" s="73" t="s">
        <v>90</v>
      </c>
      <c r="D792" s="39">
        <v>0</v>
      </c>
      <c r="E792" s="39">
        <v>1.341688015171703</v>
      </c>
      <c r="F792" s="39">
        <v>1.970329799908036</v>
      </c>
      <c r="G792" s="39">
        <v>1.755818364229246</v>
      </c>
      <c r="H792" s="39">
        <v>2.0881457604476439</v>
      </c>
      <c r="I792" s="39">
        <v>1.9752709264961541</v>
      </c>
    </row>
    <row r="793" spans="1:9" x14ac:dyDescent="0.35">
      <c r="A793" s="37" t="s">
        <v>56</v>
      </c>
      <c r="B793" s="37" t="s">
        <v>123</v>
      </c>
      <c r="C793" s="73" t="s">
        <v>92</v>
      </c>
      <c r="D793" s="39">
        <v>1</v>
      </c>
      <c r="E793" s="39">
        <v>1.518752866535332</v>
      </c>
      <c r="F793" s="39">
        <v>1.9418290258722659</v>
      </c>
      <c r="G793" s="39">
        <v>2.649158963984569</v>
      </c>
      <c r="H793" s="39">
        <v>2.7447856328899278</v>
      </c>
      <c r="I793" s="39">
        <v>3.0916263326284721</v>
      </c>
    </row>
    <row r="794" spans="1:9" x14ac:dyDescent="0.35">
      <c r="A794" s="37" t="s">
        <v>56</v>
      </c>
      <c r="B794" s="37" t="s">
        <v>124</v>
      </c>
      <c r="C794" s="73" t="s">
        <v>57</v>
      </c>
      <c r="D794" s="39">
        <v>463</v>
      </c>
      <c r="E794" s="39">
        <v>436.03257157810827</v>
      </c>
      <c r="F794" s="39">
        <v>416.19329432363998</v>
      </c>
      <c r="G794" s="39">
        <v>402.33769303686751</v>
      </c>
      <c r="H794" s="39">
        <v>390.69355951768648</v>
      </c>
      <c r="I794" s="39">
        <v>372.81245509576581</v>
      </c>
    </row>
    <row r="795" spans="1:9" x14ac:dyDescent="0.35">
      <c r="A795" s="37" t="s">
        <v>56</v>
      </c>
      <c r="B795" s="37" t="s">
        <v>124</v>
      </c>
      <c r="C795" s="74" t="s">
        <v>59</v>
      </c>
      <c r="D795" s="39">
        <v>497</v>
      </c>
      <c r="E795" s="39">
        <v>441.93121941946902</v>
      </c>
      <c r="F795" s="39">
        <v>414.00198874965088</v>
      </c>
      <c r="G795" s="39">
        <v>394.11859558208329</v>
      </c>
      <c r="H795" s="39">
        <v>380.35766980508038</v>
      </c>
      <c r="I795" s="39">
        <v>369.16883877688377</v>
      </c>
    </row>
    <row r="796" spans="1:9" x14ac:dyDescent="0.35">
      <c r="A796" s="37" t="s">
        <v>56</v>
      </c>
      <c r="B796" s="37" t="s">
        <v>124</v>
      </c>
      <c r="C796" s="73" t="s">
        <v>61</v>
      </c>
      <c r="D796" s="39">
        <v>463</v>
      </c>
      <c r="E796" s="39">
        <v>435.19232549757243</v>
      </c>
      <c r="F796" s="39">
        <v>384.95435139548181</v>
      </c>
      <c r="G796" s="39">
        <v>359.10385726684098</v>
      </c>
      <c r="H796" s="39">
        <v>339.58888413362899</v>
      </c>
      <c r="I796" s="39">
        <v>325.47064907096791</v>
      </c>
    </row>
    <row r="797" spans="1:9" x14ac:dyDescent="0.35">
      <c r="A797" s="37" t="s">
        <v>56</v>
      </c>
      <c r="B797" s="37" t="s">
        <v>124</v>
      </c>
      <c r="C797" s="73" t="s">
        <v>63</v>
      </c>
      <c r="D797" s="39">
        <v>384</v>
      </c>
      <c r="E797" s="39">
        <v>413.31463430571932</v>
      </c>
      <c r="F797" s="39">
        <v>384.75444863763391</v>
      </c>
      <c r="G797" s="39">
        <v>341.77595197527472</v>
      </c>
      <c r="H797" s="39">
        <v>317.14741204933227</v>
      </c>
      <c r="I797" s="39">
        <v>298.33615483125328</v>
      </c>
    </row>
    <row r="798" spans="1:9" x14ac:dyDescent="0.35">
      <c r="A798" s="37" t="s">
        <v>56</v>
      </c>
      <c r="B798" s="37" t="s">
        <v>124</v>
      </c>
      <c r="C798" s="73" t="s">
        <v>65</v>
      </c>
      <c r="D798" s="39">
        <v>412</v>
      </c>
      <c r="E798" s="39">
        <v>318.1280764840111</v>
      </c>
      <c r="F798" s="39">
        <v>336.42321179177492</v>
      </c>
      <c r="G798" s="39">
        <v>312.9144310044374</v>
      </c>
      <c r="H798" s="39">
        <v>280.06687733137449</v>
      </c>
      <c r="I798" s="39">
        <v>259.92675188061048</v>
      </c>
    </row>
    <row r="799" spans="1:9" x14ac:dyDescent="0.35">
      <c r="A799" s="37" t="s">
        <v>56</v>
      </c>
      <c r="B799" s="37" t="s">
        <v>124</v>
      </c>
      <c r="C799" s="73" t="s">
        <v>67</v>
      </c>
      <c r="D799" s="39">
        <v>404</v>
      </c>
      <c r="E799" s="39">
        <v>427.81995030021278</v>
      </c>
      <c r="F799" s="39">
        <v>394.47538392172203</v>
      </c>
      <c r="G799" s="39">
        <v>412.18685648184612</v>
      </c>
      <c r="H799" s="39">
        <v>390.22612841934449</v>
      </c>
      <c r="I799" s="39">
        <v>358.47621559752503</v>
      </c>
    </row>
    <row r="800" spans="1:9" x14ac:dyDescent="0.35">
      <c r="A800" s="37" t="s">
        <v>56</v>
      </c>
      <c r="B800" s="37" t="s">
        <v>124</v>
      </c>
      <c r="C800" s="73" t="s">
        <v>69</v>
      </c>
      <c r="D800" s="39">
        <v>405</v>
      </c>
      <c r="E800" s="39">
        <v>420.68712987798762</v>
      </c>
      <c r="F800" s="39">
        <v>420.25334787749972</v>
      </c>
      <c r="G800" s="39">
        <v>404.54332315570588</v>
      </c>
      <c r="H800" s="39">
        <v>416.46187660738178</v>
      </c>
      <c r="I800" s="39">
        <v>394.80453238083493</v>
      </c>
    </row>
    <row r="801" spans="1:9" x14ac:dyDescent="0.35">
      <c r="A801" s="37" t="s">
        <v>56</v>
      </c>
      <c r="B801" s="37" t="s">
        <v>124</v>
      </c>
      <c r="C801" s="73" t="s">
        <v>71</v>
      </c>
      <c r="D801" s="39">
        <v>411</v>
      </c>
      <c r="E801" s="39">
        <v>399.1053980648436</v>
      </c>
      <c r="F801" s="39">
        <v>397.28443681545042</v>
      </c>
      <c r="G801" s="39">
        <v>386.67862069248463</v>
      </c>
      <c r="H801" s="39">
        <v>375.92508401658102</v>
      </c>
      <c r="I801" s="39">
        <v>383.48663314000231</v>
      </c>
    </row>
    <row r="802" spans="1:9" x14ac:dyDescent="0.35">
      <c r="A802" s="37" t="s">
        <v>56</v>
      </c>
      <c r="B802" s="37" t="s">
        <v>124</v>
      </c>
      <c r="C802" s="73" t="s">
        <v>73</v>
      </c>
      <c r="D802" s="39">
        <v>354</v>
      </c>
      <c r="E802" s="39">
        <v>407.29875391389288</v>
      </c>
      <c r="F802" s="39">
        <v>388.84864073557861</v>
      </c>
      <c r="G802" s="39">
        <v>381.35423293961838</v>
      </c>
      <c r="H802" s="39">
        <v>367.42277289582103</v>
      </c>
      <c r="I802" s="39">
        <v>357.79484374731118</v>
      </c>
    </row>
    <row r="803" spans="1:9" x14ac:dyDescent="0.35">
      <c r="A803" s="37" t="s">
        <v>56</v>
      </c>
      <c r="B803" s="37" t="s">
        <v>124</v>
      </c>
      <c r="C803" s="73" t="s">
        <v>76</v>
      </c>
      <c r="D803" s="39">
        <v>413</v>
      </c>
      <c r="E803" s="39">
        <v>353.69022828917792</v>
      </c>
      <c r="F803" s="39">
        <v>394.76956262411647</v>
      </c>
      <c r="G803" s="39">
        <v>377.68121132725219</v>
      </c>
      <c r="H803" s="39">
        <v>366.05863036514398</v>
      </c>
      <c r="I803" s="39">
        <v>350.16206319463271</v>
      </c>
    </row>
    <row r="804" spans="1:9" x14ac:dyDescent="0.35">
      <c r="A804" s="37" t="s">
        <v>56</v>
      </c>
      <c r="B804" s="37" t="s">
        <v>124</v>
      </c>
      <c r="C804" s="73" t="s">
        <v>78</v>
      </c>
      <c r="D804" s="39">
        <v>428</v>
      </c>
      <c r="E804" s="39">
        <v>417.83286160031099</v>
      </c>
      <c r="F804" s="39">
        <v>359.88595736979852</v>
      </c>
      <c r="G804" s="39">
        <v>397.09023414394028</v>
      </c>
      <c r="H804" s="39">
        <v>381.2071933247542</v>
      </c>
      <c r="I804" s="39">
        <v>367.33826800524622</v>
      </c>
    </row>
    <row r="805" spans="1:9" x14ac:dyDescent="0.35">
      <c r="A805" s="37" t="s">
        <v>56</v>
      </c>
      <c r="B805" s="37" t="s">
        <v>124</v>
      </c>
      <c r="C805" s="73" t="s">
        <v>80</v>
      </c>
      <c r="D805" s="39">
        <v>435</v>
      </c>
      <c r="E805" s="39">
        <v>399.02855344981378</v>
      </c>
      <c r="F805" s="39">
        <v>385.13422604262303</v>
      </c>
      <c r="G805" s="39">
        <v>334.24518571511419</v>
      </c>
      <c r="H805" s="39">
        <v>364.33935125377548</v>
      </c>
      <c r="I805" s="39">
        <v>349.57769766971552</v>
      </c>
    </row>
    <row r="806" spans="1:9" x14ac:dyDescent="0.35">
      <c r="A806" s="37" t="s">
        <v>56</v>
      </c>
      <c r="B806" s="37" t="s">
        <v>124</v>
      </c>
      <c r="C806" s="73" t="s">
        <v>82</v>
      </c>
      <c r="D806" s="39">
        <v>423</v>
      </c>
      <c r="E806" s="39">
        <v>396.56061176249551</v>
      </c>
      <c r="F806" s="39">
        <v>362.38334011314629</v>
      </c>
      <c r="G806" s="39">
        <v>350.37108885287392</v>
      </c>
      <c r="H806" s="39">
        <v>306.56558033213139</v>
      </c>
      <c r="I806" s="39">
        <v>331.71040202126471</v>
      </c>
    </row>
    <row r="807" spans="1:9" x14ac:dyDescent="0.35">
      <c r="A807" s="37" t="s">
        <v>56</v>
      </c>
      <c r="B807" s="37" t="s">
        <v>124</v>
      </c>
      <c r="C807" s="73" t="s">
        <v>84</v>
      </c>
      <c r="D807" s="39">
        <v>353</v>
      </c>
      <c r="E807" s="39">
        <v>344.67191408057982</v>
      </c>
      <c r="F807" s="39">
        <v>315.89264378249402</v>
      </c>
      <c r="G807" s="39">
        <v>289.48070536644161</v>
      </c>
      <c r="H807" s="39">
        <v>279.0451730262393</v>
      </c>
      <c r="I807" s="39">
        <v>243.66690091325941</v>
      </c>
    </row>
    <row r="808" spans="1:9" x14ac:dyDescent="0.35">
      <c r="A808" s="37" t="s">
        <v>56</v>
      </c>
      <c r="B808" s="37" t="s">
        <v>124</v>
      </c>
      <c r="C808" s="73" t="s">
        <v>86</v>
      </c>
      <c r="D808" s="39">
        <v>277</v>
      </c>
      <c r="E808" s="39">
        <v>299.22258481342629</v>
      </c>
      <c r="F808" s="39">
        <v>290.5212247641212</v>
      </c>
      <c r="G808" s="39">
        <v>268.21650327191628</v>
      </c>
      <c r="H808" s="39">
        <v>247.88380596690729</v>
      </c>
      <c r="I808" s="39">
        <v>238.6845702833044</v>
      </c>
    </row>
    <row r="809" spans="1:9" x14ac:dyDescent="0.35">
      <c r="A809" s="37" t="s">
        <v>56</v>
      </c>
      <c r="B809" s="37" t="s">
        <v>124</v>
      </c>
      <c r="C809" s="73" t="s">
        <v>88</v>
      </c>
      <c r="D809" s="39">
        <v>187</v>
      </c>
      <c r="E809" s="39">
        <v>230.78840238459929</v>
      </c>
      <c r="F809" s="39">
        <v>245.6737383705026</v>
      </c>
      <c r="G809" s="39">
        <v>241.029896489652</v>
      </c>
      <c r="H809" s="39">
        <v>224.40985808898779</v>
      </c>
      <c r="I809" s="39">
        <v>209.1719379623645</v>
      </c>
    </row>
    <row r="810" spans="1:9" x14ac:dyDescent="0.35">
      <c r="A810" s="37" t="s">
        <v>56</v>
      </c>
      <c r="B810" s="37" t="s">
        <v>124</v>
      </c>
      <c r="C810" s="73" t="s">
        <v>90</v>
      </c>
      <c r="D810" s="39">
        <v>124</v>
      </c>
      <c r="E810" s="39">
        <v>143.0371228514033</v>
      </c>
      <c r="F810" s="39">
        <v>177.01247169714389</v>
      </c>
      <c r="G810" s="39">
        <v>188.75084562863969</v>
      </c>
      <c r="H810" s="39">
        <v>187.89223417156279</v>
      </c>
      <c r="I810" s="39">
        <v>177.16509033784891</v>
      </c>
    </row>
    <row r="811" spans="1:9" x14ac:dyDescent="0.35">
      <c r="A811" s="37" t="s">
        <v>56</v>
      </c>
      <c r="B811" s="37" t="s">
        <v>124</v>
      </c>
      <c r="C811" s="73" t="s">
        <v>92</v>
      </c>
      <c r="D811" s="39">
        <v>79</v>
      </c>
      <c r="E811" s="39">
        <v>105.75043304021121</v>
      </c>
      <c r="F811" s="39">
        <v>133.44637441083279</v>
      </c>
      <c r="G811" s="39">
        <v>165.8699680924646</v>
      </c>
      <c r="H811" s="39">
        <v>190.42668685019461</v>
      </c>
      <c r="I811" s="39">
        <v>202.08768186151181</v>
      </c>
    </row>
    <row r="812" spans="1:9" x14ac:dyDescent="0.35">
      <c r="A812" s="37" t="s">
        <v>56</v>
      </c>
      <c r="B812" s="37" t="s">
        <v>125</v>
      </c>
      <c r="C812" s="73" t="s">
        <v>57</v>
      </c>
      <c r="D812" s="39">
        <v>618</v>
      </c>
      <c r="E812" s="39">
        <v>656.52593922005769</v>
      </c>
      <c r="F812" s="39">
        <v>680.20524161277513</v>
      </c>
      <c r="G812" s="39">
        <v>713.17870743059075</v>
      </c>
      <c r="H812" s="39">
        <v>742.79228895455208</v>
      </c>
      <c r="I812" s="39">
        <v>758.84291296837421</v>
      </c>
    </row>
    <row r="813" spans="1:9" x14ac:dyDescent="0.35">
      <c r="A813" s="37" t="s">
        <v>56</v>
      </c>
      <c r="B813" s="37" t="s">
        <v>125</v>
      </c>
      <c r="C813" s="74" t="s">
        <v>59</v>
      </c>
      <c r="D813" s="39">
        <v>675</v>
      </c>
      <c r="E813" s="39">
        <v>721.78102402923935</v>
      </c>
      <c r="F813" s="39">
        <v>760.13235246475301</v>
      </c>
      <c r="G813" s="39">
        <v>789.2411211818611</v>
      </c>
      <c r="H813" s="39">
        <v>822.1604402675091</v>
      </c>
      <c r="I813" s="39">
        <v>854.22584661132407</v>
      </c>
    </row>
    <row r="814" spans="1:9" x14ac:dyDescent="0.35">
      <c r="A814" s="37" t="s">
        <v>56</v>
      </c>
      <c r="B814" s="37" t="s">
        <v>125</v>
      </c>
      <c r="C814" s="73" t="s">
        <v>61</v>
      </c>
      <c r="D814" s="39">
        <v>769</v>
      </c>
      <c r="E814" s="39">
        <v>732.59494043017639</v>
      </c>
      <c r="F814" s="39">
        <v>752.67143473134229</v>
      </c>
      <c r="G814" s="39">
        <v>792.26615950722362</v>
      </c>
      <c r="H814" s="39">
        <v>815.92677885608066</v>
      </c>
      <c r="I814" s="39">
        <v>845.73811487216722</v>
      </c>
    </row>
    <row r="815" spans="1:9" x14ac:dyDescent="0.35">
      <c r="A815" s="37" t="s">
        <v>56</v>
      </c>
      <c r="B815" s="37" t="s">
        <v>125</v>
      </c>
      <c r="C815" s="73" t="s">
        <v>63</v>
      </c>
      <c r="D815" s="39">
        <v>710</v>
      </c>
      <c r="E815" s="39">
        <v>780.42988329656623</v>
      </c>
      <c r="F815" s="39">
        <v>746.11269166243528</v>
      </c>
      <c r="G815" s="39">
        <v>758.01319442262081</v>
      </c>
      <c r="H815" s="39">
        <v>790.21088551690502</v>
      </c>
      <c r="I815" s="39">
        <v>808.48069517587862</v>
      </c>
    </row>
    <row r="816" spans="1:9" x14ac:dyDescent="0.35">
      <c r="A816" s="37" t="s">
        <v>56</v>
      </c>
      <c r="B816" s="37" t="s">
        <v>125</v>
      </c>
      <c r="C816" s="73" t="s">
        <v>65</v>
      </c>
      <c r="D816" s="39">
        <v>688</v>
      </c>
      <c r="E816" s="39">
        <v>718.9689101526792</v>
      </c>
      <c r="F816" s="39">
        <v>808.83927623629745</v>
      </c>
      <c r="G816" s="39">
        <v>795.50166201472041</v>
      </c>
      <c r="H816" s="39">
        <v>796.20552801035694</v>
      </c>
      <c r="I816" s="39">
        <v>813.60131229274941</v>
      </c>
    </row>
    <row r="817" spans="1:9" x14ac:dyDescent="0.35">
      <c r="A817" s="37" t="s">
        <v>56</v>
      </c>
      <c r="B817" s="37" t="s">
        <v>125</v>
      </c>
      <c r="C817" s="73" t="s">
        <v>67</v>
      </c>
      <c r="D817" s="39">
        <v>845</v>
      </c>
      <c r="E817" s="39">
        <v>709.84791267671358</v>
      </c>
      <c r="F817" s="39">
        <v>758.46364186508004</v>
      </c>
      <c r="G817" s="39">
        <v>838.38068760324427</v>
      </c>
      <c r="H817" s="39">
        <v>828.42478491041641</v>
      </c>
      <c r="I817" s="39">
        <v>818.21603103518521</v>
      </c>
    </row>
    <row r="818" spans="1:9" x14ac:dyDescent="0.35">
      <c r="A818" s="37" t="s">
        <v>56</v>
      </c>
      <c r="B818" s="37" t="s">
        <v>125</v>
      </c>
      <c r="C818" s="73" t="s">
        <v>69</v>
      </c>
      <c r="D818" s="39">
        <v>828</v>
      </c>
      <c r="E818" s="39">
        <v>802.41288750990452</v>
      </c>
      <c r="F818" s="39">
        <v>731.6230576170334</v>
      </c>
      <c r="G818" s="39">
        <v>779.06440966539674</v>
      </c>
      <c r="H818" s="39">
        <v>845.03899479818915</v>
      </c>
      <c r="I818" s="39">
        <v>836.66360882286244</v>
      </c>
    </row>
    <row r="819" spans="1:9" x14ac:dyDescent="0.35">
      <c r="A819" s="37" t="s">
        <v>56</v>
      </c>
      <c r="B819" s="37" t="s">
        <v>125</v>
      </c>
      <c r="C819" s="73" t="s">
        <v>71</v>
      </c>
      <c r="D819" s="39">
        <v>792</v>
      </c>
      <c r="E819" s="39">
        <v>859.13004412271039</v>
      </c>
      <c r="F819" s="39">
        <v>845.2517066747788</v>
      </c>
      <c r="G819" s="39">
        <v>806.59213454365192</v>
      </c>
      <c r="H819" s="39">
        <v>853.2336560814224</v>
      </c>
      <c r="I819" s="39">
        <v>919.65754199252274</v>
      </c>
    </row>
    <row r="820" spans="1:9" x14ac:dyDescent="0.35">
      <c r="A820" s="37" t="s">
        <v>56</v>
      </c>
      <c r="B820" s="37" t="s">
        <v>125</v>
      </c>
      <c r="C820" s="73" t="s">
        <v>73</v>
      </c>
      <c r="D820" s="39">
        <v>718</v>
      </c>
      <c r="E820" s="39">
        <v>832.17121630066003</v>
      </c>
      <c r="F820" s="39">
        <v>874.13612267565748</v>
      </c>
      <c r="G820" s="39">
        <v>873.79173144181834</v>
      </c>
      <c r="H820" s="39">
        <v>849.01367386580239</v>
      </c>
      <c r="I820" s="39">
        <v>894.53069077340433</v>
      </c>
    </row>
    <row r="821" spans="1:9" x14ac:dyDescent="0.35">
      <c r="A821" s="37" t="s">
        <v>56</v>
      </c>
      <c r="B821" s="37" t="s">
        <v>125</v>
      </c>
      <c r="C821" s="73" t="s">
        <v>76</v>
      </c>
      <c r="D821" s="39">
        <v>797</v>
      </c>
      <c r="E821" s="39">
        <v>756.8461542532998</v>
      </c>
      <c r="F821" s="39">
        <v>851.68076806183137</v>
      </c>
      <c r="G821" s="39">
        <v>897.20222216803211</v>
      </c>
      <c r="H821" s="39">
        <v>900.48976561826453</v>
      </c>
      <c r="I821" s="39">
        <v>886.15223171377136</v>
      </c>
    </row>
    <row r="822" spans="1:9" x14ac:dyDescent="0.35">
      <c r="A822" s="37" t="s">
        <v>56</v>
      </c>
      <c r="B822" s="37" t="s">
        <v>125</v>
      </c>
      <c r="C822" s="73" t="s">
        <v>78</v>
      </c>
      <c r="D822" s="39">
        <v>826</v>
      </c>
      <c r="E822" s="39">
        <v>767.86934048136277</v>
      </c>
      <c r="F822" s="39">
        <v>722.12748617150953</v>
      </c>
      <c r="G822" s="39">
        <v>812.84648211410467</v>
      </c>
      <c r="H822" s="39">
        <v>852.02130489887759</v>
      </c>
      <c r="I822" s="39">
        <v>857.4442506201309</v>
      </c>
    </row>
    <row r="823" spans="1:9" x14ac:dyDescent="0.35">
      <c r="A823" s="37" t="s">
        <v>56</v>
      </c>
      <c r="B823" s="37" t="s">
        <v>125</v>
      </c>
      <c r="C823" s="73" t="s">
        <v>80</v>
      </c>
      <c r="D823" s="39">
        <v>830</v>
      </c>
      <c r="E823" s="39">
        <v>837.26439607086638</v>
      </c>
      <c r="F823" s="39">
        <v>781.12475911435502</v>
      </c>
      <c r="G823" s="39">
        <v>741.67349231763365</v>
      </c>
      <c r="H823" s="39">
        <v>832.12891636705558</v>
      </c>
      <c r="I823" s="39">
        <v>868.27829285663597</v>
      </c>
    </row>
    <row r="824" spans="1:9" x14ac:dyDescent="0.35">
      <c r="A824" s="37" t="s">
        <v>56</v>
      </c>
      <c r="B824" s="37" t="s">
        <v>125</v>
      </c>
      <c r="C824" s="73" t="s">
        <v>82</v>
      </c>
      <c r="D824" s="39">
        <v>831</v>
      </c>
      <c r="E824" s="39">
        <v>847.20679611164633</v>
      </c>
      <c r="F824" s="39">
        <v>849.91090101165855</v>
      </c>
      <c r="G824" s="39">
        <v>809.5404184687028</v>
      </c>
      <c r="H824" s="39">
        <v>773.24278768433464</v>
      </c>
      <c r="I824" s="39">
        <v>866.75049644252397</v>
      </c>
    </row>
    <row r="825" spans="1:9" x14ac:dyDescent="0.35">
      <c r="A825" s="37" t="s">
        <v>56</v>
      </c>
      <c r="B825" s="37" t="s">
        <v>125</v>
      </c>
      <c r="C825" s="73" t="s">
        <v>84</v>
      </c>
      <c r="D825" s="39">
        <v>760</v>
      </c>
      <c r="E825" s="39">
        <v>825.92644188483473</v>
      </c>
      <c r="F825" s="39">
        <v>836.22954798502826</v>
      </c>
      <c r="G825" s="39">
        <v>850.62386162101132</v>
      </c>
      <c r="H825" s="39">
        <v>818.39416399573781</v>
      </c>
      <c r="I825" s="39">
        <v>788.81953305072784</v>
      </c>
    </row>
    <row r="826" spans="1:9" x14ac:dyDescent="0.35">
      <c r="A826" s="37" t="s">
        <v>56</v>
      </c>
      <c r="B826" s="37" t="s">
        <v>125</v>
      </c>
      <c r="C826" s="73" t="s">
        <v>86</v>
      </c>
      <c r="D826" s="39">
        <v>623</v>
      </c>
      <c r="E826" s="39">
        <v>718.72774112396826</v>
      </c>
      <c r="F826" s="39">
        <v>776.79586459681241</v>
      </c>
      <c r="G826" s="39">
        <v>799.00625509415761</v>
      </c>
      <c r="H826" s="39">
        <v>816.36445817972754</v>
      </c>
      <c r="I826" s="39">
        <v>795.1556587072713</v>
      </c>
    </row>
    <row r="827" spans="1:9" x14ac:dyDescent="0.35">
      <c r="A827" s="37" t="s">
        <v>56</v>
      </c>
      <c r="B827" s="37" t="s">
        <v>125</v>
      </c>
      <c r="C827" s="73" t="s">
        <v>88</v>
      </c>
      <c r="D827" s="39">
        <v>494</v>
      </c>
      <c r="E827" s="39">
        <v>547.5081056482702</v>
      </c>
      <c r="F827" s="39">
        <v>622.7364371124786</v>
      </c>
      <c r="G827" s="39">
        <v>682.30605091795292</v>
      </c>
      <c r="H827" s="39">
        <v>709.15229429794545</v>
      </c>
      <c r="I827" s="39">
        <v>730.68440166872006</v>
      </c>
    </row>
    <row r="828" spans="1:9" x14ac:dyDescent="0.35">
      <c r="A828" s="37" t="s">
        <v>56</v>
      </c>
      <c r="B828" s="37" t="s">
        <v>125</v>
      </c>
      <c r="C828" s="73" t="s">
        <v>90</v>
      </c>
      <c r="D828" s="39">
        <v>301</v>
      </c>
      <c r="E828" s="39">
        <v>384.4507321922398</v>
      </c>
      <c r="F828" s="39">
        <v>431.03364166717108</v>
      </c>
      <c r="G828" s="39">
        <v>499.57278663934687</v>
      </c>
      <c r="H828" s="39">
        <v>553.46568363072652</v>
      </c>
      <c r="I828" s="39">
        <v>580.82509240169384</v>
      </c>
    </row>
    <row r="829" spans="1:9" x14ac:dyDescent="0.35">
      <c r="A829" s="37" t="s">
        <v>56</v>
      </c>
      <c r="B829" s="37" t="s">
        <v>125</v>
      </c>
      <c r="C829" s="73" t="s">
        <v>92</v>
      </c>
      <c r="D829" s="39">
        <v>223</v>
      </c>
      <c r="E829" s="39">
        <v>285.336747781577</v>
      </c>
      <c r="F829" s="39">
        <v>374.49694090587838</v>
      </c>
      <c r="G829" s="39">
        <v>460.77141908764031</v>
      </c>
      <c r="H829" s="39">
        <v>556.89006381091281</v>
      </c>
      <c r="I829" s="39">
        <v>643.32299049394237</v>
      </c>
    </row>
    <row r="830" spans="1:9" x14ac:dyDescent="0.35">
      <c r="A830" s="37" t="s">
        <v>56</v>
      </c>
      <c r="B830" s="37" t="s">
        <v>126</v>
      </c>
      <c r="C830" s="73" t="s">
        <v>57</v>
      </c>
      <c r="D830" s="39">
        <v>15223</v>
      </c>
      <c r="E830" s="39">
        <v>16278.41117939487</v>
      </c>
      <c r="F830" s="39">
        <v>17688.800924343948</v>
      </c>
      <c r="G830" s="39">
        <v>19174.03492170975</v>
      </c>
      <c r="H830" s="39">
        <v>20920.72750802989</v>
      </c>
      <c r="I830" s="39">
        <v>22447.39785294277</v>
      </c>
    </row>
    <row r="831" spans="1:9" x14ac:dyDescent="0.35">
      <c r="A831" s="37" t="s">
        <v>56</v>
      </c>
      <c r="B831" s="37" t="s">
        <v>126</v>
      </c>
      <c r="C831" s="74" t="s">
        <v>59</v>
      </c>
      <c r="D831" s="39">
        <v>17097</v>
      </c>
      <c r="E831" s="39">
        <v>18039.80814650383</v>
      </c>
      <c r="F831" s="39">
        <v>19006.03419825323</v>
      </c>
      <c r="G831" s="39">
        <v>20137.407200773479</v>
      </c>
      <c r="H831" s="39">
        <v>21718.23847317278</v>
      </c>
      <c r="I831" s="39">
        <v>23624.62997497055</v>
      </c>
    </row>
    <row r="832" spans="1:9" x14ac:dyDescent="0.35">
      <c r="A832" s="37" t="s">
        <v>56</v>
      </c>
      <c r="B832" s="37" t="s">
        <v>126</v>
      </c>
      <c r="C832" s="73" t="s">
        <v>61</v>
      </c>
      <c r="D832" s="39">
        <v>17995</v>
      </c>
      <c r="E832" s="39">
        <v>19211.849436568969</v>
      </c>
      <c r="F832" s="39">
        <v>19893.66236374736</v>
      </c>
      <c r="G832" s="39">
        <v>20637.966329432849</v>
      </c>
      <c r="H832" s="39">
        <v>21832.976215210569</v>
      </c>
      <c r="I832" s="39">
        <v>23527.015141998359</v>
      </c>
    </row>
    <row r="833" spans="1:9" x14ac:dyDescent="0.35">
      <c r="A833" s="37" t="s">
        <v>56</v>
      </c>
      <c r="B833" s="37" t="s">
        <v>126</v>
      </c>
      <c r="C833" s="73" t="s">
        <v>63</v>
      </c>
      <c r="D833" s="39">
        <v>15699</v>
      </c>
      <c r="E833" s="39">
        <v>19174.10675600882</v>
      </c>
      <c r="F833" s="39">
        <v>20437.470876919429</v>
      </c>
      <c r="G833" s="39">
        <v>20744.416746544219</v>
      </c>
      <c r="H833" s="39">
        <v>21593.858125123439</v>
      </c>
      <c r="I833" s="39">
        <v>22873.849752924289</v>
      </c>
    </row>
    <row r="834" spans="1:9" x14ac:dyDescent="0.35">
      <c r="A834" s="37" t="s">
        <v>56</v>
      </c>
      <c r="B834" s="37" t="s">
        <v>126</v>
      </c>
      <c r="C834" s="73" t="s">
        <v>65</v>
      </c>
      <c r="D834" s="39">
        <v>14512</v>
      </c>
      <c r="E834" s="39">
        <v>15869.349466052219</v>
      </c>
      <c r="F834" s="39">
        <v>19652.171309935471</v>
      </c>
      <c r="G834" s="39">
        <v>20707.0881836921</v>
      </c>
      <c r="H834" s="39">
        <v>21117.143203933028</v>
      </c>
      <c r="I834" s="39">
        <v>22073.360521511571</v>
      </c>
    </row>
    <row r="835" spans="1:9" x14ac:dyDescent="0.35">
      <c r="A835" s="37" t="s">
        <v>56</v>
      </c>
      <c r="B835" s="37" t="s">
        <v>126</v>
      </c>
      <c r="C835" s="73" t="s">
        <v>67</v>
      </c>
      <c r="D835" s="39">
        <v>14493</v>
      </c>
      <c r="E835" s="39">
        <v>15544.66220201167</v>
      </c>
      <c r="F835" s="39">
        <v>17654.72608910155</v>
      </c>
      <c r="G835" s="39">
        <v>20914.432465035159</v>
      </c>
      <c r="H835" s="39">
        <v>22098.76872725385</v>
      </c>
      <c r="I835" s="39">
        <v>22700.227634303581</v>
      </c>
    </row>
    <row r="836" spans="1:9" x14ac:dyDescent="0.35">
      <c r="A836" s="37" t="s">
        <v>56</v>
      </c>
      <c r="B836" s="37" t="s">
        <v>126</v>
      </c>
      <c r="C836" s="73" t="s">
        <v>69</v>
      </c>
      <c r="D836" s="39">
        <v>15183</v>
      </c>
      <c r="E836" s="39">
        <v>16554.712706829581</v>
      </c>
      <c r="F836" s="39">
        <v>17749.101220346791</v>
      </c>
      <c r="G836" s="39">
        <v>19704.32589681484</v>
      </c>
      <c r="H836" s="39">
        <v>22802.660947338409</v>
      </c>
      <c r="I836" s="39">
        <v>24067.480064133259</v>
      </c>
    </row>
    <row r="837" spans="1:9" x14ac:dyDescent="0.35">
      <c r="A837" s="37" t="s">
        <v>56</v>
      </c>
      <c r="B837" s="37" t="s">
        <v>126</v>
      </c>
      <c r="C837" s="73" t="s">
        <v>71</v>
      </c>
      <c r="D837" s="39">
        <v>15647</v>
      </c>
      <c r="E837" s="39">
        <v>17582.325671649869</v>
      </c>
      <c r="F837" s="39">
        <v>18895.494752704959</v>
      </c>
      <c r="G837" s="39">
        <v>19890.224486557221</v>
      </c>
      <c r="H837" s="39">
        <v>21946.24880978392</v>
      </c>
      <c r="I837" s="39">
        <v>25085.159663493389</v>
      </c>
    </row>
    <row r="838" spans="1:9" x14ac:dyDescent="0.35">
      <c r="A838" s="37" t="s">
        <v>56</v>
      </c>
      <c r="B838" s="37" t="s">
        <v>126</v>
      </c>
      <c r="C838" s="73" t="s">
        <v>73</v>
      </c>
      <c r="D838" s="39">
        <v>15134</v>
      </c>
      <c r="E838" s="39">
        <v>18102.04515896368</v>
      </c>
      <c r="F838" s="39">
        <v>19811.815170938571</v>
      </c>
      <c r="G838" s="39">
        <v>20902.93807298649</v>
      </c>
      <c r="H838" s="39">
        <v>22004.221170363231</v>
      </c>
      <c r="I838" s="39">
        <v>24205.166398324571</v>
      </c>
    </row>
    <row r="839" spans="1:9" x14ac:dyDescent="0.35">
      <c r="A839" s="37" t="s">
        <v>56</v>
      </c>
      <c r="B839" s="37" t="s">
        <v>126</v>
      </c>
      <c r="C839" s="73" t="s">
        <v>76</v>
      </c>
      <c r="D839" s="39">
        <v>16061</v>
      </c>
      <c r="E839" s="39">
        <v>16813.391311727821</v>
      </c>
      <c r="F839" s="39">
        <v>19810.334875735971</v>
      </c>
      <c r="G839" s="39">
        <v>21186.897297474981</v>
      </c>
      <c r="H839" s="39">
        <v>22385.791821245781</v>
      </c>
      <c r="I839" s="39">
        <v>23595.131945611301</v>
      </c>
    </row>
    <row r="840" spans="1:9" x14ac:dyDescent="0.35">
      <c r="A840" s="37" t="s">
        <v>56</v>
      </c>
      <c r="B840" s="37" t="s">
        <v>126</v>
      </c>
      <c r="C840" s="73" t="s">
        <v>78</v>
      </c>
      <c r="D840" s="39">
        <v>15416</v>
      </c>
      <c r="E840" s="39">
        <v>17206.582752007082</v>
      </c>
      <c r="F840" s="39">
        <v>17818.949844394829</v>
      </c>
      <c r="G840" s="39">
        <v>20649.023811715891</v>
      </c>
      <c r="H840" s="39">
        <v>22058.997225280869</v>
      </c>
      <c r="I840" s="39">
        <v>23373.971081983389</v>
      </c>
    </row>
    <row r="841" spans="1:9" x14ac:dyDescent="0.35">
      <c r="A841" s="37" t="s">
        <v>56</v>
      </c>
      <c r="B841" s="37" t="s">
        <v>126</v>
      </c>
      <c r="C841" s="73" t="s">
        <v>80</v>
      </c>
      <c r="D841" s="39">
        <v>13984</v>
      </c>
      <c r="E841" s="39">
        <v>16059.363314183291</v>
      </c>
      <c r="F841" s="39">
        <v>17641.03358847526</v>
      </c>
      <c r="G841" s="39">
        <v>18038.332587621691</v>
      </c>
      <c r="H841" s="39">
        <v>20903.351633778431</v>
      </c>
      <c r="I841" s="39">
        <v>22371.20613787798</v>
      </c>
    </row>
    <row r="842" spans="1:9" x14ac:dyDescent="0.35">
      <c r="A842" s="37" t="s">
        <v>56</v>
      </c>
      <c r="B842" s="37" t="s">
        <v>126</v>
      </c>
      <c r="C842" s="73" t="s">
        <v>82</v>
      </c>
      <c r="D842" s="39">
        <v>12877</v>
      </c>
      <c r="E842" s="39">
        <v>14948.356528815129</v>
      </c>
      <c r="F842" s="39">
        <v>16786.965114371</v>
      </c>
      <c r="G842" s="39">
        <v>18103.684285949061</v>
      </c>
      <c r="H842" s="39">
        <v>18563.9245501818</v>
      </c>
      <c r="I842" s="39">
        <v>21540.969611196171</v>
      </c>
    </row>
    <row r="843" spans="1:9" x14ac:dyDescent="0.35">
      <c r="A843" s="37" t="s">
        <v>56</v>
      </c>
      <c r="B843" s="37" t="s">
        <v>126</v>
      </c>
      <c r="C843" s="73" t="s">
        <v>84</v>
      </c>
      <c r="D843" s="39">
        <v>11818</v>
      </c>
      <c r="E843" s="39">
        <v>13795.11726894282</v>
      </c>
      <c r="F843" s="39">
        <v>15672.169100497489</v>
      </c>
      <c r="G843" s="39">
        <v>17223.939989607748</v>
      </c>
      <c r="H843" s="39">
        <v>18569.32980607748</v>
      </c>
      <c r="I843" s="39">
        <v>19134.53136830408</v>
      </c>
    </row>
    <row r="844" spans="1:9" x14ac:dyDescent="0.35">
      <c r="A844" s="37" t="s">
        <v>56</v>
      </c>
      <c r="B844" s="37" t="s">
        <v>126</v>
      </c>
      <c r="C844" s="73" t="s">
        <v>86</v>
      </c>
      <c r="D844" s="39">
        <v>11373</v>
      </c>
      <c r="E844" s="39">
        <v>12392.344498914959</v>
      </c>
      <c r="F844" s="39">
        <v>14340.712587295609</v>
      </c>
      <c r="G844" s="39">
        <v>15966.874063246531</v>
      </c>
      <c r="H844" s="39">
        <v>17520.326062130349</v>
      </c>
      <c r="I844" s="39">
        <v>18934.02288574776</v>
      </c>
    </row>
    <row r="845" spans="1:9" x14ac:dyDescent="0.35">
      <c r="A845" s="37" t="s">
        <v>56</v>
      </c>
      <c r="B845" s="37" t="s">
        <v>126</v>
      </c>
      <c r="C845" s="73" t="s">
        <v>88</v>
      </c>
      <c r="D845" s="39">
        <v>8075</v>
      </c>
      <c r="E845" s="39">
        <v>11181.43609713992</v>
      </c>
      <c r="F845" s="39">
        <v>12156.060976065821</v>
      </c>
      <c r="G845" s="39">
        <v>13974.70518255917</v>
      </c>
      <c r="H845" s="39">
        <v>15581.0215388581</v>
      </c>
      <c r="I845" s="39">
        <v>17181.49877565735</v>
      </c>
    </row>
    <row r="846" spans="1:9" x14ac:dyDescent="0.35">
      <c r="A846" s="37" t="s">
        <v>56</v>
      </c>
      <c r="B846" s="37" t="s">
        <v>126</v>
      </c>
      <c r="C846" s="73" t="s">
        <v>90</v>
      </c>
      <c r="D846" s="39">
        <v>4582</v>
      </c>
      <c r="E846" s="39">
        <v>7169.4223597554756</v>
      </c>
      <c r="F846" s="39">
        <v>9921.4468556432039</v>
      </c>
      <c r="G846" s="39">
        <v>10761.163791804031</v>
      </c>
      <c r="H846" s="39">
        <v>12534.375194675011</v>
      </c>
      <c r="I846" s="39">
        <v>14077.275982635931</v>
      </c>
    </row>
    <row r="847" spans="1:9" x14ac:dyDescent="0.35">
      <c r="A847" s="37" t="s">
        <v>56</v>
      </c>
      <c r="B847" s="37" t="s">
        <v>126</v>
      </c>
      <c r="C847" s="73" t="s">
        <v>92</v>
      </c>
      <c r="D847" s="39">
        <v>3397</v>
      </c>
      <c r="E847" s="39">
        <v>5137.8603869130384</v>
      </c>
      <c r="F847" s="39">
        <v>8031.7399518288848</v>
      </c>
      <c r="G847" s="39">
        <v>11529.94766622172</v>
      </c>
      <c r="H847" s="39">
        <v>14038.06804432643</v>
      </c>
      <c r="I847" s="39">
        <v>16823.609151232449</v>
      </c>
    </row>
    <row r="848" spans="1:9" x14ac:dyDescent="0.35">
      <c r="A848" s="37" t="s">
        <v>56</v>
      </c>
      <c r="B848" s="37" t="s">
        <v>127</v>
      </c>
      <c r="C848" s="73" t="s">
        <v>57</v>
      </c>
      <c r="D848" s="39">
        <v>37</v>
      </c>
      <c r="E848" s="39">
        <v>37.808764538599313</v>
      </c>
      <c r="F848" s="39">
        <v>34.977146341183257</v>
      </c>
      <c r="G848" s="39">
        <v>33.958184330782657</v>
      </c>
      <c r="H848" s="39">
        <v>33.523582694735069</v>
      </c>
      <c r="I848" s="39">
        <v>31.999742910514609</v>
      </c>
    </row>
    <row r="849" spans="1:9" x14ac:dyDescent="0.35">
      <c r="A849" s="37" t="s">
        <v>56</v>
      </c>
      <c r="B849" s="37" t="s">
        <v>127</v>
      </c>
      <c r="C849" s="74" t="s">
        <v>59</v>
      </c>
      <c r="D849" s="39">
        <v>41</v>
      </c>
      <c r="E849" s="39">
        <v>46.389364045081621</v>
      </c>
      <c r="F849" s="39">
        <v>43.826691357690962</v>
      </c>
      <c r="G849" s="39">
        <v>40.781437537018839</v>
      </c>
      <c r="H849" s="39">
        <v>39.640693958582482</v>
      </c>
      <c r="I849" s="39">
        <v>39.22144059678876</v>
      </c>
    </row>
    <row r="850" spans="1:9" x14ac:dyDescent="0.35">
      <c r="A850" s="37" t="s">
        <v>56</v>
      </c>
      <c r="B850" s="37" t="s">
        <v>127</v>
      </c>
      <c r="C850" s="73" t="s">
        <v>61</v>
      </c>
      <c r="D850" s="39">
        <v>47</v>
      </c>
      <c r="E850" s="39">
        <v>51.287344106391927</v>
      </c>
      <c r="F850" s="39">
        <v>52.242435570130098</v>
      </c>
      <c r="G850" s="39">
        <v>49.401311620039337</v>
      </c>
      <c r="H850" s="39">
        <v>46.156345433878712</v>
      </c>
      <c r="I850" s="39">
        <v>44.945754431523973</v>
      </c>
    </row>
    <row r="851" spans="1:9" x14ac:dyDescent="0.35">
      <c r="A851" s="37" t="s">
        <v>56</v>
      </c>
      <c r="B851" s="37" t="s">
        <v>127</v>
      </c>
      <c r="C851" s="73" t="s">
        <v>63</v>
      </c>
      <c r="D851" s="39">
        <v>53</v>
      </c>
      <c r="E851" s="39">
        <v>60.760669546650007</v>
      </c>
      <c r="F851" s="39">
        <v>57.9564396187127</v>
      </c>
      <c r="G851" s="39">
        <v>58.064035086890009</v>
      </c>
      <c r="H851" s="39">
        <v>55.143273184776561</v>
      </c>
      <c r="I851" s="39">
        <v>52.352628380491772</v>
      </c>
    </row>
    <row r="852" spans="1:9" x14ac:dyDescent="0.35">
      <c r="A852" s="37" t="s">
        <v>56</v>
      </c>
      <c r="B852" s="37" t="s">
        <v>127</v>
      </c>
      <c r="C852" s="73" t="s">
        <v>65</v>
      </c>
      <c r="D852" s="39">
        <v>32</v>
      </c>
      <c r="E852" s="39">
        <v>39.093036789536811</v>
      </c>
      <c r="F852" s="39">
        <v>35.926598144474767</v>
      </c>
      <c r="G852" s="39">
        <v>34.021937246155261</v>
      </c>
      <c r="H852" s="39">
        <v>32.950913044504887</v>
      </c>
      <c r="I852" s="39">
        <v>30.93464250131726</v>
      </c>
    </row>
    <row r="853" spans="1:9" x14ac:dyDescent="0.35">
      <c r="A853" s="37" t="s">
        <v>56</v>
      </c>
      <c r="B853" s="37" t="s">
        <v>127</v>
      </c>
      <c r="C853" s="73" t="s">
        <v>67</v>
      </c>
      <c r="D853" s="39">
        <v>35</v>
      </c>
      <c r="E853" s="39">
        <v>40.57777916594776</v>
      </c>
      <c r="F853" s="39">
        <v>41.946265628286298</v>
      </c>
      <c r="G853" s="39">
        <v>39.942587568947609</v>
      </c>
      <c r="H853" s="39">
        <v>38.138110421387303</v>
      </c>
      <c r="I853" s="39">
        <v>36.775512326974741</v>
      </c>
    </row>
    <row r="854" spans="1:9" x14ac:dyDescent="0.35">
      <c r="A854" s="37" t="s">
        <v>56</v>
      </c>
      <c r="B854" s="37" t="s">
        <v>127</v>
      </c>
      <c r="C854" s="73" t="s">
        <v>69</v>
      </c>
      <c r="D854" s="39">
        <v>29</v>
      </c>
      <c r="E854" s="39">
        <v>39.88952482630279</v>
      </c>
      <c r="F854" s="39">
        <v>43.451414248534043</v>
      </c>
      <c r="G854" s="39">
        <v>44.628130755766207</v>
      </c>
      <c r="H854" s="39">
        <v>43.194131446561087</v>
      </c>
      <c r="I854" s="39">
        <v>41.468294317169047</v>
      </c>
    </row>
    <row r="855" spans="1:9" x14ac:dyDescent="0.35">
      <c r="A855" s="37" t="s">
        <v>56</v>
      </c>
      <c r="B855" s="37" t="s">
        <v>127</v>
      </c>
      <c r="C855" s="73" t="s">
        <v>71</v>
      </c>
      <c r="D855" s="39">
        <v>25</v>
      </c>
      <c r="E855" s="39">
        <v>52.624268095901982</v>
      </c>
      <c r="F855" s="39">
        <v>47.903831059103801</v>
      </c>
      <c r="G855" s="39">
        <v>50.26556954349234</v>
      </c>
      <c r="H855" s="39">
        <v>51.180387509535642</v>
      </c>
      <c r="I855" s="39">
        <v>50.249872479889113</v>
      </c>
    </row>
    <row r="856" spans="1:9" x14ac:dyDescent="0.35">
      <c r="A856" s="37" t="s">
        <v>56</v>
      </c>
      <c r="B856" s="37" t="s">
        <v>127</v>
      </c>
      <c r="C856" s="73" t="s">
        <v>73</v>
      </c>
      <c r="D856" s="39">
        <v>40</v>
      </c>
      <c r="E856" s="39">
        <v>39.321043741118487</v>
      </c>
      <c r="F856" s="39">
        <v>49.275426205453257</v>
      </c>
      <c r="G856" s="39">
        <v>45.538427048814427</v>
      </c>
      <c r="H856" s="39">
        <v>46.797739705622106</v>
      </c>
      <c r="I856" s="39">
        <v>47.439569128276247</v>
      </c>
    </row>
    <row r="857" spans="1:9" x14ac:dyDescent="0.35">
      <c r="A857" s="37" t="s">
        <v>56</v>
      </c>
      <c r="B857" s="37" t="s">
        <v>127</v>
      </c>
      <c r="C857" s="73" t="s">
        <v>76</v>
      </c>
      <c r="D857" s="39">
        <v>44</v>
      </c>
      <c r="E857" s="39">
        <v>40.929957734606766</v>
      </c>
      <c r="F857" s="39">
        <v>37.356159941038761</v>
      </c>
      <c r="G857" s="39">
        <v>43.565407873592257</v>
      </c>
      <c r="H857" s="39">
        <v>40.623917650997129</v>
      </c>
      <c r="I857" s="39">
        <v>41.181920028735092</v>
      </c>
    </row>
    <row r="858" spans="1:9" x14ac:dyDescent="0.35">
      <c r="A858" s="37" t="s">
        <v>56</v>
      </c>
      <c r="B858" s="37" t="s">
        <v>127</v>
      </c>
      <c r="C858" s="73" t="s">
        <v>78</v>
      </c>
      <c r="D858" s="39">
        <v>41</v>
      </c>
      <c r="E858" s="39">
        <v>29.32630402638463</v>
      </c>
      <c r="F858" s="39">
        <v>30.104606496384111</v>
      </c>
      <c r="G858" s="39">
        <v>28.263080824147011</v>
      </c>
      <c r="H858" s="39">
        <v>31.3802314591432</v>
      </c>
      <c r="I858" s="39">
        <v>29.535044251089879</v>
      </c>
    </row>
    <row r="859" spans="1:9" x14ac:dyDescent="0.35">
      <c r="A859" s="37" t="s">
        <v>56</v>
      </c>
      <c r="B859" s="37" t="s">
        <v>127</v>
      </c>
      <c r="C859" s="73" t="s">
        <v>80</v>
      </c>
      <c r="D859" s="39">
        <v>18</v>
      </c>
      <c r="E859" s="39">
        <v>19.378261986672189</v>
      </c>
      <c r="F859" s="39">
        <v>14.71925984061617</v>
      </c>
      <c r="G859" s="39">
        <v>15.27953022125957</v>
      </c>
      <c r="H859" s="39">
        <v>14.71338667593588</v>
      </c>
      <c r="I859" s="39">
        <v>16.162603202459099</v>
      </c>
    </row>
    <row r="860" spans="1:9" x14ac:dyDescent="0.35">
      <c r="A860" s="37" t="s">
        <v>56</v>
      </c>
      <c r="B860" s="37" t="s">
        <v>127</v>
      </c>
      <c r="C860" s="73" t="s">
        <v>82</v>
      </c>
      <c r="D860" s="39">
        <v>26</v>
      </c>
      <c r="E860" s="39">
        <v>26.122204557972388</v>
      </c>
      <c r="F860" s="39">
        <v>27.53581503089524</v>
      </c>
      <c r="G860" s="39">
        <v>24.1947667921551</v>
      </c>
      <c r="H860" s="39">
        <v>23.57103592949121</v>
      </c>
      <c r="I860" s="39">
        <v>23.071117592011309</v>
      </c>
    </row>
    <row r="861" spans="1:9" x14ac:dyDescent="0.35">
      <c r="A861" s="37" t="s">
        <v>56</v>
      </c>
      <c r="B861" s="37" t="s">
        <v>127</v>
      </c>
      <c r="C861" s="73" t="s">
        <v>84</v>
      </c>
      <c r="D861" s="39">
        <v>9</v>
      </c>
      <c r="E861" s="39">
        <v>12.091973619688201</v>
      </c>
      <c r="F861" s="39">
        <v>9.8495316174441747</v>
      </c>
      <c r="G861" s="39">
        <v>10.24455911519113</v>
      </c>
      <c r="H861" s="39">
        <v>8.4472007252815224</v>
      </c>
      <c r="I861" s="39">
        <v>8.4054685049873559</v>
      </c>
    </row>
    <row r="862" spans="1:9" x14ac:dyDescent="0.35">
      <c r="A862" s="37" t="s">
        <v>56</v>
      </c>
      <c r="B862" s="37" t="s">
        <v>127</v>
      </c>
      <c r="C862" s="73" t="s">
        <v>86</v>
      </c>
      <c r="D862" s="39">
        <v>18</v>
      </c>
      <c r="E862" s="39">
        <v>8.2040521660623149</v>
      </c>
      <c r="F862" s="39">
        <v>10.213549896884761</v>
      </c>
      <c r="G862" s="39">
        <v>8.5336799776453383</v>
      </c>
      <c r="H862" s="39">
        <v>8.8623355767024705</v>
      </c>
      <c r="I862" s="39">
        <v>7.7159532873802164</v>
      </c>
    </row>
    <row r="863" spans="1:9" x14ac:dyDescent="0.35">
      <c r="A863" s="37" t="s">
        <v>56</v>
      </c>
      <c r="B863" s="37" t="s">
        <v>127</v>
      </c>
      <c r="C863" s="73" t="s">
        <v>88</v>
      </c>
      <c r="D863" s="39">
        <v>11</v>
      </c>
      <c r="E863" s="39">
        <v>9.9628741651989721</v>
      </c>
      <c r="F863" s="39">
        <v>8.4555279640250109</v>
      </c>
      <c r="G863" s="39">
        <v>9.7952680843203321</v>
      </c>
      <c r="H863" s="39">
        <v>8.4239848439570206</v>
      </c>
      <c r="I863" s="39">
        <v>8.8067417289389596</v>
      </c>
    </row>
    <row r="864" spans="1:9" x14ac:dyDescent="0.35">
      <c r="A864" s="37" t="s">
        <v>56</v>
      </c>
      <c r="B864" s="37" t="s">
        <v>127</v>
      </c>
      <c r="C864" s="73" t="s">
        <v>90</v>
      </c>
      <c r="D864" s="39">
        <v>0</v>
      </c>
      <c r="E864" s="39">
        <v>3.9182109844858641</v>
      </c>
      <c r="F864" s="39">
        <v>3.2848654999549871</v>
      </c>
      <c r="G864" s="39">
        <v>2.5157901876788982</v>
      </c>
      <c r="H864" s="39">
        <v>3.5726248775333231</v>
      </c>
      <c r="I864" s="39">
        <v>2.8981313273562641</v>
      </c>
    </row>
    <row r="865" spans="1:9" x14ac:dyDescent="0.35">
      <c r="A865" s="37" t="s">
        <v>56</v>
      </c>
      <c r="B865" s="37" t="s">
        <v>127</v>
      </c>
      <c r="C865" s="73" t="s">
        <v>92</v>
      </c>
      <c r="D865" s="39">
        <v>0</v>
      </c>
      <c r="E865" s="39">
        <v>0.72044971098018373</v>
      </c>
      <c r="F865" s="39">
        <v>2.9261184667461828</v>
      </c>
      <c r="G865" s="39">
        <v>3.0510720920978591</v>
      </c>
      <c r="H865" s="39">
        <v>2.8398559006013619</v>
      </c>
      <c r="I865" s="39">
        <v>3.210806233877515</v>
      </c>
    </row>
    <row r="866" spans="1:9" x14ac:dyDescent="0.35">
      <c r="A866" s="37" t="s">
        <v>56</v>
      </c>
      <c r="B866" s="37" t="s">
        <v>128</v>
      </c>
      <c r="C866" s="73" t="s">
        <v>57</v>
      </c>
      <c r="D866" s="39">
        <v>879</v>
      </c>
      <c r="E866" s="39">
        <v>846.81937155033461</v>
      </c>
      <c r="F866" s="39">
        <v>828.58097581576271</v>
      </c>
      <c r="G866" s="39">
        <v>821.09445446609425</v>
      </c>
      <c r="H866" s="39">
        <v>820.51875496854996</v>
      </c>
      <c r="I866" s="39">
        <v>810.59553176560689</v>
      </c>
    </row>
    <row r="867" spans="1:9" x14ac:dyDescent="0.35">
      <c r="A867" s="37" t="s">
        <v>56</v>
      </c>
      <c r="B867" s="37" t="s">
        <v>128</v>
      </c>
      <c r="C867" s="74" t="s">
        <v>59</v>
      </c>
      <c r="D867" s="39">
        <v>781</v>
      </c>
      <c r="E867" s="39">
        <v>716.4541705706406</v>
      </c>
      <c r="F867" s="39">
        <v>688.50687572856634</v>
      </c>
      <c r="G867" s="39">
        <v>664.82806513849573</v>
      </c>
      <c r="H867" s="39">
        <v>653.83449983159437</v>
      </c>
      <c r="I867" s="39">
        <v>652.45838333730501</v>
      </c>
    </row>
    <row r="868" spans="1:9" x14ac:dyDescent="0.35">
      <c r="A868" s="37" t="s">
        <v>56</v>
      </c>
      <c r="B868" s="37" t="s">
        <v>128</v>
      </c>
      <c r="C868" s="73" t="s">
        <v>61</v>
      </c>
      <c r="D868" s="39">
        <v>714</v>
      </c>
      <c r="E868" s="39">
        <v>646.24414531587001</v>
      </c>
      <c r="F868" s="39">
        <v>582.02244793372768</v>
      </c>
      <c r="G868" s="39">
        <v>552.14804383731121</v>
      </c>
      <c r="H868" s="39">
        <v>529.96200471065117</v>
      </c>
      <c r="I868" s="39">
        <v>520.52659076157852</v>
      </c>
    </row>
    <row r="869" spans="1:9" x14ac:dyDescent="0.35">
      <c r="A869" s="37" t="s">
        <v>56</v>
      </c>
      <c r="B869" s="37" t="s">
        <v>128</v>
      </c>
      <c r="C869" s="73" t="s">
        <v>63</v>
      </c>
      <c r="D869" s="39">
        <v>665</v>
      </c>
      <c r="E869" s="39">
        <v>627.96338903141157</v>
      </c>
      <c r="F869" s="39">
        <v>575.01200449678458</v>
      </c>
      <c r="G869" s="39">
        <v>514.90968902706936</v>
      </c>
      <c r="H869" s="39">
        <v>487.1753542926528</v>
      </c>
      <c r="I869" s="39">
        <v>469.09934256101661</v>
      </c>
    </row>
    <row r="870" spans="1:9" x14ac:dyDescent="0.35">
      <c r="A870" s="37" t="s">
        <v>56</v>
      </c>
      <c r="B870" s="37" t="s">
        <v>128</v>
      </c>
      <c r="C870" s="73" t="s">
        <v>65</v>
      </c>
      <c r="D870" s="39">
        <v>741</v>
      </c>
      <c r="E870" s="39">
        <v>732.36898931779467</v>
      </c>
      <c r="F870" s="39">
        <v>743.5608420437087</v>
      </c>
      <c r="G870" s="39">
        <v>700.74719373237576</v>
      </c>
      <c r="H870" s="39">
        <v>643.86400266230237</v>
      </c>
      <c r="I870" s="39">
        <v>620.47812188134344</v>
      </c>
    </row>
    <row r="871" spans="1:9" x14ac:dyDescent="0.35">
      <c r="A871" s="37" t="s">
        <v>56</v>
      </c>
      <c r="B871" s="37" t="s">
        <v>128</v>
      </c>
      <c r="C871" s="73" t="s">
        <v>67</v>
      </c>
      <c r="D871" s="39">
        <v>915</v>
      </c>
      <c r="E871" s="39">
        <v>944.716794247949</v>
      </c>
      <c r="F871" s="39">
        <v>967.92484120375195</v>
      </c>
      <c r="G871" s="39">
        <v>1011.28147497777</v>
      </c>
      <c r="H871" s="39">
        <v>981.62640711458414</v>
      </c>
      <c r="I871" s="39">
        <v>930.2071511135166</v>
      </c>
    </row>
    <row r="872" spans="1:9" x14ac:dyDescent="0.35">
      <c r="A872" s="37" t="s">
        <v>56</v>
      </c>
      <c r="B872" s="37" t="s">
        <v>128</v>
      </c>
      <c r="C872" s="73" t="s">
        <v>69</v>
      </c>
      <c r="D872" s="39">
        <v>818</v>
      </c>
      <c r="E872" s="39">
        <v>876.62152340419073</v>
      </c>
      <c r="F872" s="39">
        <v>890.39250165772</v>
      </c>
      <c r="G872" s="39">
        <v>900.3214301052592</v>
      </c>
      <c r="H872" s="39">
        <v>934.51479883211766</v>
      </c>
      <c r="I872" s="39">
        <v>914.31587484688544</v>
      </c>
    </row>
    <row r="873" spans="1:9" x14ac:dyDescent="0.35">
      <c r="A873" s="37" t="s">
        <v>56</v>
      </c>
      <c r="B873" s="37" t="s">
        <v>128</v>
      </c>
      <c r="C873" s="73" t="s">
        <v>71</v>
      </c>
      <c r="D873" s="39">
        <v>753</v>
      </c>
      <c r="E873" s="39">
        <v>747.08944170911207</v>
      </c>
      <c r="F873" s="39">
        <v>778.85899590840108</v>
      </c>
      <c r="G873" s="39">
        <v>771.16290117391395</v>
      </c>
      <c r="H873" s="39">
        <v>773.68802081193348</v>
      </c>
      <c r="I873" s="39">
        <v>802.35838425509053</v>
      </c>
    </row>
    <row r="874" spans="1:9" x14ac:dyDescent="0.35">
      <c r="A874" s="37" t="s">
        <v>56</v>
      </c>
      <c r="B874" s="37" t="s">
        <v>128</v>
      </c>
      <c r="C874" s="73" t="s">
        <v>73</v>
      </c>
      <c r="D874" s="39">
        <v>604</v>
      </c>
      <c r="E874" s="39">
        <v>733.84920898374207</v>
      </c>
      <c r="F874" s="39">
        <v>706.87078095218203</v>
      </c>
      <c r="G874" s="39">
        <v>718.06692635431534</v>
      </c>
      <c r="H874" s="39">
        <v>704.6377224865571</v>
      </c>
      <c r="I874" s="39">
        <v>707.77130403161152</v>
      </c>
    </row>
    <row r="875" spans="1:9" x14ac:dyDescent="0.35">
      <c r="A875" s="37" t="s">
        <v>56</v>
      </c>
      <c r="B875" s="37" t="s">
        <v>128</v>
      </c>
      <c r="C875" s="73" t="s">
        <v>76</v>
      </c>
      <c r="D875" s="39">
        <v>605</v>
      </c>
      <c r="E875" s="39">
        <v>609.75043861800691</v>
      </c>
      <c r="F875" s="39">
        <v>715.49117610945279</v>
      </c>
      <c r="G875" s="39">
        <v>682.48280713580459</v>
      </c>
      <c r="H875" s="39">
        <v>685.15058475663227</v>
      </c>
      <c r="I875" s="39">
        <v>672.30451649489544</v>
      </c>
    </row>
    <row r="876" spans="1:9" x14ac:dyDescent="0.35">
      <c r="A876" s="37" t="s">
        <v>56</v>
      </c>
      <c r="B876" s="37" t="s">
        <v>128</v>
      </c>
      <c r="C876" s="73" t="s">
        <v>78</v>
      </c>
      <c r="D876" s="39">
        <v>593</v>
      </c>
      <c r="E876" s="39">
        <v>597.73015729417602</v>
      </c>
      <c r="F876" s="39">
        <v>589.75120529263768</v>
      </c>
      <c r="G876" s="39">
        <v>671.4369022206107</v>
      </c>
      <c r="H876" s="39">
        <v>640.40815829067355</v>
      </c>
      <c r="I876" s="39">
        <v>641.33384492149105</v>
      </c>
    </row>
    <row r="877" spans="1:9" x14ac:dyDescent="0.35">
      <c r="A877" s="37" t="s">
        <v>56</v>
      </c>
      <c r="B877" s="37" t="s">
        <v>128</v>
      </c>
      <c r="C877" s="73" t="s">
        <v>80</v>
      </c>
      <c r="D877" s="39">
        <v>622</v>
      </c>
      <c r="E877" s="39">
        <v>537.61915802969372</v>
      </c>
      <c r="F877" s="39">
        <v>546.47629036583669</v>
      </c>
      <c r="G877" s="39">
        <v>529.31064541010971</v>
      </c>
      <c r="H877" s="39">
        <v>592.90449071377498</v>
      </c>
      <c r="I877" s="39">
        <v>570.49554487863463</v>
      </c>
    </row>
    <row r="878" spans="1:9" x14ac:dyDescent="0.35">
      <c r="A878" s="37" t="s">
        <v>56</v>
      </c>
      <c r="B878" s="37" t="s">
        <v>128</v>
      </c>
      <c r="C878" s="73" t="s">
        <v>82</v>
      </c>
      <c r="D878" s="39">
        <v>486</v>
      </c>
      <c r="E878" s="39">
        <v>490.12405645038359</v>
      </c>
      <c r="F878" s="39">
        <v>428.83775922384223</v>
      </c>
      <c r="G878" s="39">
        <v>432.42770760131918</v>
      </c>
      <c r="H878" s="39">
        <v>414.87133982675931</v>
      </c>
      <c r="I878" s="39">
        <v>459.64139997395932</v>
      </c>
    </row>
    <row r="879" spans="1:9" x14ac:dyDescent="0.35">
      <c r="A879" s="37" t="s">
        <v>56</v>
      </c>
      <c r="B879" s="37" t="s">
        <v>128</v>
      </c>
      <c r="C879" s="73" t="s">
        <v>84</v>
      </c>
      <c r="D879" s="39">
        <v>266</v>
      </c>
      <c r="E879" s="39">
        <v>359.61030830365439</v>
      </c>
      <c r="F879" s="39">
        <v>371.93996276775999</v>
      </c>
      <c r="G879" s="39">
        <v>326.1706783418511</v>
      </c>
      <c r="H879" s="39">
        <v>329.66136514220642</v>
      </c>
      <c r="I879" s="39">
        <v>317.03176564474688</v>
      </c>
    </row>
    <row r="880" spans="1:9" x14ac:dyDescent="0.35">
      <c r="A880" s="37" t="s">
        <v>56</v>
      </c>
      <c r="B880" s="37" t="s">
        <v>128</v>
      </c>
      <c r="C880" s="73" t="s">
        <v>86</v>
      </c>
      <c r="D880" s="39">
        <v>236</v>
      </c>
      <c r="E880" s="39">
        <v>217.80264612219329</v>
      </c>
      <c r="F880" s="39">
        <v>287.30552511252671</v>
      </c>
      <c r="G880" s="39">
        <v>295.37556811958262</v>
      </c>
      <c r="H880" s="39">
        <v>262.26511404368011</v>
      </c>
      <c r="I880" s="39">
        <v>266.40351267044628</v>
      </c>
    </row>
    <row r="881" spans="1:9" x14ac:dyDescent="0.35">
      <c r="A881" s="37" t="s">
        <v>56</v>
      </c>
      <c r="B881" s="37" t="s">
        <v>128</v>
      </c>
      <c r="C881" s="73" t="s">
        <v>88</v>
      </c>
      <c r="D881" s="39">
        <v>144</v>
      </c>
      <c r="E881" s="39">
        <v>163.69522952895099</v>
      </c>
      <c r="F881" s="39">
        <v>152.00209174357451</v>
      </c>
      <c r="G881" s="39">
        <v>200.11312096720201</v>
      </c>
      <c r="H881" s="39">
        <v>206.15664195173011</v>
      </c>
      <c r="I881" s="39">
        <v>184.13585036837509</v>
      </c>
    </row>
    <row r="882" spans="1:9" x14ac:dyDescent="0.35">
      <c r="A882" s="37" t="s">
        <v>56</v>
      </c>
      <c r="B882" s="37" t="s">
        <v>128</v>
      </c>
      <c r="C882" s="73" t="s">
        <v>90</v>
      </c>
      <c r="D882" s="39">
        <v>99</v>
      </c>
      <c r="E882" s="39">
        <v>103.9650181906937</v>
      </c>
      <c r="F882" s="39">
        <v>119.4442365047254</v>
      </c>
      <c r="G882" s="39">
        <v>111.84308524192051</v>
      </c>
      <c r="H882" s="39">
        <v>146.82336714794801</v>
      </c>
      <c r="I882" s="39">
        <v>152.41510878727181</v>
      </c>
    </row>
    <row r="883" spans="1:9" x14ac:dyDescent="0.35">
      <c r="A883" s="37" t="s">
        <v>56</v>
      </c>
      <c r="B883" s="37" t="s">
        <v>128</v>
      </c>
      <c r="C883" s="73" t="s">
        <v>92</v>
      </c>
      <c r="D883" s="39">
        <v>46</v>
      </c>
      <c r="E883" s="39">
        <v>68.256845718738987</v>
      </c>
      <c r="F883" s="39">
        <v>81.401285184741013</v>
      </c>
      <c r="G883" s="39">
        <v>96.502338943241199</v>
      </c>
      <c r="H883" s="39">
        <v>99.866899018068892</v>
      </c>
      <c r="I883" s="39">
        <v>124.11141669486111</v>
      </c>
    </row>
    <row r="884" spans="1:9" x14ac:dyDescent="0.35">
      <c r="A884" s="37" t="s">
        <v>56</v>
      </c>
      <c r="B884" s="37" t="s">
        <v>129</v>
      </c>
      <c r="C884" s="73" t="s">
        <v>57</v>
      </c>
      <c r="D884" s="39">
        <v>113</v>
      </c>
      <c r="E884" s="39">
        <v>118.5528552928988</v>
      </c>
      <c r="F884" s="39">
        <v>112.95025423752141</v>
      </c>
      <c r="G884" s="39">
        <v>107.0576822867681</v>
      </c>
      <c r="H884" s="39">
        <v>103.2001971244098</v>
      </c>
      <c r="I884" s="39">
        <v>98.525847692171681</v>
      </c>
    </row>
    <row r="885" spans="1:9" x14ac:dyDescent="0.35">
      <c r="A885" s="37" t="s">
        <v>56</v>
      </c>
      <c r="B885" s="37" t="s">
        <v>129</v>
      </c>
      <c r="C885" s="74" t="s">
        <v>59</v>
      </c>
      <c r="D885" s="39">
        <v>133</v>
      </c>
      <c r="E885" s="39">
        <v>94.950374648185246</v>
      </c>
      <c r="F885" s="39">
        <v>91.929628831068982</v>
      </c>
      <c r="G885" s="39">
        <v>86.270630442032143</v>
      </c>
      <c r="H885" s="39">
        <v>81.668631822437504</v>
      </c>
      <c r="I885" s="39">
        <v>78.72115726425946</v>
      </c>
    </row>
    <row r="886" spans="1:9" x14ac:dyDescent="0.35">
      <c r="A886" s="37" t="s">
        <v>56</v>
      </c>
      <c r="B886" s="37" t="s">
        <v>129</v>
      </c>
      <c r="C886" s="73" t="s">
        <v>61</v>
      </c>
      <c r="D886" s="39">
        <v>98</v>
      </c>
      <c r="E886" s="39">
        <v>106.47984574579699</v>
      </c>
      <c r="F886" s="39">
        <v>78.462573773534729</v>
      </c>
      <c r="G886" s="39">
        <v>74.351547547207645</v>
      </c>
      <c r="H886" s="39">
        <v>69.71134800507204</v>
      </c>
      <c r="I886" s="39">
        <v>66.313180412822589</v>
      </c>
    </row>
    <row r="887" spans="1:9" x14ac:dyDescent="0.35">
      <c r="A887" s="37" t="s">
        <v>56</v>
      </c>
      <c r="B887" s="37" t="s">
        <v>129</v>
      </c>
      <c r="C887" s="73" t="s">
        <v>63</v>
      </c>
      <c r="D887" s="39">
        <v>102</v>
      </c>
      <c r="E887" s="39">
        <v>86.29347041811576</v>
      </c>
      <c r="F887" s="39">
        <v>87.847941766237</v>
      </c>
      <c r="G887" s="39">
        <v>68.172681309394164</v>
      </c>
      <c r="H887" s="39">
        <v>64.025519492708952</v>
      </c>
      <c r="I887" s="39">
        <v>60.257822920152513</v>
      </c>
    </row>
    <row r="888" spans="1:9" x14ac:dyDescent="0.35">
      <c r="A888" s="37" t="s">
        <v>56</v>
      </c>
      <c r="B888" s="37" t="s">
        <v>129</v>
      </c>
      <c r="C888" s="73" t="s">
        <v>65</v>
      </c>
      <c r="D888" s="39">
        <v>105</v>
      </c>
      <c r="E888" s="39">
        <v>114.64218047444299</v>
      </c>
      <c r="F888" s="39">
        <v>109.0878879630138</v>
      </c>
      <c r="G888" s="39">
        <v>107.2970406978696</v>
      </c>
      <c r="H888" s="39">
        <v>92.139295419681375</v>
      </c>
      <c r="I888" s="39">
        <v>87.315449022987153</v>
      </c>
    </row>
    <row r="889" spans="1:9" x14ac:dyDescent="0.35">
      <c r="A889" s="37" t="s">
        <v>56</v>
      </c>
      <c r="B889" s="37" t="s">
        <v>129</v>
      </c>
      <c r="C889" s="73" t="s">
        <v>67</v>
      </c>
      <c r="D889" s="39">
        <v>135</v>
      </c>
      <c r="E889" s="39">
        <v>129.20601306972429</v>
      </c>
      <c r="F889" s="39">
        <v>133.87746969779971</v>
      </c>
      <c r="G889" s="39">
        <v>132.08929368844881</v>
      </c>
      <c r="H889" s="39">
        <v>128.33156251884489</v>
      </c>
      <c r="I889" s="39">
        <v>115.4733508379047</v>
      </c>
    </row>
    <row r="890" spans="1:9" x14ac:dyDescent="0.35">
      <c r="A890" s="37" t="s">
        <v>56</v>
      </c>
      <c r="B890" s="37" t="s">
        <v>129</v>
      </c>
      <c r="C890" s="73" t="s">
        <v>69</v>
      </c>
      <c r="D890" s="39">
        <v>123</v>
      </c>
      <c r="E890" s="39">
        <v>120.65644187885501</v>
      </c>
      <c r="F890" s="39">
        <v>112.85567398881641</v>
      </c>
      <c r="G890" s="39">
        <v>113.1569496897056</v>
      </c>
      <c r="H890" s="39">
        <v>111.76191155217271</v>
      </c>
      <c r="I890" s="39">
        <v>107.3337883750975</v>
      </c>
    </row>
    <row r="891" spans="1:9" x14ac:dyDescent="0.35">
      <c r="A891" s="37" t="s">
        <v>56</v>
      </c>
      <c r="B891" s="37" t="s">
        <v>129</v>
      </c>
      <c r="C891" s="73" t="s">
        <v>71</v>
      </c>
      <c r="D891" s="39">
        <v>84</v>
      </c>
      <c r="E891" s="39">
        <v>110.6512820188897</v>
      </c>
      <c r="F891" s="39">
        <v>105.27199808640761</v>
      </c>
      <c r="G891" s="39">
        <v>97.863766693066253</v>
      </c>
      <c r="H891" s="39">
        <v>96.904238820248068</v>
      </c>
      <c r="I891" s="39">
        <v>96.365111237930662</v>
      </c>
    </row>
    <row r="892" spans="1:9" x14ac:dyDescent="0.35">
      <c r="A892" s="37" t="s">
        <v>56</v>
      </c>
      <c r="B892" s="37" t="s">
        <v>129</v>
      </c>
      <c r="C892" s="73" t="s">
        <v>73</v>
      </c>
      <c r="D892" s="39">
        <v>92</v>
      </c>
      <c r="E892" s="39">
        <v>100.9607275170069</v>
      </c>
      <c r="F892" s="39">
        <v>115.3714690428712</v>
      </c>
      <c r="G892" s="39">
        <v>109.6328192205934</v>
      </c>
      <c r="H892" s="39">
        <v>102.8250038830619</v>
      </c>
      <c r="I892" s="39">
        <v>101.8484334831856</v>
      </c>
    </row>
    <row r="893" spans="1:9" x14ac:dyDescent="0.35">
      <c r="A893" s="37" t="s">
        <v>56</v>
      </c>
      <c r="B893" s="37" t="s">
        <v>129</v>
      </c>
      <c r="C893" s="73" t="s">
        <v>76</v>
      </c>
      <c r="D893" s="39">
        <v>121</v>
      </c>
      <c r="E893" s="39">
        <v>98.908243876333032</v>
      </c>
      <c r="F893" s="39">
        <v>104.76919144099379</v>
      </c>
      <c r="G893" s="39">
        <v>112.74670880575439</v>
      </c>
      <c r="H893" s="39">
        <v>107.4211409002715</v>
      </c>
      <c r="I893" s="39">
        <v>101.2913922747283</v>
      </c>
    </row>
    <row r="894" spans="1:9" x14ac:dyDescent="0.35">
      <c r="A894" s="37" t="s">
        <v>56</v>
      </c>
      <c r="B894" s="37" t="s">
        <v>129</v>
      </c>
      <c r="C894" s="73" t="s">
        <v>78</v>
      </c>
      <c r="D894" s="39">
        <v>106</v>
      </c>
      <c r="E894" s="39">
        <v>121.6265013799642</v>
      </c>
      <c r="F894" s="39">
        <v>99.224888216455184</v>
      </c>
      <c r="G894" s="39">
        <v>104.91983654994451</v>
      </c>
      <c r="H894" s="39">
        <v>109.4564466871435</v>
      </c>
      <c r="I894" s="39">
        <v>104.81494722980089</v>
      </c>
    </row>
    <row r="895" spans="1:9" x14ac:dyDescent="0.35">
      <c r="A895" s="37" t="s">
        <v>56</v>
      </c>
      <c r="B895" s="37" t="s">
        <v>129</v>
      </c>
      <c r="C895" s="73" t="s">
        <v>80</v>
      </c>
      <c r="D895" s="39">
        <v>172</v>
      </c>
      <c r="E895" s="39">
        <v>111.28328324081519</v>
      </c>
      <c r="F895" s="39">
        <v>121.6256745583846</v>
      </c>
      <c r="G895" s="39">
        <v>101.8327968196279</v>
      </c>
      <c r="H895" s="39">
        <v>108.1674024725985</v>
      </c>
      <c r="I895" s="39">
        <v>111.4364694838458</v>
      </c>
    </row>
    <row r="896" spans="1:9" x14ac:dyDescent="0.35">
      <c r="A896" s="37" t="s">
        <v>56</v>
      </c>
      <c r="B896" s="37" t="s">
        <v>129</v>
      </c>
      <c r="C896" s="73" t="s">
        <v>82</v>
      </c>
      <c r="D896" s="39">
        <v>173</v>
      </c>
      <c r="E896" s="39">
        <v>166.7563352861674</v>
      </c>
      <c r="F896" s="39">
        <v>113.7834061449561</v>
      </c>
      <c r="G896" s="39">
        <v>122.500800831064</v>
      </c>
      <c r="H896" s="39">
        <v>105.5962421252048</v>
      </c>
      <c r="I896" s="39">
        <v>112.8547480200032</v>
      </c>
    </row>
    <row r="897" spans="1:9" x14ac:dyDescent="0.35">
      <c r="A897" s="37" t="s">
        <v>56</v>
      </c>
      <c r="B897" s="37" t="s">
        <v>129</v>
      </c>
      <c r="C897" s="73" t="s">
        <v>84</v>
      </c>
      <c r="D897" s="39">
        <v>154</v>
      </c>
      <c r="E897" s="39">
        <v>161.17804963980629</v>
      </c>
      <c r="F897" s="39">
        <v>152.9740616346993</v>
      </c>
      <c r="G897" s="39">
        <v>108.9351668541791</v>
      </c>
      <c r="H897" s="39">
        <v>117.4519061445385</v>
      </c>
      <c r="I897" s="39">
        <v>103.2442595384701</v>
      </c>
    </row>
    <row r="898" spans="1:9" x14ac:dyDescent="0.35">
      <c r="A898" s="37" t="s">
        <v>56</v>
      </c>
      <c r="B898" s="37" t="s">
        <v>129</v>
      </c>
      <c r="C898" s="73" t="s">
        <v>86</v>
      </c>
      <c r="D898" s="39">
        <v>97</v>
      </c>
      <c r="E898" s="39">
        <v>130.96966659613329</v>
      </c>
      <c r="F898" s="39">
        <v>134.63929861671491</v>
      </c>
      <c r="G898" s="39">
        <v>128.63263822298941</v>
      </c>
      <c r="H898" s="39">
        <v>95.897670146835821</v>
      </c>
      <c r="I898" s="39">
        <v>102.81413649829641</v>
      </c>
    </row>
    <row r="899" spans="1:9" x14ac:dyDescent="0.35">
      <c r="A899" s="37" t="s">
        <v>56</v>
      </c>
      <c r="B899" s="37" t="s">
        <v>129</v>
      </c>
      <c r="C899" s="73" t="s">
        <v>88</v>
      </c>
      <c r="D899" s="39">
        <v>42</v>
      </c>
      <c r="E899" s="39">
        <v>75.586208770371172</v>
      </c>
      <c r="F899" s="39">
        <v>99.45970353791644</v>
      </c>
      <c r="G899" s="39">
        <v>102.8105936564545</v>
      </c>
      <c r="H899" s="39">
        <v>99.435839227926067</v>
      </c>
      <c r="I899" s="39">
        <v>74.928139498100649</v>
      </c>
    </row>
    <row r="900" spans="1:9" x14ac:dyDescent="0.35">
      <c r="A900" s="37" t="s">
        <v>56</v>
      </c>
      <c r="B900" s="37" t="s">
        <v>129</v>
      </c>
      <c r="C900" s="73" t="s">
        <v>90</v>
      </c>
      <c r="D900" s="39">
        <v>46</v>
      </c>
      <c r="E900" s="39">
        <v>29.82398315343584</v>
      </c>
      <c r="F900" s="39">
        <v>52.882936920458818</v>
      </c>
      <c r="G900" s="39">
        <v>70.631377067763822</v>
      </c>
      <c r="H900" s="39">
        <v>74.095297059805134</v>
      </c>
      <c r="I900" s="39">
        <v>72.606132711673467</v>
      </c>
    </row>
    <row r="901" spans="1:9" x14ac:dyDescent="0.35">
      <c r="A901" s="37" t="s">
        <v>56</v>
      </c>
      <c r="B901" s="37" t="s">
        <v>129</v>
      </c>
      <c r="C901" s="73" t="s">
        <v>92</v>
      </c>
      <c r="D901" s="39">
        <v>41</v>
      </c>
      <c r="E901" s="39">
        <v>40.356023330708972</v>
      </c>
      <c r="F901" s="39">
        <v>31.007591267077089</v>
      </c>
      <c r="G901" s="39">
        <v>42.214793836682738</v>
      </c>
      <c r="H901" s="39">
        <v>58.328708304212363</v>
      </c>
      <c r="I901" s="39">
        <v>67.991925175946122</v>
      </c>
    </row>
    <row r="902" spans="1:9" x14ac:dyDescent="0.35">
      <c r="A902" s="37" t="s">
        <v>56</v>
      </c>
      <c r="B902" s="37" t="s">
        <v>130</v>
      </c>
      <c r="C902" s="73" t="s">
        <v>57</v>
      </c>
      <c r="D902" s="39">
        <v>36</v>
      </c>
      <c r="E902" s="39">
        <v>42.177103679640233</v>
      </c>
      <c r="F902" s="39">
        <v>42.166803914999697</v>
      </c>
      <c r="G902" s="39">
        <v>42.454007268009413</v>
      </c>
      <c r="H902" s="39">
        <v>41.882847858776479</v>
      </c>
      <c r="I902" s="39">
        <v>41.343552693866911</v>
      </c>
    </row>
    <row r="903" spans="1:9" x14ac:dyDescent="0.35">
      <c r="A903" s="37" t="s">
        <v>56</v>
      </c>
      <c r="B903" s="37" t="s">
        <v>130</v>
      </c>
      <c r="C903" s="74" t="s">
        <v>59</v>
      </c>
      <c r="D903" s="39">
        <v>49</v>
      </c>
      <c r="E903" s="39">
        <v>48.64043953889243</v>
      </c>
      <c r="F903" s="39">
        <v>51.346974968411693</v>
      </c>
      <c r="G903" s="39">
        <v>51.520851596013927</v>
      </c>
      <c r="H903" s="39">
        <v>51.854241870475427</v>
      </c>
      <c r="I903" s="39">
        <v>51.515453106372597</v>
      </c>
    </row>
    <row r="904" spans="1:9" x14ac:dyDescent="0.35">
      <c r="A904" s="37" t="s">
        <v>56</v>
      </c>
      <c r="B904" s="37" t="s">
        <v>130</v>
      </c>
      <c r="C904" s="73" t="s">
        <v>61</v>
      </c>
      <c r="D904" s="39">
        <v>41</v>
      </c>
      <c r="E904" s="39">
        <v>45.624677825869249</v>
      </c>
      <c r="F904" s="39">
        <v>35.446172051766673</v>
      </c>
      <c r="G904" s="39">
        <v>36.742020794459769</v>
      </c>
      <c r="H904" s="39">
        <v>36.301211570135017</v>
      </c>
      <c r="I904" s="39">
        <v>36.087340646288652</v>
      </c>
    </row>
    <row r="905" spans="1:9" x14ac:dyDescent="0.35">
      <c r="A905" s="37" t="s">
        <v>56</v>
      </c>
      <c r="B905" s="37" t="s">
        <v>130</v>
      </c>
      <c r="C905" s="73" t="s">
        <v>63</v>
      </c>
      <c r="D905" s="39">
        <v>47</v>
      </c>
      <c r="E905" s="39">
        <v>52.778893536457403</v>
      </c>
      <c r="F905" s="39">
        <v>57.791793118483689</v>
      </c>
      <c r="G905" s="39">
        <v>48.74907560009656</v>
      </c>
      <c r="H905" s="39">
        <v>49.736996862264299</v>
      </c>
      <c r="I905" s="39">
        <v>49.120867088276249</v>
      </c>
    </row>
    <row r="906" spans="1:9" x14ac:dyDescent="0.35">
      <c r="A906" s="37" t="s">
        <v>56</v>
      </c>
      <c r="B906" s="37" t="s">
        <v>130</v>
      </c>
      <c r="C906" s="73" t="s">
        <v>65</v>
      </c>
      <c r="D906" s="39">
        <v>34</v>
      </c>
      <c r="E906" s="39">
        <v>38.376360390519586</v>
      </c>
      <c r="F906" s="39">
        <v>45.46594322665019</v>
      </c>
      <c r="G906" s="39">
        <v>48.500801701410793</v>
      </c>
      <c r="H906" s="39">
        <v>41.886617059880599</v>
      </c>
      <c r="I906" s="39">
        <v>41.884194350708768</v>
      </c>
    </row>
    <row r="907" spans="1:9" x14ac:dyDescent="0.35">
      <c r="A907" s="37" t="s">
        <v>56</v>
      </c>
      <c r="B907" s="37" t="s">
        <v>130</v>
      </c>
      <c r="C907" s="73" t="s">
        <v>67</v>
      </c>
      <c r="D907" s="39">
        <v>29</v>
      </c>
      <c r="E907" s="39">
        <v>28.427166741404491</v>
      </c>
      <c r="F907" s="39">
        <v>30.240895247489512</v>
      </c>
      <c r="G907" s="39">
        <v>35.243242331539179</v>
      </c>
      <c r="H907" s="39">
        <v>36.823712560420688</v>
      </c>
      <c r="I907" s="39">
        <v>32.468220937524642</v>
      </c>
    </row>
    <row r="908" spans="1:9" x14ac:dyDescent="0.35">
      <c r="A908" s="37" t="s">
        <v>56</v>
      </c>
      <c r="B908" s="37" t="s">
        <v>130</v>
      </c>
      <c r="C908" s="73" t="s">
        <v>69</v>
      </c>
      <c r="D908" s="39">
        <v>21</v>
      </c>
      <c r="E908" s="39">
        <v>28.268928429827039</v>
      </c>
      <c r="F908" s="39">
        <v>26.919603428585109</v>
      </c>
      <c r="G908" s="39">
        <v>28.701087311480041</v>
      </c>
      <c r="H908" s="39">
        <v>32.915313876100733</v>
      </c>
      <c r="I908" s="39">
        <v>33.752695958480487</v>
      </c>
    </row>
    <row r="909" spans="1:9" x14ac:dyDescent="0.35">
      <c r="A909" s="37" t="s">
        <v>56</v>
      </c>
      <c r="B909" s="37" t="s">
        <v>130</v>
      </c>
      <c r="C909" s="73" t="s">
        <v>71</v>
      </c>
      <c r="D909" s="39">
        <v>40</v>
      </c>
      <c r="E909" s="39">
        <v>46.061347625416388</v>
      </c>
      <c r="F909" s="39">
        <v>46.120068790670352</v>
      </c>
      <c r="G909" s="39">
        <v>45.573487229415257</v>
      </c>
      <c r="H909" s="39">
        <v>47.293739102332118</v>
      </c>
      <c r="I909" s="39">
        <v>51.366809815626091</v>
      </c>
    </row>
    <row r="910" spans="1:9" x14ac:dyDescent="0.35">
      <c r="A910" s="37" t="s">
        <v>56</v>
      </c>
      <c r="B910" s="37" t="s">
        <v>130</v>
      </c>
      <c r="C910" s="73" t="s">
        <v>73</v>
      </c>
      <c r="D910" s="39">
        <v>27</v>
      </c>
      <c r="E910" s="39">
        <v>27.445810769699211</v>
      </c>
      <c r="F910" s="39">
        <v>34.344832024244418</v>
      </c>
      <c r="G910" s="39">
        <v>33.435564892849179</v>
      </c>
      <c r="H910" s="39">
        <v>32.391602215607627</v>
      </c>
      <c r="I910" s="39">
        <v>33.7424724249598</v>
      </c>
    </row>
    <row r="911" spans="1:9" x14ac:dyDescent="0.35">
      <c r="A911" s="37" t="s">
        <v>56</v>
      </c>
      <c r="B911" s="37" t="s">
        <v>130</v>
      </c>
      <c r="C911" s="73" t="s">
        <v>76</v>
      </c>
      <c r="D911" s="39">
        <v>18</v>
      </c>
      <c r="E911" s="39">
        <v>31.005541308220948</v>
      </c>
      <c r="F911" s="39">
        <v>31.26877565794997</v>
      </c>
      <c r="G911" s="39">
        <v>36.710759114775307</v>
      </c>
      <c r="H911" s="39">
        <v>36.231634567529582</v>
      </c>
      <c r="I911" s="39">
        <v>35.397010783517672</v>
      </c>
    </row>
    <row r="912" spans="1:9" x14ac:dyDescent="0.35">
      <c r="A912" s="37" t="s">
        <v>56</v>
      </c>
      <c r="B912" s="37" t="s">
        <v>130</v>
      </c>
      <c r="C912" s="73" t="s">
        <v>78</v>
      </c>
      <c r="D912" s="39">
        <v>26</v>
      </c>
      <c r="E912" s="39">
        <v>30.54710451777683</v>
      </c>
      <c r="F912" s="39">
        <v>35.872768781901833</v>
      </c>
      <c r="G912" s="39">
        <v>36.50013876785097</v>
      </c>
      <c r="H912" s="39">
        <v>41.281815213632783</v>
      </c>
      <c r="I912" s="39">
        <v>40.668260286446682</v>
      </c>
    </row>
    <row r="913" spans="1:9" x14ac:dyDescent="0.35">
      <c r="A913" s="37" t="s">
        <v>56</v>
      </c>
      <c r="B913" s="37" t="s">
        <v>130</v>
      </c>
      <c r="C913" s="73" t="s">
        <v>80</v>
      </c>
      <c r="D913" s="39">
        <v>28</v>
      </c>
      <c r="E913" s="39">
        <v>35.63137769107005</v>
      </c>
      <c r="F913" s="39">
        <v>33.293303051137777</v>
      </c>
      <c r="G913" s="39">
        <v>37.748449665568472</v>
      </c>
      <c r="H913" s="39">
        <v>38.515191639460951</v>
      </c>
      <c r="I913" s="39">
        <v>42.157964536550722</v>
      </c>
    </row>
    <row r="914" spans="1:9" x14ac:dyDescent="0.35">
      <c r="A914" s="37" t="s">
        <v>56</v>
      </c>
      <c r="B914" s="37" t="s">
        <v>130</v>
      </c>
      <c r="C914" s="73" t="s">
        <v>82</v>
      </c>
      <c r="D914" s="39">
        <v>21</v>
      </c>
      <c r="E914" s="39">
        <v>18.647252121209029</v>
      </c>
      <c r="F914" s="39">
        <v>21.09214006547392</v>
      </c>
      <c r="G914" s="39">
        <v>19.375225503240792</v>
      </c>
      <c r="H914" s="39">
        <v>21.830908042626518</v>
      </c>
      <c r="I914" s="39">
        <v>22.591907490692101</v>
      </c>
    </row>
    <row r="915" spans="1:9" x14ac:dyDescent="0.35">
      <c r="A915" s="37" t="s">
        <v>56</v>
      </c>
      <c r="B915" s="37" t="s">
        <v>130</v>
      </c>
      <c r="C915" s="73" t="s">
        <v>84</v>
      </c>
      <c r="D915" s="39">
        <v>8</v>
      </c>
      <c r="E915" s="39">
        <v>13.273875222148771</v>
      </c>
      <c r="F915" s="39">
        <v>12.60241462180619</v>
      </c>
      <c r="G915" s="39">
        <v>14.153752160829979</v>
      </c>
      <c r="H915" s="39">
        <v>13.20540160462553</v>
      </c>
      <c r="I915" s="39">
        <v>14.70936232606328</v>
      </c>
    </row>
    <row r="916" spans="1:9" x14ac:dyDescent="0.35">
      <c r="A916" s="37" t="s">
        <v>56</v>
      </c>
      <c r="B916" s="37" t="s">
        <v>130</v>
      </c>
      <c r="C916" s="73" t="s">
        <v>86</v>
      </c>
      <c r="D916" s="39">
        <v>11</v>
      </c>
      <c r="E916" s="39">
        <v>9.7150193961708702</v>
      </c>
      <c r="F916" s="39">
        <v>11.32978186373998</v>
      </c>
      <c r="G916" s="39">
        <v>11.30828452509785</v>
      </c>
      <c r="H916" s="39">
        <v>12.324313313962371</v>
      </c>
      <c r="I916" s="39">
        <v>11.944774072045689</v>
      </c>
    </row>
    <row r="917" spans="1:9" x14ac:dyDescent="0.35">
      <c r="A917" s="37" t="s">
        <v>56</v>
      </c>
      <c r="B917" s="37" t="s">
        <v>130</v>
      </c>
      <c r="C917" s="73" t="s">
        <v>88</v>
      </c>
      <c r="D917" s="39">
        <v>0</v>
      </c>
      <c r="E917" s="39">
        <v>2.592410042255461</v>
      </c>
      <c r="F917" s="39">
        <v>2.6629153756715849</v>
      </c>
      <c r="G917" s="39">
        <v>3.6141203568868541</v>
      </c>
      <c r="H917" s="39">
        <v>3.2160968636095979</v>
      </c>
      <c r="I917" s="39">
        <v>3.8360157912550088</v>
      </c>
    </row>
    <row r="918" spans="1:9" x14ac:dyDescent="0.35">
      <c r="A918" s="37" t="s">
        <v>56</v>
      </c>
      <c r="B918" s="37" t="s">
        <v>130</v>
      </c>
      <c r="C918" s="73" t="s">
        <v>90</v>
      </c>
      <c r="D918" s="39">
        <v>0</v>
      </c>
      <c r="E918" s="39">
        <v>1.328061663180178</v>
      </c>
      <c r="F918" s="39">
        <v>2.5186611273203199</v>
      </c>
      <c r="G918" s="39">
        <v>2.5126607303961288</v>
      </c>
      <c r="H918" s="39">
        <v>3.1528272600866258</v>
      </c>
      <c r="I918" s="39">
        <v>3.0272505211188929</v>
      </c>
    </row>
    <row r="919" spans="1:9" x14ac:dyDescent="0.35">
      <c r="A919" s="37" t="s">
        <v>56</v>
      </c>
      <c r="B919" s="37" t="s">
        <v>130</v>
      </c>
      <c r="C919" s="73" t="s">
        <v>92</v>
      </c>
      <c r="D919" s="39">
        <v>0</v>
      </c>
      <c r="E919" s="39">
        <v>1.3197113198237971</v>
      </c>
      <c r="F919" s="39">
        <v>2.180397617349549</v>
      </c>
      <c r="G919" s="39">
        <v>3.3743632467044029</v>
      </c>
      <c r="H919" s="39">
        <v>3.696727965380588</v>
      </c>
      <c r="I919" s="39">
        <v>4.2868552689764554</v>
      </c>
    </row>
    <row r="920" spans="1:9" x14ac:dyDescent="0.35">
      <c r="A920" s="37" t="s">
        <v>56</v>
      </c>
      <c r="B920" s="37" t="s">
        <v>131</v>
      </c>
      <c r="C920" s="73" t="s">
        <v>57</v>
      </c>
      <c r="D920" s="39">
        <v>1065</v>
      </c>
      <c r="E920" s="39">
        <v>1102.905138495523</v>
      </c>
      <c r="F920" s="39">
        <v>1085.218059383875</v>
      </c>
      <c r="G920" s="39">
        <v>1094.424676213697</v>
      </c>
      <c r="H920" s="39">
        <v>1112.993353772426</v>
      </c>
      <c r="I920" s="39">
        <v>1110.849145163698</v>
      </c>
    </row>
    <row r="921" spans="1:9" x14ac:dyDescent="0.35">
      <c r="A921" s="37" t="s">
        <v>56</v>
      </c>
      <c r="B921" s="37" t="s">
        <v>131</v>
      </c>
      <c r="C921" s="74" t="s">
        <v>59</v>
      </c>
      <c r="D921" s="39">
        <v>1539</v>
      </c>
      <c r="E921" s="39">
        <v>1430.035868826481</v>
      </c>
      <c r="F921" s="39">
        <v>1453.0970697667301</v>
      </c>
      <c r="G921" s="39">
        <v>1445.69999343481</v>
      </c>
      <c r="H921" s="39">
        <v>1463.5575390542349</v>
      </c>
      <c r="I921" s="39">
        <v>1491.290931890846</v>
      </c>
    </row>
    <row r="922" spans="1:9" x14ac:dyDescent="0.35">
      <c r="A922" s="37" t="s">
        <v>56</v>
      </c>
      <c r="B922" s="37" t="s">
        <v>131</v>
      </c>
      <c r="C922" s="73" t="s">
        <v>61</v>
      </c>
      <c r="D922" s="39">
        <v>1799</v>
      </c>
      <c r="E922" s="39">
        <v>1762.070668402622</v>
      </c>
      <c r="F922" s="39">
        <v>1670.295716329221</v>
      </c>
      <c r="G922" s="39">
        <v>1688.8875812026499</v>
      </c>
      <c r="H922" s="39">
        <v>1682.8372236583771</v>
      </c>
      <c r="I922" s="39">
        <v>1703.5976837695921</v>
      </c>
    </row>
    <row r="923" spans="1:9" x14ac:dyDescent="0.35">
      <c r="A923" s="37" t="s">
        <v>56</v>
      </c>
      <c r="B923" s="37" t="s">
        <v>131</v>
      </c>
      <c r="C923" s="73" t="s">
        <v>63</v>
      </c>
      <c r="D923" s="39">
        <v>1606</v>
      </c>
      <c r="E923" s="39">
        <v>1784.9162294053419</v>
      </c>
      <c r="F923" s="39">
        <v>1747.750341816303</v>
      </c>
      <c r="G923" s="39">
        <v>1658.311066546471</v>
      </c>
      <c r="H923" s="39">
        <v>1657.190469439807</v>
      </c>
      <c r="I923" s="39">
        <v>1640.514153924179</v>
      </c>
    </row>
    <row r="924" spans="1:9" x14ac:dyDescent="0.35">
      <c r="A924" s="37" t="s">
        <v>56</v>
      </c>
      <c r="B924" s="37" t="s">
        <v>131</v>
      </c>
      <c r="C924" s="73" t="s">
        <v>65</v>
      </c>
      <c r="D924" s="39">
        <v>1063</v>
      </c>
      <c r="E924" s="39">
        <v>1181.081334061196</v>
      </c>
      <c r="F924" s="39">
        <v>1297.220029791363</v>
      </c>
      <c r="G924" s="39">
        <v>1236.1902065932479</v>
      </c>
      <c r="H924" s="39">
        <v>1153.4314735434241</v>
      </c>
      <c r="I924" s="39">
        <v>1116.5373607121651</v>
      </c>
    </row>
    <row r="925" spans="1:9" x14ac:dyDescent="0.35">
      <c r="A925" s="37" t="s">
        <v>56</v>
      </c>
      <c r="B925" s="37" t="s">
        <v>131</v>
      </c>
      <c r="C925" s="73" t="s">
        <v>67</v>
      </c>
      <c r="D925" s="39">
        <v>1009</v>
      </c>
      <c r="E925" s="39">
        <v>971.05170438262871</v>
      </c>
      <c r="F925" s="39">
        <v>1069.408727928138</v>
      </c>
      <c r="G925" s="39">
        <v>1138.9482656449629</v>
      </c>
      <c r="H925" s="39">
        <v>1081.2123481925109</v>
      </c>
      <c r="I925" s="39">
        <v>1009.4688066162011</v>
      </c>
    </row>
    <row r="926" spans="1:9" x14ac:dyDescent="0.35">
      <c r="A926" s="37" t="s">
        <v>56</v>
      </c>
      <c r="B926" s="37" t="s">
        <v>131</v>
      </c>
      <c r="C926" s="73" t="s">
        <v>69</v>
      </c>
      <c r="D926" s="39">
        <v>1136</v>
      </c>
      <c r="E926" s="39">
        <v>1140.7326359712349</v>
      </c>
      <c r="F926" s="39">
        <v>1133.7703002385861</v>
      </c>
      <c r="G926" s="39">
        <v>1196.6591729993111</v>
      </c>
      <c r="H926" s="39">
        <v>1253.5836149388231</v>
      </c>
      <c r="I926" s="39">
        <v>1206.4320667361339</v>
      </c>
    </row>
    <row r="927" spans="1:9" x14ac:dyDescent="0.35">
      <c r="A927" s="37" t="s">
        <v>56</v>
      </c>
      <c r="B927" s="37" t="s">
        <v>131</v>
      </c>
      <c r="C927" s="73" t="s">
        <v>71</v>
      </c>
      <c r="D927" s="39">
        <v>1299</v>
      </c>
      <c r="E927" s="39">
        <v>1377.8570756680299</v>
      </c>
      <c r="F927" s="39">
        <v>1379.069583446407</v>
      </c>
      <c r="G927" s="39">
        <v>1377.6244286707361</v>
      </c>
      <c r="H927" s="39">
        <v>1437.645585254711</v>
      </c>
      <c r="I927" s="39">
        <v>1510.185265603943</v>
      </c>
    </row>
    <row r="928" spans="1:9" x14ac:dyDescent="0.35">
      <c r="A928" s="37" t="s">
        <v>56</v>
      </c>
      <c r="B928" s="37" t="s">
        <v>131</v>
      </c>
      <c r="C928" s="73" t="s">
        <v>73</v>
      </c>
      <c r="D928" s="39">
        <v>1516</v>
      </c>
      <c r="E928" s="39">
        <v>1638.9235223204751</v>
      </c>
      <c r="F928" s="39">
        <v>1693.384662847446</v>
      </c>
      <c r="G928" s="39">
        <v>1697.800274901012</v>
      </c>
      <c r="H928" s="39">
        <v>1697.8342244991591</v>
      </c>
      <c r="I928" s="39">
        <v>1760.946335852989</v>
      </c>
    </row>
    <row r="929" spans="1:9" x14ac:dyDescent="0.35">
      <c r="A929" s="37" t="s">
        <v>56</v>
      </c>
      <c r="B929" s="37" t="s">
        <v>131</v>
      </c>
      <c r="C929" s="73" t="s">
        <v>76</v>
      </c>
      <c r="D929" s="39">
        <v>1940</v>
      </c>
      <c r="E929" s="39">
        <v>1725.0964216382361</v>
      </c>
      <c r="F929" s="39">
        <v>1876.64585889927</v>
      </c>
      <c r="G929" s="39">
        <v>1925.364456460904</v>
      </c>
      <c r="H929" s="39">
        <v>1926.912564925897</v>
      </c>
      <c r="I929" s="39">
        <v>1922.1759567703859</v>
      </c>
    </row>
    <row r="930" spans="1:9" x14ac:dyDescent="0.35">
      <c r="A930" s="37" t="s">
        <v>56</v>
      </c>
      <c r="B930" s="37" t="s">
        <v>131</v>
      </c>
      <c r="C930" s="73" t="s">
        <v>78</v>
      </c>
      <c r="D930" s="39">
        <v>1974</v>
      </c>
      <c r="E930" s="39">
        <v>2039.220969406814</v>
      </c>
      <c r="F930" s="39">
        <v>1843.519481512117</v>
      </c>
      <c r="G930" s="39">
        <v>2018.0514366229449</v>
      </c>
      <c r="H930" s="39">
        <v>2064.198664287318</v>
      </c>
      <c r="I930" s="39">
        <v>2061.5929960989688</v>
      </c>
    </row>
    <row r="931" spans="1:9" x14ac:dyDescent="0.35">
      <c r="A931" s="37" t="s">
        <v>56</v>
      </c>
      <c r="B931" s="37" t="s">
        <v>131</v>
      </c>
      <c r="C931" s="73" t="s">
        <v>80</v>
      </c>
      <c r="D931" s="39">
        <v>2017</v>
      </c>
      <c r="E931" s="39">
        <v>2101.3863023600888</v>
      </c>
      <c r="F931" s="39">
        <v>2128.2942061898621</v>
      </c>
      <c r="G931" s="39">
        <v>1966.8696631609939</v>
      </c>
      <c r="H931" s="39">
        <v>2162.7806763884919</v>
      </c>
      <c r="I931" s="39">
        <v>2206.853245915881</v>
      </c>
    </row>
    <row r="932" spans="1:9" x14ac:dyDescent="0.35">
      <c r="A932" s="37" t="s">
        <v>56</v>
      </c>
      <c r="B932" s="37" t="s">
        <v>131</v>
      </c>
      <c r="C932" s="73" t="s">
        <v>82</v>
      </c>
      <c r="D932" s="39">
        <v>2206</v>
      </c>
      <c r="E932" s="39">
        <v>2222.479165356096</v>
      </c>
      <c r="F932" s="39">
        <v>2266.3830307283902</v>
      </c>
      <c r="G932" s="39">
        <v>2299.616036574841</v>
      </c>
      <c r="H932" s="39">
        <v>2163.8947659638839</v>
      </c>
      <c r="I932" s="39">
        <v>2386.0742149975272</v>
      </c>
    </row>
    <row r="933" spans="1:9" x14ac:dyDescent="0.35">
      <c r="A933" s="37" t="s">
        <v>56</v>
      </c>
      <c r="B933" s="37" t="s">
        <v>131</v>
      </c>
      <c r="C933" s="73" t="s">
        <v>84</v>
      </c>
      <c r="D933" s="39">
        <v>2155</v>
      </c>
      <c r="E933" s="39">
        <v>2384.9648471016098</v>
      </c>
      <c r="F933" s="39">
        <v>2418.917164705827</v>
      </c>
      <c r="G933" s="39">
        <v>2475.831835907049</v>
      </c>
      <c r="H933" s="39">
        <v>2512.2896490174621</v>
      </c>
      <c r="I933" s="39">
        <v>2401.9081220713269</v>
      </c>
    </row>
    <row r="934" spans="1:9" x14ac:dyDescent="0.35">
      <c r="A934" s="37" t="s">
        <v>56</v>
      </c>
      <c r="B934" s="37" t="s">
        <v>131</v>
      </c>
      <c r="C934" s="73" t="s">
        <v>86</v>
      </c>
      <c r="D934" s="39">
        <v>2261</v>
      </c>
      <c r="E934" s="39">
        <v>2069.15122509208</v>
      </c>
      <c r="F934" s="39">
        <v>2268.417882491688</v>
      </c>
      <c r="G934" s="39">
        <v>2320.7341167989262</v>
      </c>
      <c r="H934" s="39">
        <v>2379.699174297632</v>
      </c>
      <c r="I934" s="39">
        <v>2412.1948561989361</v>
      </c>
    </row>
    <row r="935" spans="1:9" x14ac:dyDescent="0.35">
      <c r="A935" s="37" t="s">
        <v>56</v>
      </c>
      <c r="B935" s="37" t="s">
        <v>131</v>
      </c>
      <c r="C935" s="73" t="s">
        <v>88</v>
      </c>
      <c r="D935" s="39">
        <v>1567</v>
      </c>
      <c r="E935" s="39">
        <v>1922.1251330476639</v>
      </c>
      <c r="F935" s="39">
        <v>1772.837118178966</v>
      </c>
      <c r="G935" s="39">
        <v>1951.11951023912</v>
      </c>
      <c r="H935" s="39">
        <v>2009.0541853210241</v>
      </c>
      <c r="I935" s="39">
        <v>2067.5865579848992</v>
      </c>
    </row>
    <row r="936" spans="1:9" x14ac:dyDescent="0.35">
      <c r="A936" s="37" t="s">
        <v>56</v>
      </c>
      <c r="B936" s="37" t="s">
        <v>131</v>
      </c>
      <c r="C936" s="73" t="s">
        <v>90</v>
      </c>
      <c r="D936" s="39">
        <v>920</v>
      </c>
      <c r="E936" s="39">
        <v>1232.986428895488</v>
      </c>
      <c r="F936" s="39">
        <v>1505.498850041276</v>
      </c>
      <c r="G936" s="39">
        <v>1407.4345993318429</v>
      </c>
      <c r="H936" s="39">
        <v>1561.0470087418801</v>
      </c>
      <c r="I936" s="39">
        <v>1618.1399357349169</v>
      </c>
    </row>
    <row r="937" spans="1:9" x14ac:dyDescent="0.35">
      <c r="A937" s="37" t="s">
        <v>56</v>
      </c>
      <c r="B937" s="37" t="s">
        <v>131</v>
      </c>
      <c r="C937" s="73" t="s">
        <v>92</v>
      </c>
      <c r="D937" s="39">
        <v>620</v>
      </c>
      <c r="E937" s="39">
        <v>922.67673956774081</v>
      </c>
      <c r="F937" s="39">
        <v>1282.0983247941119</v>
      </c>
      <c r="G937" s="39">
        <v>1658.9258263566981</v>
      </c>
      <c r="H937" s="39">
        <v>1783.2269990706091</v>
      </c>
      <c r="I937" s="39">
        <v>1962.019922952343</v>
      </c>
    </row>
    <row r="938" spans="1:9" x14ac:dyDescent="0.35">
      <c r="A938" s="37" t="s">
        <v>56</v>
      </c>
      <c r="B938" s="37" t="s">
        <v>132</v>
      </c>
      <c r="C938" s="73" t="s">
        <v>57</v>
      </c>
      <c r="D938" s="39">
        <v>223</v>
      </c>
      <c r="E938" s="39">
        <v>241.55585823678521</v>
      </c>
      <c r="F938" s="39">
        <v>231.51727753179659</v>
      </c>
      <c r="G938" s="39">
        <v>226.97740987703199</v>
      </c>
      <c r="H938" s="39">
        <v>221.5584995769652</v>
      </c>
      <c r="I938" s="39">
        <v>213.61653711660901</v>
      </c>
    </row>
    <row r="939" spans="1:9" x14ac:dyDescent="0.35">
      <c r="A939" s="37" t="s">
        <v>56</v>
      </c>
      <c r="B939" s="37" t="s">
        <v>132</v>
      </c>
      <c r="C939" s="74" t="s">
        <v>59</v>
      </c>
      <c r="D939" s="39">
        <v>272</v>
      </c>
      <c r="E939" s="39">
        <v>244.94610536499391</v>
      </c>
      <c r="F939" s="39">
        <v>263.71021188722438</v>
      </c>
      <c r="G939" s="39">
        <v>254.41328970034741</v>
      </c>
      <c r="H939" s="39">
        <v>250.157227885944</v>
      </c>
      <c r="I939" s="39">
        <v>245.75776199381011</v>
      </c>
    </row>
    <row r="940" spans="1:9" x14ac:dyDescent="0.35">
      <c r="A940" s="37" t="s">
        <v>56</v>
      </c>
      <c r="B940" s="37" t="s">
        <v>132</v>
      </c>
      <c r="C940" s="73" t="s">
        <v>61</v>
      </c>
      <c r="D940" s="39">
        <v>333</v>
      </c>
      <c r="E940" s="39">
        <v>279.571279957679</v>
      </c>
      <c r="F940" s="39">
        <v>259.08127097907652</v>
      </c>
      <c r="G940" s="39">
        <v>271.455698094902</v>
      </c>
      <c r="H940" s="39">
        <v>262.22936568052518</v>
      </c>
      <c r="I940" s="39">
        <v>257.86008999568611</v>
      </c>
    </row>
    <row r="941" spans="1:9" x14ac:dyDescent="0.35">
      <c r="A941" s="37" t="s">
        <v>56</v>
      </c>
      <c r="B941" s="37" t="s">
        <v>132</v>
      </c>
      <c r="C941" s="73" t="s">
        <v>63</v>
      </c>
      <c r="D941" s="39">
        <v>260</v>
      </c>
      <c r="E941" s="39">
        <v>278.94250793007723</v>
      </c>
      <c r="F941" s="39">
        <v>242.7901193226447</v>
      </c>
      <c r="G941" s="39">
        <v>222.4980850515071</v>
      </c>
      <c r="H941" s="39">
        <v>227.03278664525891</v>
      </c>
      <c r="I941" s="39">
        <v>217.8592048408029</v>
      </c>
    </row>
    <row r="942" spans="1:9" x14ac:dyDescent="0.35">
      <c r="A942" s="37" t="s">
        <v>56</v>
      </c>
      <c r="B942" s="37" t="s">
        <v>132</v>
      </c>
      <c r="C942" s="73" t="s">
        <v>65</v>
      </c>
      <c r="D942" s="39">
        <v>215</v>
      </c>
      <c r="E942" s="39">
        <v>203.6662550415092</v>
      </c>
      <c r="F942" s="39">
        <v>219.57452661501981</v>
      </c>
      <c r="G942" s="39">
        <v>197.76351769514159</v>
      </c>
      <c r="H942" s="39">
        <v>180.7098400570348</v>
      </c>
      <c r="I942" s="39">
        <v>176.38910373295511</v>
      </c>
    </row>
    <row r="943" spans="1:9" x14ac:dyDescent="0.35">
      <c r="A943" s="37" t="s">
        <v>56</v>
      </c>
      <c r="B943" s="37" t="s">
        <v>132</v>
      </c>
      <c r="C943" s="73" t="s">
        <v>67</v>
      </c>
      <c r="D943" s="39">
        <v>246</v>
      </c>
      <c r="E943" s="39">
        <v>227.045650851358</v>
      </c>
      <c r="F943" s="39">
        <v>229.83664326981079</v>
      </c>
      <c r="G943" s="39">
        <v>237.2702598170618</v>
      </c>
      <c r="H943" s="39">
        <v>221.0473934691959</v>
      </c>
      <c r="I943" s="39">
        <v>205.32635038240551</v>
      </c>
    </row>
    <row r="944" spans="1:9" x14ac:dyDescent="0.35">
      <c r="A944" s="37" t="s">
        <v>56</v>
      </c>
      <c r="B944" s="37" t="s">
        <v>132</v>
      </c>
      <c r="C944" s="73" t="s">
        <v>69</v>
      </c>
      <c r="D944" s="39">
        <v>245</v>
      </c>
      <c r="E944" s="39">
        <v>239.5920465235842</v>
      </c>
      <c r="F944" s="39">
        <v>232.45744161463699</v>
      </c>
      <c r="G944" s="39">
        <v>233.17193541039171</v>
      </c>
      <c r="H944" s="39">
        <v>238.17841468662019</v>
      </c>
      <c r="I944" s="39">
        <v>224.1478969306385</v>
      </c>
    </row>
    <row r="945" spans="1:9" x14ac:dyDescent="0.35">
      <c r="A945" s="37" t="s">
        <v>56</v>
      </c>
      <c r="B945" s="37" t="s">
        <v>132</v>
      </c>
      <c r="C945" s="73" t="s">
        <v>71</v>
      </c>
      <c r="D945" s="39">
        <v>261</v>
      </c>
      <c r="E945" s="39">
        <v>242.1326456761069</v>
      </c>
      <c r="F945" s="39">
        <v>243.17128420118391</v>
      </c>
      <c r="G945" s="39">
        <v>233.9155030304415</v>
      </c>
      <c r="H945" s="39">
        <v>234.02502405795099</v>
      </c>
      <c r="I945" s="39">
        <v>239.06132866292819</v>
      </c>
    </row>
    <row r="946" spans="1:9" x14ac:dyDescent="0.35">
      <c r="A946" s="37" t="s">
        <v>56</v>
      </c>
      <c r="B946" s="37" t="s">
        <v>132</v>
      </c>
      <c r="C946" s="73" t="s">
        <v>73</v>
      </c>
      <c r="D946" s="39">
        <v>244</v>
      </c>
      <c r="E946" s="39">
        <v>265.31437604204041</v>
      </c>
      <c r="F946" s="39">
        <v>253.59092066310069</v>
      </c>
      <c r="G946" s="39">
        <v>252.8939846102372</v>
      </c>
      <c r="H946" s="39">
        <v>243.06467654045889</v>
      </c>
      <c r="I946" s="39">
        <v>243.0514265831018</v>
      </c>
    </row>
    <row r="947" spans="1:9" x14ac:dyDescent="0.35">
      <c r="A947" s="37" t="s">
        <v>56</v>
      </c>
      <c r="B947" s="37" t="s">
        <v>132</v>
      </c>
      <c r="C947" s="73" t="s">
        <v>76</v>
      </c>
      <c r="D947" s="39">
        <v>283</v>
      </c>
      <c r="E947" s="39">
        <v>262.92110793785588</v>
      </c>
      <c r="F947" s="39">
        <v>290.16290853631011</v>
      </c>
      <c r="G947" s="39">
        <v>280.61329325499412</v>
      </c>
      <c r="H947" s="39">
        <v>278.13261299280271</v>
      </c>
      <c r="I947" s="39">
        <v>268.30965494314898</v>
      </c>
    </row>
    <row r="948" spans="1:9" x14ac:dyDescent="0.35">
      <c r="A948" s="37" t="s">
        <v>56</v>
      </c>
      <c r="B948" s="37" t="s">
        <v>132</v>
      </c>
      <c r="C948" s="73" t="s">
        <v>78</v>
      </c>
      <c r="D948" s="39">
        <v>350</v>
      </c>
      <c r="E948" s="39">
        <v>292.09406328276992</v>
      </c>
      <c r="F948" s="39">
        <v>277.56753384817728</v>
      </c>
      <c r="G948" s="39">
        <v>305.34969669770339</v>
      </c>
      <c r="H948" s="39">
        <v>297.73297161294158</v>
      </c>
      <c r="I948" s="39">
        <v>294.86383135070258</v>
      </c>
    </row>
    <row r="949" spans="1:9" x14ac:dyDescent="0.35">
      <c r="A949" s="37" t="s">
        <v>56</v>
      </c>
      <c r="B949" s="37" t="s">
        <v>132</v>
      </c>
      <c r="C949" s="73" t="s">
        <v>80</v>
      </c>
      <c r="D949" s="39">
        <v>408</v>
      </c>
      <c r="E949" s="39">
        <v>334.65127182476971</v>
      </c>
      <c r="F949" s="39">
        <v>296.01832929314162</v>
      </c>
      <c r="G949" s="39">
        <v>280.85601908598198</v>
      </c>
      <c r="H949" s="39">
        <v>307.86636105686313</v>
      </c>
      <c r="I949" s="39">
        <v>301.73506756186782</v>
      </c>
    </row>
    <row r="950" spans="1:9" x14ac:dyDescent="0.35">
      <c r="A950" s="37" t="s">
        <v>56</v>
      </c>
      <c r="B950" s="37" t="s">
        <v>132</v>
      </c>
      <c r="C950" s="73" t="s">
        <v>82</v>
      </c>
      <c r="D950" s="39">
        <v>403</v>
      </c>
      <c r="E950" s="39">
        <v>414.18379437543888</v>
      </c>
      <c r="F950" s="39">
        <v>361.86415370440352</v>
      </c>
      <c r="G950" s="39">
        <v>331.06529841687421</v>
      </c>
      <c r="H950" s="39">
        <v>314.96340312113932</v>
      </c>
      <c r="I950" s="39">
        <v>345.24181503894778</v>
      </c>
    </row>
    <row r="951" spans="1:9" x14ac:dyDescent="0.35">
      <c r="A951" s="37" t="s">
        <v>56</v>
      </c>
      <c r="B951" s="37" t="s">
        <v>132</v>
      </c>
      <c r="C951" s="73" t="s">
        <v>84</v>
      </c>
      <c r="D951" s="39">
        <v>404</v>
      </c>
      <c r="E951" s="39">
        <v>400.772877035985</v>
      </c>
      <c r="F951" s="39">
        <v>418.268682246558</v>
      </c>
      <c r="G951" s="39">
        <v>377.52623901989608</v>
      </c>
      <c r="H951" s="39">
        <v>353.06244023036322</v>
      </c>
      <c r="I951" s="39">
        <v>337.65336086029572</v>
      </c>
    </row>
    <row r="952" spans="1:9" x14ac:dyDescent="0.35">
      <c r="A952" s="37" t="s">
        <v>56</v>
      </c>
      <c r="B952" s="37" t="s">
        <v>132</v>
      </c>
      <c r="C952" s="73" t="s">
        <v>86</v>
      </c>
      <c r="D952" s="39">
        <v>376</v>
      </c>
      <c r="E952" s="39">
        <v>345.94829387123059</v>
      </c>
      <c r="F952" s="39">
        <v>355.64821155846442</v>
      </c>
      <c r="G952" s="39">
        <v>370.91860468753703</v>
      </c>
      <c r="H952" s="39">
        <v>341.41246295888351</v>
      </c>
      <c r="I952" s="39">
        <v>322.880153553779</v>
      </c>
    </row>
    <row r="953" spans="1:9" x14ac:dyDescent="0.35">
      <c r="A953" s="37" t="s">
        <v>56</v>
      </c>
      <c r="B953" s="37" t="s">
        <v>132</v>
      </c>
      <c r="C953" s="73" t="s">
        <v>88</v>
      </c>
      <c r="D953" s="39">
        <v>288</v>
      </c>
      <c r="E953" s="39">
        <v>305.19119740151638</v>
      </c>
      <c r="F953" s="39">
        <v>293.07107474731907</v>
      </c>
      <c r="G953" s="39">
        <v>304.97092712828311</v>
      </c>
      <c r="H953" s="39">
        <v>319.23565388316678</v>
      </c>
      <c r="I953" s="39">
        <v>299.97250019495908</v>
      </c>
    </row>
    <row r="954" spans="1:9" x14ac:dyDescent="0.35">
      <c r="A954" s="37" t="s">
        <v>56</v>
      </c>
      <c r="B954" s="37" t="s">
        <v>132</v>
      </c>
      <c r="C954" s="73" t="s">
        <v>90</v>
      </c>
      <c r="D954" s="39">
        <v>202</v>
      </c>
      <c r="E954" s="39">
        <v>215.79204411801911</v>
      </c>
      <c r="F954" s="39">
        <v>241.1550354159568</v>
      </c>
      <c r="G954" s="39">
        <v>237.1631780483591</v>
      </c>
      <c r="H954" s="39">
        <v>251.48454333639529</v>
      </c>
      <c r="I954" s="39">
        <v>265.82265909908432</v>
      </c>
    </row>
    <row r="955" spans="1:9" x14ac:dyDescent="0.35">
      <c r="A955" s="37" t="s">
        <v>56</v>
      </c>
      <c r="B955" s="37" t="s">
        <v>132</v>
      </c>
      <c r="C955" s="73" t="s">
        <v>92</v>
      </c>
      <c r="D955" s="39">
        <v>132</v>
      </c>
      <c r="E955" s="39">
        <v>172.50697071633999</v>
      </c>
      <c r="F955" s="39">
        <v>214.70709560358111</v>
      </c>
      <c r="G955" s="39">
        <v>256.6435493212183</v>
      </c>
      <c r="H955" s="39">
        <v>278.03532602557181</v>
      </c>
      <c r="I955" s="39">
        <v>301.53739521571481</v>
      </c>
    </row>
    <row r="956" spans="1:9" x14ac:dyDescent="0.35">
      <c r="A956" s="37" t="s">
        <v>56</v>
      </c>
      <c r="B956" s="37" t="s">
        <v>133</v>
      </c>
      <c r="C956" s="73" t="s">
        <v>57</v>
      </c>
      <c r="D956" s="39">
        <v>188</v>
      </c>
      <c r="E956" s="39">
        <v>185.04875144198729</v>
      </c>
      <c r="F956" s="39">
        <v>184.9144186342229</v>
      </c>
      <c r="G956" s="39">
        <v>184.2057331234852</v>
      </c>
      <c r="H956" s="39">
        <v>183.61360655187241</v>
      </c>
      <c r="I956" s="39">
        <v>182.76836321999929</v>
      </c>
    </row>
    <row r="957" spans="1:9" x14ac:dyDescent="0.35">
      <c r="A957" s="37" t="s">
        <v>56</v>
      </c>
      <c r="B957" s="37" t="s">
        <v>133</v>
      </c>
      <c r="C957" s="74" t="s">
        <v>59</v>
      </c>
      <c r="D957" s="39">
        <v>172</v>
      </c>
      <c r="E957" s="39">
        <v>172.41273292272629</v>
      </c>
      <c r="F957" s="39">
        <v>169.79118986240769</v>
      </c>
      <c r="G957" s="39">
        <v>169.29175394558891</v>
      </c>
      <c r="H957" s="39">
        <v>168.67266441951389</v>
      </c>
      <c r="I957" s="39">
        <v>167.89006998406151</v>
      </c>
    </row>
    <row r="958" spans="1:9" x14ac:dyDescent="0.35">
      <c r="A958" s="37" t="s">
        <v>56</v>
      </c>
      <c r="B958" s="37" t="s">
        <v>133</v>
      </c>
      <c r="C958" s="73" t="s">
        <v>61</v>
      </c>
      <c r="D958" s="39">
        <v>167</v>
      </c>
      <c r="E958" s="39">
        <v>136.50959506205399</v>
      </c>
      <c r="F958" s="39">
        <v>133.49649550504321</v>
      </c>
      <c r="G958" s="39">
        <v>130.73158370466649</v>
      </c>
      <c r="H958" s="39">
        <v>129.5667870538048</v>
      </c>
      <c r="I958" s="39">
        <v>128.33765989699361</v>
      </c>
    </row>
    <row r="959" spans="1:9" x14ac:dyDescent="0.35">
      <c r="A959" s="37" t="s">
        <v>56</v>
      </c>
      <c r="B959" s="37" t="s">
        <v>133</v>
      </c>
      <c r="C959" s="73" t="s">
        <v>63</v>
      </c>
      <c r="D959" s="39">
        <v>113</v>
      </c>
      <c r="E959" s="39">
        <v>144.49027291624569</v>
      </c>
      <c r="F959" s="39">
        <v>117.1680693487821</v>
      </c>
      <c r="G959" s="39">
        <v>113.45929379600661</v>
      </c>
      <c r="H959" s="39">
        <v>110.8600187950541</v>
      </c>
      <c r="I959" s="39">
        <v>109.45200329492189</v>
      </c>
    </row>
    <row r="960" spans="1:9" x14ac:dyDescent="0.35">
      <c r="A960" s="37" t="s">
        <v>56</v>
      </c>
      <c r="B960" s="37" t="s">
        <v>133</v>
      </c>
      <c r="C960" s="73" t="s">
        <v>65</v>
      </c>
      <c r="D960" s="39">
        <v>111</v>
      </c>
      <c r="E960" s="39">
        <v>108.2335482396707</v>
      </c>
      <c r="F960" s="39">
        <v>138.8101819284777</v>
      </c>
      <c r="G960" s="39">
        <v>117.2903426216067</v>
      </c>
      <c r="H960" s="39">
        <v>113.2525187775469</v>
      </c>
      <c r="I960" s="39">
        <v>110.8020274987651</v>
      </c>
    </row>
    <row r="961" spans="1:9" x14ac:dyDescent="0.35">
      <c r="A961" s="37" t="s">
        <v>56</v>
      </c>
      <c r="B961" s="37" t="s">
        <v>133</v>
      </c>
      <c r="C961" s="73" t="s">
        <v>67</v>
      </c>
      <c r="D961" s="39">
        <v>102</v>
      </c>
      <c r="E961" s="39">
        <v>115.4436025547874</v>
      </c>
      <c r="F961" s="39">
        <v>117.4330914522356</v>
      </c>
      <c r="G961" s="39">
        <v>145.909953724546</v>
      </c>
      <c r="H961" s="39">
        <v>127.8012561904518</v>
      </c>
      <c r="I961" s="39">
        <v>123.5903595527937</v>
      </c>
    </row>
    <row r="962" spans="1:9" x14ac:dyDescent="0.35">
      <c r="A962" s="37" t="s">
        <v>56</v>
      </c>
      <c r="B962" s="37" t="s">
        <v>133</v>
      </c>
      <c r="C962" s="73" t="s">
        <v>69</v>
      </c>
      <c r="D962" s="39">
        <v>102</v>
      </c>
      <c r="E962" s="39">
        <v>98.945718631233532</v>
      </c>
      <c r="F962" s="39">
        <v>109.7904506174395</v>
      </c>
      <c r="G962" s="39">
        <v>111.96035689831329</v>
      </c>
      <c r="H962" s="39">
        <v>134.69542400030869</v>
      </c>
      <c r="I962" s="39">
        <v>120.8944630837307</v>
      </c>
    </row>
    <row r="963" spans="1:9" x14ac:dyDescent="0.35">
      <c r="A963" s="37" t="s">
        <v>56</v>
      </c>
      <c r="B963" s="37" t="s">
        <v>133</v>
      </c>
      <c r="C963" s="73" t="s">
        <v>71</v>
      </c>
      <c r="D963" s="39">
        <v>79</v>
      </c>
      <c r="E963" s="39">
        <v>99.604967970405795</v>
      </c>
      <c r="F963" s="39">
        <v>97.041656224397855</v>
      </c>
      <c r="G963" s="39">
        <v>105.0386696728428</v>
      </c>
      <c r="H963" s="39">
        <v>107.08383023508949</v>
      </c>
      <c r="I963" s="39">
        <v>125.3884459532876</v>
      </c>
    </row>
    <row r="964" spans="1:9" x14ac:dyDescent="0.35">
      <c r="A964" s="37" t="s">
        <v>56</v>
      </c>
      <c r="B964" s="37" t="s">
        <v>133</v>
      </c>
      <c r="C964" s="73" t="s">
        <v>73</v>
      </c>
      <c r="D964" s="39">
        <v>69</v>
      </c>
      <c r="E964" s="39">
        <v>83.405075654433148</v>
      </c>
      <c r="F964" s="39">
        <v>97.503953713480698</v>
      </c>
      <c r="G964" s="39">
        <v>95.674862924213286</v>
      </c>
      <c r="H964" s="39">
        <v>101.85588475030509</v>
      </c>
      <c r="I964" s="39">
        <v>103.90402977598779</v>
      </c>
    </row>
    <row r="965" spans="1:9" x14ac:dyDescent="0.35">
      <c r="A965" s="37" t="s">
        <v>56</v>
      </c>
      <c r="B965" s="37" t="s">
        <v>133</v>
      </c>
      <c r="C965" s="73" t="s">
        <v>76</v>
      </c>
      <c r="D965" s="39">
        <v>64</v>
      </c>
      <c r="E965" s="39">
        <v>72.634595585587817</v>
      </c>
      <c r="F965" s="39">
        <v>85.608012297103002</v>
      </c>
      <c r="G965" s="39">
        <v>96.638176177130902</v>
      </c>
      <c r="H965" s="39">
        <v>95.251515691634083</v>
      </c>
      <c r="I965" s="39">
        <v>100.1461999971587</v>
      </c>
    </row>
    <row r="966" spans="1:9" x14ac:dyDescent="0.35">
      <c r="A966" s="37" t="s">
        <v>56</v>
      </c>
      <c r="B966" s="37" t="s">
        <v>133</v>
      </c>
      <c r="C966" s="73" t="s">
        <v>78</v>
      </c>
      <c r="D966" s="39">
        <v>65</v>
      </c>
      <c r="E966" s="39">
        <v>73.741487878615871</v>
      </c>
      <c r="F966" s="39">
        <v>80.431832175787832</v>
      </c>
      <c r="G966" s="39">
        <v>93.854689237999182</v>
      </c>
      <c r="H966" s="39">
        <v>103.7498990585953</v>
      </c>
      <c r="I966" s="39">
        <v>102.6616211009955</v>
      </c>
    </row>
    <row r="967" spans="1:9" x14ac:dyDescent="0.35">
      <c r="A967" s="37" t="s">
        <v>56</v>
      </c>
      <c r="B967" s="37" t="s">
        <v>133</v>
      </c>
      <c r="C967" s="73" t="s">
        <v>80</v>
      </c>
      <c r="D967" s="39">
        <v>74</v>
      </c>
      <c r="E967" s="39">
        <v>58.666498904083618</v>
      </c>
      <c r="F967" s="39">
        <v>65.652504416394237</v>
      </c>
      <c r="G967" s="39">
        <v>70.232734640445173</v>
      </c>
      <c r="H967" s="39">
        <v>81.249065436015556</v>
      </c>
      <c r="I967" s="39">
        <v>88.586941605875467</v>
      </c>
    </row>
    <row r="968" spans="1:9" x14ac:dyDescent="0.35">
      <c r="A968" s="37" t="s">
        <v>56</v>
      </c>
      <c r="B968" s="37" t="s">
        <v>133</v>
      </c>
      <c r="C968" s="73" t="s">
        <v>82</v>
      </c>
      <c r="D968" s="39">
        <v>43</v>
      </c>
      <c r="E968" s="39">
        <v>60.278316174807088</v>
      </c>
      <c r="F968" s="39">
        <v>49.321725975263377</v>
      </c>
      <c r="G968" s="39">
        <v>54.792105193553901</v>
      </c>
      <c r="H968" s="39">
        <v>57.756769440148609</v>
      </c>
      <c r="I968" s="39">
        <v>66.319870418547808</v>
      </c>
    </row>
    <row r="969" spans="1:9" x14ac:dyDescent="0.35">
      <c r="A969" s="37" t="s">
        <v>56</v>
      </c>
      <c r="B969" s="37" t="s">
        <v>133</v>
      </c>
      <c r="C969" s="73" t="s">
        <v>84</v>
      </c>
      <c r="D969" s="39">
        <v>36</v>
      </c>
      <c r="E969" s="39">
        <v>35.381987053998422</v>
      </c>
      <c r="F969" s="39">
        <v>49.505923606125442</v>
      </c>
      <c r="G969" s="39">
        <v>40.598814903121699</v>
      </c>
      <c r="H969" s="39">
        <v>45.628217616317158</v>
      </c>
      <c r="I969" s="39">
        <v>48.123134116135958</v>
      </c>
    </row>
    <row r="970" spans="1:9" x14ac:dyDescent="0.35">
      <c r="A970" s="37" t="s">
        <v>56</v>
      </c>
      <c r="B970" s="37" t="s">
        <v>133</v>
      </c>
      <c r="C970" s="73" t="s">
        <v>86</v>
      </c>
      <c r="D970" s="39">
        <v>18</v>
      </c>
      <c r="E970" s="39">
        <v>25.54993353762146</v>
      </c>
      <c r="F970" s="39">
        <v>25.15884310722911</v>
      </c>
      <c r="G970" s="39">
        <v>35.259404811985469</v>
      </c>
      <c r="H970" s="39">
        <v>29.007753615355369</v>
      </c>
      <c r="I970" s="39">
        <v>32.712173411095733</v>
      </c>
    </row>
    <row r="971" spans="1:9" x14ac:dyDescent="0.35">
      <c r="A971" s="37" t="s">
        <v>56</v>
      </c>
      <c r="B971" s="37" t="s">
        <v>133</v>
      </c>
      <c r="C971" s="73" t="s">
        <v>88</v>
      </c>
      <c r="D971" s="39">
        <v>4</v>
      </c>
      <c r="E971" s="39">
        <v>14.96077458991715</v>
      </c>
      <c r="F971" s="39">
        <v>21.17532132770528</v>
      </c>
      <c r="G971" s="39">
        <v>20.954850262938209</v>
      </c>
      <c r="H971" s="39">
        <v>29.70948269848552</v>
      </c>
      <c r="I971" s="39">
        <v>24.60380644962439</v>
      </c>
    </row>
    <row r="972" spans="1:9" x14ac:dyDescent="0.35">
      <c r="A972" s="37" t="s">
        <v>56</v>
      </c>
      <c r="B972" s="37" t="s">
        <v>133</v>
      </c>
      <c r="C972" s="73" t="s">
        <v>90</v>
      </c>
      <c r="D972" s="39">
        <v>3</v>
      </c>
      <c r="E972" s="39">
        <v>3.0296125583547719</v>
      </c>
      <c r="F972" s="39">
        <v>11.42328150451576</v>
      </c>
      <c r="G972" s="39">
        <v>16.402437485218488</v>
      </c>
      <c r="H972" s="39">
        <v>16.46135894354255</v>
      </c>
      <c r="I972" s="39">
        <v>23.54923277530941</v>
      </c>
    </row>
    <row r="973" spans="1:9" x14ac:dyDescent="0.35">
      <c r="A973" s="37" t="s">
        <v>56</v>
      </c>
      <c r="B973" s="37" t="s">
        <v>133</v>
      </c>
      <c r="C973" s="73" t="s">
        <v>92</v>
      </c>
      <c r="D973" s="39">
        <v>0</v>
      </c>
      <c r="E973" s="39">
        <v>1.7761192101007111</v>
      </c>
      <c r="F973" s="39">
        <v>2.476501419237954</v>
      </c>
      <c r="G973" s="39">
        <v>8.0039297312063393</v>
      </c>
      <c r="H973" s="39">
        <v>13.48166999456603</v>
      </c>
      <c r="I973" s="39">
        <v>15.907159943244221</v>
      </c>
    </row>
    <row r="974" spans="1:9" x14ac:dyDescent="0.35">
      <c r="A974" s="37" t="s">
        <v>56</v>
      </c>
      <c r="B974" s="37" t="s">
        <v>134</v>
      </c>
      <c r="C974" s="73" t="s">
        <v>57</v>
      </c>
      <c r="D974" s="39">
        <v>119</v>
      </c>
      <c r="E974" s="39">
        <v>119.5845235121846</v>
      </c>
      <c r="F974" s="39">
        <v>123.057162251896</v>
      </c>
      <c r="G974" s="39">
        <v>123.69908144354559</v>
      </c>
      <c r="H974" s="39">
        <v>128.87189244245641</v>
      </c>
      <c r="I974" s="39">
        <v>133.2787936252075</v>
      </c>
    </row>
    <row r="975" spans="1:9" x14ac:dyDescent="0.35">
      <c r="A975" s="37" t="s">
        <v>56</v>
      </c>
      <c r="B975" s="37" t="s">
        <v>134</v>
      </c>
      <c r="C975" s="74" t="s">
        <v>59</v>
      </c>
      <c r="D975" s="39">
        <v>102</v>
      </c>
      <c r="E975" s="39">
        <v>110.69819016159251</v>
      </c>
      <c r="F975" s="39">
        <v>117.35730208368621</v>
      </c>
      <c r="G975" s="39">
        <v>122.612361558212</v>
      </c>
      <c r="H975" s="39">
        <v>125.3642959436478</v>
      </c>
      <c r="I975" s="39">
        <v>132.4707120108479</v>
      </c>
    </row>
    <row r="976" spans="1:9" x14ac:dyDescent="0.35">
      <c r="A976" s="37" t="s">
        <v>56</v>
      </c>
      <c r="B976" s="37" t="s">
        <v>134</v>
      </c>
      <c r="C976" s="73" t="s">
        <v>61</v>
      </c>
      <c r="D976" s="39">
        <v>110</v>
      </c>
      <c r="E976" s="39">
        <v>81.534653256050689</v>
      </c>
      <c r="F976" s="39">
        <v>90.07903567135989</v>
      </c>
      <c r="G976" s="39">
        <v>97.487670263011466</v>
      </c>
      <c r="H976" s="39">
        <v>103.12936402942729</v>
      </c>
      <c r="I976" s="39">
        <v>107.2806312108661</v>
      </c>
    </row>
    <row r="977" spans="1:9" x14ac:dyDescent="0.35">
      <c r="A977" s="37" t="s">
        <v>56</v>
      </c>
      <c r="B977" s="37" t="s">
        <v>134</v>
      </c>
      <c r="C977" s="73" t="s">
        <v>63</v>
      </c>
      <c r="D977" s="39">
        <v>87</v>
      </c>
      <c r="E977" s="39">
        <v>90.573555040793721</v>
      </c>
      <c r="F977" s="39">
        <v>70.51810880669403</v>
      </c>
      <c r="G977" s="39">
        <v>76.843377254404587</v>
      </c>
      <c r="H977" s="39">
        <v>83.573342901173461</v>
      </c>
      <c r="I977" s="39">
        <v>88.388849496588406</v>
      </c>
    </row>
    <row r="978" spans="1:9" x14ac:dyDescent="0.35">
      <c r="A978" s="37" t="s">
        <v>56</v>
      </c>
      <c r="B978" s="37" t="s">
        <v>134</v>
      </c>
      <c r="C978" s="73" t="s">
        <v>65</v>
      </c>
      <c r="D978" s="39">
        <v>86</v>
      </c>
      <c r="E978" s="39">
        <v>87.307225974289111</v>
      </c>
      <c r="F978" s="39">
        <v>97.880592598374179</v>
      </c>
      <c r="G978" s="39">
        <v>79.273345940247083</v>
      </c>
      <c r="H978" s="39">
        <v>84.976995619717357</v>
      </c>
      <c r="I978" s="39">
        <v>91.290534115683471</v>
      </c>
    </row>
    <row r="979" spans="1:9" x14ac:dyDescent="0.35">
      <c r="A979" s="37" t="s">
        <v>56</v>
      </c>
      <c r="B979" s="37" t="s">
        <v>134</v>
      </c>
      <c r="C979" s="73" t="s">
        <v>67</v>
      </c>
      <c r="D979" s="39">
        <v>74</v>
      </c>
      <c r="E979" s="39">
        <v>94.075949162590717</v>
      </c>
      <c r="F979" s="39">
        <v>105.0822312424483</v>
      </c>
      <c r="G979" s="39">
        <v>118.37127440183561</v>
      </c>
      <c r="H979" s="39">
        <v>100.2779055547328</v>
      </c>
      <c r="I979" s="39">
        <v>105.7244210326315</v>
      </c>
    </row>
    <row r="980" spans="1:9" x14ac:dyDescent="0.35">
      <c r="A980" s="37" t="s">
        <v>56</v>
      </c>
      <c r="B980" s="37" t="s">
        <v>134</v>
      </c>
      <c r="C980" s="73" t="s">
        <v>69</v>
      </c>
      <c r="D980" s="39">
        <v>86</v>
      </c>
      <c r="E980" s="39">
        <v>72.33048887114542</v>
      </c>
      <c r="F980" s="39">
        <v>92.759478819679927</v>
      </c>
      <c r="G980" s="39">
        <v>104.0347611946631</v>
      </c>
      <c r="H980" s="39">
        <v>117.97654945692049</v>
      </c>
      <c r="I980" s="39">
        <v>103.78615184543879</v>
      </c>
    </row>
    <row r="981" spans="1:9" x14ac:dyDescent="0.35">
      <c r="A981" s="37" t="s">
        <v>56</v>
      </c>
      <c r="B981" s="37" t="s">
        <v>134</v>
      </c>
      <c r="C981" s="73" t="s">
        <v>71</v>
      </c>
      <c r="D981" s="39">
        <v>55</v>
      </c>
      <c r="E981" s="39">
        <v>78.115361280473707</v>
      </c>
      <c r="F981" s="39">
        <v>71.067520785422374</v>
      </c>
      <c r="G981" s="39">
        <v>88.278287557540082</v>
      </c>
      <c r="H981" s="39">
        <v>99.022140085678814</v>
      </c>
      <c r="I981" s="39">
        <v>113.0546163013294</v>
      </c>
    </row>
    <row r="982" spans="1:9" x14ac:dyDescent="0.35">
      <c r="A982" s="37" t="s">
        <v>56</v>
      </c>
      <c r="B982" s="37" t="s">
        <v>134</v>
      </c>
      <c r="C982" s="73" t="s">
        <v>73</v>
      </c>
      <c r="D982" s="39">
        <v>46</v>
      </c>
      <c r="E982" s="39">
        <v>52.081431316397577</v>
      </c>
      <c r="F982" s="39">
        <v>70.022045742296442</v>
      </c>
      <c r="G982" s="39">
        <v>66.279874985499134</v>
      </c>
      <c r="H982" s="39">
        <v>81.075630161393192</v>
      </c>
      <c r="I982" s="39">
        <v>91.526659637406951</v>
      </c>
    </row>
    <row r="983" spans="1:9" x14ac:dyDescent="0.35">
      <c r="A983" s="37" t="s">
        <v>56</v>
      </c>
      <c r="B983" s="37" t="s">
        <v>134</v>
      </c>
      <c r="C983" s="73" t="s">
        <v>76</v>
      </c>
      <c r="D983" s="39">
        <v>66</v>
      </c>
      <c r="E983" s="39">
        <v>49.095485107236577</v>
      </c>
      <c r="F983" s="39">
        <v>57.18938202654833</v>
      </c>
      <c r="G983" s="39">
        <v>72.960241986128395</v>
      </c>
      <c r="H983" s="39">
        <v>71.34350319265657</v>
      </c>
      <c r="I983" s="39">
        <v>84.876172498292902</v>
      </c>
    </row>
    <row r="984" spans="1:9" x14ac:dyDescent="0.35">
      <c r="A984" s="37" t="s">
        <v>56</v>
      </c>
      <c r="B984" s="37" t="s">
        <v>134</v>
      </c>
      <c r="C984" s="73" t="s">
        <v>78</v>
      </c>
      <c r="D984" s="39">
        <v>66</v>
      </c>
      <c r="E984" s="39">
        <v>61.11115062319729</v>
      </c>
      <c r="F984" s="39">
        <v>49.127201018375288</v>
      </c>
      <c r="G984" s="39">
        <v>57.629201079768649</v>
      </c>
      <c r="H984" s="39">
        <v>71.35347486687094</v>
      </c>
      <c r="I984" s="39">
        <v>71.397541150252991</v>
      </c>
    </row>
    <row r="985" spans="1:9" x14ac:dyDescent="0.35">
      <c r="A985" s="37" t="s">
        <v>56</v>
      </c>
      <c r="B985" s="37" t="s">
        <v>134</v>
      </c>
      <c r="C985" s="73" t="s">
        <v>80</v>
      </c>
      <c r="D985" s="39">
        <v>68</v>
      </c>
      <c r="E985" s="39">
        <v>58.375785605575977</v>
      </c>
      <c r="F985" s="39">
        <v>56.077490234080123</v>
      </c>
      <c r="G985" s="39">
        <v>46.473777075612233</v>
      </c>
      <c r="H985" s="39">
        <v>54.840545696544709</v>
      </c>
      <c r="I985" s="39">
        <v>67.615340069631714</v>
      </c>
    </row>
    <row r="986" spans="1:9" x14ac:dyDescent="0.35">
      <c r="A986" s="37" t="s">
        <v>56</v>
      </c>
      <c r="B986" s="37" t="s">
        <v>134</v>
      </c>
      <c r="C986" s="73" t="s">
        <v>82</v>
      </c>
      <c r="D986" s="39">
        <v>47</v>
      </c>
      <c r="E986" s="39">
        <v>64.021281831525485</v>
      </c>
      <c r="F986" s="39">
        <v>57.683448679717152</v>
      </c>
      <c r="G986" s="39">
        <v>56.400581264511317</v>
      </c>
      <c r="H986" s="39">
        <v>48.002707513488431</v>
      </c>
      <c r="I986" s="39">
        <v>57.001089194669277</v>
      </c>
    </row>
    <row r="987" spans="1:9" x14ac:dyDescent="0.35">
      <c r="A987" s="37" t="s">
        <v>56</v>
      </c>
      <c r="B987" s="37" t="s">
        <v>134</v>
      </c>
      <c r="C987" s="73" t="s">
        <v>84</v>
      </c>
      <c r="D987" s="39">
        <v>21</v>
      </c>
      <c r="E987" s="39">
        <v>39.902249904813608</v>
      </c>
      <c r="F987" s="39">
        <v>54.73705614628107</v>
      </c>
      <c r="G987" s="39">
        <v>50.759876433646888</v>
      </c>
      <c r="H987" s="39">
        <v>50.186090176562757</v>
      </c>
      <c r="I987" s="39">
        <v>43.89906029804191</v>
      </c>
    </row>
    <row r="988" spans="1:9" x14ac:dyDescent="0.35">
      <c r="A988" s="37" t="s">
        <v>56</v>
      </c>
      <c r="B988" s="37" t="s">
        <v>134</v>
      </c>
      <c r="C988" s="73" t="s">
        <v>86</v>
      </c>
      <c r="D988" s="39">
        <v>24</v>
      </c>
      <c r="E988" s="39">
        <v>18.0426628000675</v>
      </c>
      <c r="F988" s="39">
        <v>35.573491326566248</v>
      </c>
      <c r="G988" s="39">
        <v>49.562479026289068</v>
      </c>
      <c r="H988" s="39">
        <v>46.463201743907042</v>
      </c>
      <c r="I988" s="39">
        <v>46.36152455374112</v>
      </c>
    </row>
    <row r="989" spans="1:9" x14ac:dyDescent="0.35">
      <c r="A989" s="37" t="s">
        <v>56</v>
      </c>
      <c r="B989" s="37" t="s">
        <v>134</v>
      </c>
      <c r="C989" s="73" t="s">
        <v>88</v>
      </c>
      <c r="D989" s="39">
        <v>3</v>
      </c>
      <c r="E989" s="39">
        <v>19.733375714258301</v>
      </c>
      <c r="F989" s="39">
        <v>15.259044130318649</v>
      </c>
      <c r="G989" s="39">
        <v>30.745998148988871</v>
      </c>
      <c r="H989" s="39">
        <v>43.329490588973229</v>
      </c>
      <c r="I989" s="39">
        <v>41.186045530779523</v>
      </c>
    </row>
    <row r="990" spans="1:9" x14ac:dyDescent="0.35">
      <c r="A990" s="37" t="s">
        <v>56</v>
      </c>
      <c r="B990" s="37" t="s">
        <v>134</v>
      </c>
      <c r="C990" s="73" t="s">
        <v>90</v>
      </c>
      <c r="D990" s="39">
        <v>0</v>
      </c>
      <c r="E990" s="39">
        <v>2.2564741136793538</v>
      </c>
      <c r="F990" s="39">
        <v>15.38145403624014</v>
      </c>
      <c r="G990" s="39">
        <v>12.230152823296461</v>
      </c>
      <c r="H990" s="39">
        <v>25.06842313952534</v>
      </c>
      <c r="I990" s="39">
        <v>35.755674064739679</v>
      </c>
    </row>
    <row r="991" spans="1:9" x14ac:dyDescent="0.35">
      <c r="A991" s="37" t="s">
        <v>56</v>
      </c>
      <c r="B991" s="37" t="s">
        <v>134</v>
      </c>
      <c r="C991" s="73" t="s">
        <v>92</v>
      </c>
      <c r="D991" s="39">
        <v>0</v>
      </c>
      <c r="E991" s="39">
        <v>0</v>
      </c>
      <c r="F991" s="39">
        <v>1.487301579944952</v>
      </c>
      <c r="G991" s="39">
        <v>11.02355085017885</v>
      </c>
      <c r="H991" s="39">
        <v>12.968428123057111</v>
      </c>
      <c r="I991" s="39">
        <v>22.92461545556376</v>
      </c>
    </row>
    <row r="992" spans="1:9" x14ac:dyDescent="0.35">
      <c r="A992" s="37" t="s">
        <v>56</v>
      </c>
      <c r="B992" s="37" t="s">
        <v>135</v>
      </c>
      <c r="C992" s="73" t="s">
        <v>57</v>
      </c>
      <c r="D992" s="39">
        <v>68</v>
      </c>
      <c r="E992" s="39">
        <v>76.85425009944538</v>
      </c>
      <c r="F992" s="39">
        <v>73.467641367271142</v>
      </c>
      <c r="G992" s="39">
        <v>71.109719957453819</v>
      </c>
      <c r="H992" s="39">
        <v>68.930267286866155</v>
      </c>
      <c r="I992" s="39">
        <v>66.64367456715236</v>
      </c>
    </row>
    <row r="993" spans="1:9" x14ac:dyDescent="0.35">
      <c r="A993" s="37" t="s">
        <v>56</v>
      </c>
      <c r="B993" s="37" t="s">
        <v>135</v>
      </c>
      <c r="C993" s="74" t="s">
        <v>59</v>
      </c>
      <c r="D993" s="39">
        <v>49</v>
      </c>
      <c r="E993" s="39">
        <v>45.179457820336303</v>
      </c>
      <c r="F993" s="39">
        <v>47.020462698176701</v>
      </c>
      <c r="G993" s="39">
        <v>43.757992080306053</v>
      </c>
      <c r="H993" s="39">
        <v>41.837633192976092</v>
      </c>
      <c r="I993" s="39">
        <v>39.983425013812337</v>
      </c>
    </row>
    <row r="994" spans="1:9" x14ac:dyDescent="0.35">
      <c r="A994" s="37" t="s">
        <v>56</v>
      </c>
      <c r="B994" s="37" t="s">
        <v>135</v>
      </c>
      <c r="C994" s="73" t="s">
        <v>61</v>
      </c>
      <c r="D994" s="39">
        <v>48</v>
      </c>
      <c r="E994" s="39">
        <v>37.926251970696683</v>
      </c>
      <c r="F994" s="39">
        <v>30.60970304341048</v>
      </c>
      <c r="G994" s="39">
        <v>30.421138179821849</v>
      </c>
      <c r="H994" s="39">
        <v>27.944672314847612</v>
      </c>
      <c r="I994" s="39">
        <v>26.249072346951419</v>
      </c>
    </row>
    <row r="995" spans="1:9" x14ac:dyDescent="0.35">
      <c r="A995" s="37" t="s">
        <v>56</v>
      </c>
      <c r="B995" s="37" t="s">
        <v>135</v>
      </c>
      <c r="C995" s="73" t="s">
        <v>63</v>
      </c>
      <c r="D995" s="39">
        <v>25</v>
      </c>
      <c r="E995" s="39">
        <v>39.402671906965367</v>
      </c>
      <c r="F995" s="39">
        <v>30.529016025338091</v>
      </c>
      <c r="G995" s="39">
        <v>25.53483523518214</v>
      </c>
      <c r="H995" s="39">
        <v>24.777981760733589</v>
      </c>
      <c r="I995" s="39">
        <v>23.085343009980122</v>
      </c>
    </row>
    <row r="996" spans="1:9" x14ac:dyDescent="0.35">
      <c r="A996" s="37" t="s">
        <v>56</v>
      </c>
      <c r="B996" s="37" t="s">
        <v>135</v>
      </c>
      <c r="C996" s="73" t="s">
        <v>65</v>
      </c>
      <c r="D996" s="39">
        <v>35</v>
      </c>
      <c r="E996" s="39">
        <v>31.750127184321741</v>
      </c>
      <c r="F996" s="39">
        <v>35.320388904771093</v>
      </c>
      <c r="G996" s="39">
        <v>29.54755355836275</v>
      </c>
      <c r="H996" s="39">
        <v>25.610663490363891</v>
      </c>
      <c r="I996" s="39">
        <v>24.33199396525049</v>
      </c>
    </row>
    <row r="997" spans="1:9" x14ac:dyDescent="0.35">
      <c r="A997" s="37" t="s">
        <v>56</v>
      </c>
      <c r="B997" s="37" t="s">
        <v>135</v>
      </c>
      <c r="C997" s="73" t="s">
        <v>67</v>
      </c>
      <c r="D997" s="39">
        <v>40</v>
      </c>
      <c r="E997" s="39">
        <v>42.816241946358659</v>
      </c>
      <c r="F997" s="39">
        <v>36.419837314241633</v>
      </c>
      <c r="G997" s="39">
        <v>39.084239413923733</v>
      </c>
      <c r="H997" s="39">
        <v>35.685167459114147</v>
      </c>
      <c r="I997" s="39">
        <v>32.46257720838905</v>
      </c>
    </row>
    <row r="998" spans="1:9" x14ac:dyDescent="0.35">
      <c r="A998" s="37" t="s">
        <v>56</v>
      </c>
      <c r="B998" s="37" t="s">
        <v>135</v>
      </c>
      <c r="C998" s="73" t="s">
        <v>69</v>
      </c>
      <c r="D998" s="39">
        <v>65</v>
      </c>
      <c r="E998" s="39">
        <v>38.769128300718322</v>
      </c>
      <c r="F998" s="39">
        <v>35.446492359599553</v>
      </c>
      <c r="G998" s="39">
        <v>31.528889220323531</v>
      </c>
      <c r="H998" s="39">
        <v>33.000392670762679</v>
      </c>
      <c r="I998" s="39">
        <v>30.576709377617799</v>
      </c>
    </row>
    <row r="999" spans="1:9" x14ac:dyDescent="0.35">
      <c r="A999" s="37" t="s">
        <v>56</v>
      </c>
      <c r="B999" s="37" t="s">
        <v>135</v>
      </c>
      <c r="C999" s="73" t="s">
        <v>71</v>
      </c>
      <c r="D999" s="39">
        <v>45</v>
      </c>
      <c r="E999" s="39">
        <v>43.263509465445729</v>
      </c>
      <c r="F999" s="39">
        <v>37.928269233232143</v>
      </c>
      <c r="G999" s="39">
        <v>34.824340243303539</v>
      </c>
      <c r="H999" s="39">
        <v>32.175464300619332</v>
      </c>
      <c r="I999" s="39">
        <v>33.383633862743928</v>
      </c>
    </row>
    <row r="1000" spans="1:9" x14ac:dyDescent="0.35">
      <c r="A1000" s="37" t="s">
        <v>56</v>
      </c>
      <c r="B1000" s="37" t="s">
        <v>135</v>
      </c>
      <c r="C1000" s="73" t="s">
        <v>73</v>
      </c>
      <c r="D1000" s="39">
        <v>45</v>
      </c>
      <c r="E1000" s="39">
        <v>45.028034927227978</v>
      </c>
      <c r="F1000" s="39">
        <v>46.13095266767521</v>
      </c>
      <c r="G1000" s="39">
        <v>41.645905095660837</v>
      </c>
      <c r="H1000" s="39">
        <v>39.085501578809783</v>
      </c>
      <c r="I1000" s="39">
        <v>37.127127509270892</v>
      </c>
    </row>
    <row r="1001" spans="1:9" x14ac:dyDescent="0.35">
      <c r="A1001" s="37" t="s">
        <v>56</v>
      </c>
      <c r="B1001" s="37" t="s">
        <v>135</v>
      </c>
      <c r="C1001" s="73" t="s">
        <v>76</v>
      </c>
      <c r="D1001" s="39">
        <v>57</v>
      </c>
      <c r="E1001" s="39">
        <v>50.779528295087232</v>
      </c>
      <c r="F1001" s="39">
        <v>50.071242340257761</v>
      </c>
      <c r="G1001" s="39">
        <v>49.812999455123112</v>
      </c>
      <c r="H1001" s="39">
        <v>46.102695471496723</v>
      </c>
      <c r="I1001" s="39">
        <v>43.575134365702922</v>
      </c>
    </row>
    <row r="1002" spans="1:9" x14ac:dyDescent="0.35">
      <c r="A1002" s="37" t="s">
        <v>56</v>
      </c>
      <c r="B1002" s="37" t="s">
        <v>135</v>
      </c>
      <c r="C1002" s="73" t="s">
        <v>78</v>
      </c>
      <c r="D1002" s="39">
        <v>56</v>
      </c>
      <c r="E1002" s="39">
        <v>46.999483324180801</v>
      </c>
      <c r="F1002" s="39">
        <v>47.565025057827249</v>
      </c>
      <c r="G1002" s="39">
        <v>48.26084656285343</v>
      </c>
      <c r="H1002" s="39">
        <v>47.906669966501198</v>
      </c>
      <c r="I1002" s="39">
        <v>44.851635768172613</v>
      </c>
    </row>
    <row r="1003" spans="1:9" x14ac:dyDescent="0.35">
      <c r="A1003" s="37" t="s">
        <v>56</v>
      </c>
      <c r="B1003" s="37" t="s">
        <v>135</v>
      </c>
      <c r="C1003" s="73" t="s">
        <v>80</v>
      </c>
      <c r="D1003" s="39">
        <v>40</v>
      </c>
      <c r="E1003" s="39">
        <v>52.270963948024793</v>
      </c>
      <c r="F1003" s="39">
        <v>42.900930685518887</v>
      </c>
      <c r="G1003" s="39">
        <v>42.305716254524363</v>
      </c>
      <c r="H1003" s="39">
        <v>43.882427575502398</v>
      </c>
      <c r="I1003" s="39">
        <v>43.273282078561166</v>
      </c>
    </row>
    <row r="1004" spans="1:9" x14ac:dyDescent="0.35">
      <c r="A1004" s="37" t="s">
        <v>56</v>
      </c>
      <c r="B1004" s="37" t="s">
        <v>135</v>
      </c>
      <c r="C1004" s="73" t="s">
        <v>82</v>
      </c>
      <c r="D1004" s="39">
        <v>75</v>
      </c>
      <c r="E1004" s="39">
        <v>57.595180919936517</v>
      </c>
      <c r="F1004" s="39">
        <v>59.256883070564001</v>
      </c>
      <c r="G1004" s="39">
        <v>51.671620025164202</v>
      </c>
      <c r="H1004" s="39">
        <v>51.064593483236443</v>
      </c>
      <c r="I1004" s="39">
        <v>52.925877478137949</v>
      </c>
    </row>
    <row r="1005" spans="1:9" x14ac:dyDescent="0.35">
      <c r="A1005" s="37" t="s">
        <v>56</v>
      </c>
      <c r="B1005" s="37" t="s">
        <v>135</v>
      </c>
      <c r="C1005" s="73" t="s">
        <v>84</v>
      </c>
      <c r="D1005" s="39">
        <v>69</v>
      </c>
      <c r="E1005" s="39">
        <v>90.501959673034804</v>
      </c>
      <c r="F1005" s="39">
        <v>65.846281159296311</v>
      </c>
      <c r="G1005" s="39">
        <v>67.153177478398817</v>
      </c>
      <c r="H1005" s="39">
        <v>60.488404570798593</v>
      </c>
      <c r="I1005" s="39">
        <v>59.424037874118227</v>
      </c>
    </row>
    <row r="1006" spans="1:9" x14ac:dyDescent="0.35">
      <c r="A1006" s="37" t="s">
        <v>56</v>
      </c>
      <c r="B1006" s="37" t="s">
        <v>135</v>
      </c>
      <c r="C1006" s="73" t="s">
        <v>86</v>
      </c>
      <c r="D1006" s="39">
        <v>61</v>
      </c>
      <c r="E1006" s="39">
        <v>72.893960298191516</v>
      </c>
      <c r="F1006" s="39">
        <v>87.101848703913134</v>
      </c>
      <c r="G1006" s="39">
        <v>68.230612442812344</v>
      </c>
      <c r="H1006" s="39">
        <v>69.342118253148016</v>
      </c>
      <c r="I1006" s="39">
        <v>64.023712849434048</v>
      </c>
    </row>
    <row r="1007" spans="1:9" x14ac:dyDescent="0.35">
      <c r="A1007" s="37" t="s">
        <v>56</v>
      </c>
      <c r="B1007" s="37" t="s">
        <v>135</v>
      </c>
      <c r="C1007" s="73" t="s">
        <v>88</v>
      </c>
      <c r="D1007" s="39">
        <v>55</v>
      </c>
      <c r="E1007" s="39">
        <v>43.719045357712517</v>
      </c>
      <c r="F1007" s="39">
        <v>51.072284202469383</v>
      </c>
      <c r="G1007" s="39">
        <v>61.750791672213168</v>
      </c>
      <c r="H1007" s="39">
        <v>48.946621231767203</v>
      </c>
      <c r="I1007" s="39">
        <v>50.078007203901322</v>
      </c>
    </row>
    <row r="1008" spans="1:9" x14ac:dyDescent="0.35">
      <c r="A1008" s="37" t="s">
        <v>56</v>
      </c>
      <c r="B1008" s="37" t="s">
        <v>135</v>
      </c>
      <c r="C1008" s="73" t="s">
        <v>90</v>
      </c>
      <c r="D1008" s="39">
        <v>24</v>
      </c>
      <c r="E1008" s="39">
        <v>32.483871055247853</v>
      </c>
      <c r="F1008" s="39">
        <v>28.794879582112589</v>
      </c>
      <c r="G1008" s="39">
        <v>34.262273903811668</v>
      </c>
      <c r="H1008" s="39">
        <v>41.87083357260169</v>
      </c>
      <c r="I1008" s="39">
        <v>33.978042349520663</v>
      </c>
    </row>
    <row r="1009" spans="1:9" x14ac:dyDescent="0.35">
      <c r="A1009" s="37" t="s">
        <v>56</v>
      </c>
      <c r="B1009" s="37" t="s">
        <v>135</v>
      </c>
      <c r="C1009" s="73" t="s">
        <v>92</v>
      </c>
      <c r="D1009" s="39">
        <v>10</v>
      </c>
      <c r="E1009" s="39">
        <v>13.541024006272011</v>
      </c>
      <c r="F1009" s="39">
        <v>19.965375640061421</v>
      </c>
      <c r="G1009" s="39">
        <v>20.774293570518051</v>
      </c>
      <c r="H1009" s="39">
        <v>24.50065472783195</v>
      </c>
      <c r="I1009" s="39">
        <v>30.535719846754549</v>
      </c>
    </row>
    <row r="1010" spans="1:9" x14ac:dyDescent="0.35">
      <c r="A1010" s="37" t="s">
        <v>56</v>
      </c>
      <c r="B1010" s="37" t="s">
        <v>136</v>
      </c>
      <c r="C1010" s="73" t="s">
        <v>57</v>
      </c>
      <c r="D1010" s="39">
        <v>23</v>
      </c>
      <c r="E1010" s="39">
        <v>25.341525249667789</v>
      </c>
      <c r="F1010" s="39">
        <v>24.929688241156139</v>
      </c>
      <c r="G1010" s="39">
        <v>25.08774618275007</v>
      </c>
      <c r="H1010" s="39">
        <v>25.15277230360287</v>
      </c>
      <c r="I1010" s="39">
        <v>25.045814202734739</v>
      </c>
    </row>
    <row r="1011" spans="1:9" x14ac:dyDescent="0.35">
      <c r="A1011" s="37" t="s">
        <v>56</v>
      </c>
      <c r="B1011" s="37" t="s">
        <v>136</v>
      </c>
      <c r="C1011" s="74" t="s">
        <v>59</v>
      </c>
      <c r="D1011" s="39">
        <v>36</v>
      </c>
      <c r="E1011" s="39">
        <v>23.804050060848581</v>
      </c>
      <c r="F1011" s="39">
        <v>25.288857388919951</v>
      </c>
      <c r="G1011" s="39">
        <v>24.851022563211259</v>
      </c>
      <c r="H1011" s="39">
        <v>24.898251669632341</v>
      </c>
      <c r="I1011" s="39">
        <v>24.855240351036091</v>
      </c>
    </row>
    <row r="1012" spans="1:9" x14ac:dyDescent="0.35">
      <c r="A1012" s="37" t="s">
        <v>56</v>
      </c>
      <c r="B1012" s="37" t="s">
        <v>136</v>
      </c>
      <c r="C1012" s="73" t="s">
        <v>61</v>
      </c>
      <c r="D1012" s="39">
        <v>29</v>
      </c>
      <c r="E1012" s="39">
        <v>17.902280710014271</v>
      </c>
      <c r="F1012" s="39">
        <v>12.073679809868359</v>
      </c>
      <c r="G1012" s="39">
        <v>12.654726012329849</v>
      </c>
      <c r="H1012" s="39">
        <v>12.27925255086075</v>
      </c>
      <c r="I1012" s="39">
        <v>12.14658163301314</v>
      </c>
    </row>
    <row r="1013" spans="1:9" x14ac:dyDescent="0.35">
      <c r="A1013" s="37" t="s">
        <v>56</v>
      </c>
      <c r="B1013" s="37" t="s">
        <v>136</v>
      </c>
      <c r="C1013" s="73" t="s">
        <v>63</v>
      </c>
      <c r="D1013" s="39">
        <v>23</v>
      </c>
      <c r="E1013" s="39">
        <v>23.88220073764252</v>
      </c>
      <c r="F1013" s="39">
        <v>15.941717497052711</v>
      </c>
      <c r="G1013" s="39">
        <v>11.10205637032244</v>
      </c>
      <c r="H1013" s="39">
        <v>11.515702378001841</v>
      </c>
      <c r="I1013" s="39">
        <v>11.139918819612101</v>
      </c>
    </row>
    <row r="1014" spans="1:9" x14ac:dyDescent="0.35">
      <c r="A1014" s="37" t="s">
        <v>56</v>
      </c>
      <c r="B1014" s="37" t="s">
        <v>136</v>
      </c>
      <c r="C1014" s="73" t="s">
        <v>65</v>
      </c>
      <c r="D1014" s="39">
        <v>23</v>
      </c>
      <c r="E1014" s="39">
        <v>26.719881805704649</v>
      </c>
      <c r="F1014" s="39">
        <v>26.597943508536769</v>
      </c>
      <c r="G1014" s="39">
        <v>19.51501401873502</v>
      </c>
      <c r="H1014" s="39">
        <v>15.12034131392978</v>
      </c>
      <c r="I1014" s="39">
        <v>15.29472944730813</v>
      </c>
    </row>
    <row r="1015" spans="1:9" x14ac:dyDescent="0.35">
      <c r="A1015" s="37" t="s">
        <v>56</v>
      </c>
      <c r="B1015" s="37" t="s">
        <v>136</v>
      </c>
      <c r="C1015" s="73" t="s">
        <v>67</v>
      </c>
      <c r="D1015" s="39">
        <v>12</v>
      </c>
      <c r="E1015" s="39">
        <v>20.414631969132891</v>
      </c>
      <c r="F1015" s="39">
        <v>24.810773195491581</v>
      </c>
      <c r="G1015" s="39">
        <v>24.864839532976141</v>
      </c>
      <c r="H1015" s="39">
        <v>19.296602538354641</v>
      </c>
      <c r="I1015" s="39">
        <v>15.65151832535334</v>
      </c>
    </row>
    <row r="1016" spans="1:9" x14ac:dyDescent="0.35">
      <c r="A1016" s="37" t="s">
        <v>56</v>
      </c>
      <c r="B1016" s="37" t="s">
        <v>136</v>
      </c>
      <c r="C1016" s="73" t="s">
        <v>69</v>
      </c>
      <c r="D1016" s="39">
        <v>16</v>
      </c>
      <c r="E1016" s="39">
        <v>14.874445590565349</v>
      </c>
      <c r="F1016" s="39">
        <v>14.65247367375528</v>
      </c>
      <c r="G1016" s="39">
        <v>18.707844774479529</v>
      </c>
      <c r="H1016" s="39">
        <v>18.473780146787</v>
      </c>
      <c r="I1016" s="39">
        <v>14.170784156742521</v>
      </c>
    </row>
    <row r="1017" spans="1:9" x14ac:dyDescent="0.35">
      <c r="A1017" s="37" t="s">
        <v>56</v>
      </c>
      <c r="B1017" s="37" t="s">
        <v>136</v>
      </c>
      <c r="C1017" s="73" t="s">
        <v>71</v>
      </c>
      <c r="D1017" s="39">
        <v>17</v>
      </c>
      <c r="E1017" s="39">
        <v>26.583570183011719</v>
      </c>
      <c r="F1017" s="39">
        <v>24.559885022089041</v>
      </c>
      <c r="G1017" s="39">
        <v>24.169156040799809</v>
      </c>
      <c r="H1017" s="39">
        <v>27.554339924544969</v>
      </c>
      <c r="I1017" s="39">
        <v>27.96564784305194</v>
      </c>
    </row>
    <row r="1018" spans="1:9" x14ac:dyDescent="0.35">
      <c r="A1018" s="37" t="s">
        <v>56</v>
      </c>
      <c r="B1018" s="37" t="s">
        <v>136</v>
      </c>
      <c r="C1018" s="73" t="s">
        <v>73</v>
      </c>
      <c r="D1018" s="39">
        <v>22</v>
      </c>
      <c r="E1018" s="39">
        <v>23.934277779636741</v>
      </c>
      <c r="F1018" s="39">
        <v>30.003361051058839</v>
      </c>
      <c r="G1018" s="39">
        <v>27.986805243066001</v>
      </c>
      <c r="H1018" s="39">
        <v>27.597658839654351</v>
      </c>
      <c r="I1018" s="39">
        <v>30.827172873341159</v>
      </c>
    </row>
    <row r="1019" spans="1:9" x14ac:dyDescent="0.35">
      <c r="A1019" s="37" t="s">
        <v>56</v>
      </c>
      <c r="B1019" s="37" t="s">
        <v>136</v>
      </c>
      <c r="C1019" s="73" t="s">
        <v>76</v>
      </c>
      <c r="D1019" s="39">
        <v>32</v>
      </c>
      <c r="E1019" s="39">
        <v>18.022108918334411</v>
      </c>
      <c r="F1019" s="39">
        <v>19.057110157214868</v>
      </c>
      <c r="G1019" s="39">
        <v>23.506430285796998</v>
      </c>
      <c r="H1019" s="39">
        <v>21.915718347170991</v>
      </c>
      <c r="I1019" s="39">
        <v>21.550058438703989</v>
      </c>
    </row>
    <row r="1020" spans="1:9" x14ac:dyDescent="0.35">
      <c r="A1020" s="37" t="s">
        <v>56</v>
      </c>
      <c r="B1020" s="37" t="s">
        <v>136</v>
      </c>
      <c r="C1020" s="73" t="s">
        <v>78</v>
      </c>
      <c r="D1020" s="39">
        <v>25</v>
      </c>
      <c r="E1020" s="39">
        <v>24.497844628393711</v>
      </c>
      <c r="F1020" s="39">
        <v>14.385708979992121</v>
      </c>
      <c r="G1020" s="39">
        <v>15.389526034544939</v>
      </c>
      <c r="H1020" s="39">
        <v>18.579860620578572</v>
      </c>
      <c r="I1020" s="39">
        <v>17.36630351404661</v>
      </c>
    </row>
    <row r="1021" spans="1:9" x14ac:dyDescent="0.35">
      <c r="A1021" s="37" t="s">
        <v>56</v>
      </c>
      <c r="B1021" s="37" t="s">
        <v>136</v>
      </c>
      <c r="C1021" s="73" t="s">
        <v>80</v>
      </c>
      <c r="D1021" s="39">
        <v>20</v>
      </c>
      <c r="E1021" s="39">
        <v>23.984963489528671</v>
      </c>
      <c r="F1021" s="39">
        <v>22.533359702894469</v>
      </c>
      <c r="G1021" s="39">
        <v>13.90363873342918</v>
      </c>
      <c r="H1021" s="39">
        <v>14.84433737905745</v>
      </c>
      <c r="I1021" s="39">
        <v>17.53157635353692</v>
      </c>
    </row>
    <row r="1022" spans="1:9" x14ac:dyDescent="0.35">
      <c r="A1022" s="37" t="s">
        <v>56</v>
      </c>
      <c r="B1022" s="37" t="s">
        <v>136</v>
      </c>
      <c r="C1022" s="73" t="s">
        <v>82</v>
      </c>
      <c r="D1022" s="39">
        <v>10</v>
      </c>
      <c r="E1022" s="39">
        <v>19.267674697123301</v>
      </c>
      <c r="F1022" s="39">
        <v>25.3008624533682</v>
      </c>
      <c r="G1022" s="39">
        <v>24.685520823526179</v>
      </c>
      <c r="H1022" s="39">
        <v>16.91405031462104</v>
      </c>
      <c r="I1022" s="39">
        <v>17.477630979537771</v>
      </c>
    </row>
    <row r="1023" spans="1:9" x14ac:dyDescent="0.35">
      <c r="A1023" s="37" t="s">
        <v>56</v>
      </c>
      <c r="B1023" s="37" t="s">
        <v>136</v>
      </c>
      <c r="C1023" s="73" t="s">
        <v>84</v>
      </c>
      <c r="D1023" s="39">
        <v>8</v>
      </c>
      <c r="E1023" s="39">
        <v>4.0922601686103057</v>
      </c>
      <c r="F1023" s="39">
        <v>11.80534326312349</v>
      </c>
      <c r="G1023" s="39">
        <v>17.96224291196155</v>
      </c>
      <c r="H1023" s="39">
        <v>16.875602276968088</v>
      </c>
      <c r="I1023" s="39">
        <v>9.984125683063386</v>
      </c>
    </row>
    <row r="1024" spans="1:9" x14ac:dyDescent="0.35">
      <c r="A1024" s="37" t="s">
        <v>56</v>
      </c>
      <c r="B1024" s="37" t="s">
        <v>136</v>
      </c>
      <c r="C1024" s="73" t="s">
        <v>86</v>
      </c>
      <c r="D1024" s="39">
        <v>5</v>
      </c>
      <c r="E1024" s="39">
        <v>15.244693387697451</v>
      </c>
      <c r="F1024" s="39">
        <v>10.53522969233811</v>
      </c>
      <c r="G1024" s="39">
        <v>17.42653999385865</v>
      </c>
      <c r="H1024" s="39">
        <v>22.537464467474749</v>
      </c>
      <c r="I1024" s="39">
        <v>22.458240307318569</v>
      </c>
    </row>
    <row r="1025" spans="1:9" x14ac:dyDescent="0.35">
      <c r="A1025" s="37" t="s">
        <v>56</v>
      </c>
      <c r="B1025" s="37" t="s">
        <v>136</v>
      </c>
      <c r="C1025" s="73" t="s">
        <v>88</v>
      </c>
      <c r="D1025" s="39">
        <v>0</v>
      </c>
      <c r="E1025" s="39">
        <v>2.6574249648309269</v>
      </c>
      <c r="F1025" s="39">
        <v>8.4119306154770328</v>
      </c>
      <c r="G1025" s="39">
        <v>4.8969772715711644</v>
      </c>
      <c r="H1025" s="39">
        <v>9.9635050595318333</v>
      </c>
      <c r="I1025" s="39">
        <v>13.876399511020431</v>
      </c>
    </row>
    <row r="1026" spans="1:9" x14ac:dyDescent="0.35">
      <c r="A1026" s="37" t="s">
        <v>56</v>
      </c>
      <c r="B1026" s="37" t="s">
        <v>136</v>
      </c>
      <c r="C1026" s="73" t="s">
        <v>90</v>
      </c>
      <c r="D1026" s="39">
        <v>0</v>
      </c>
      <c r="E1026" s="39">
        <v>0</v>
      </c>
      <c r="F1026" s="39">
        <v>1.8984250407735821</v>
      </c>
      <c r="G1026" s="39">
        <v>6.0343424909654182</v>
      </c>
      <c r="H1026" s="39">
        <v>3.79153970525434</v>
      </c>
      <c r="I1026" s="39">
        <v>7.6139577646158916</v>
      </c>
    </row>
    <row r="1027" spans="1:9" x14ac:dyDescent="0.35">
      <c r="A1027" s="37" t="s">
        <v>56</v>
      </c>
      <c r="B1027" s="37" t="s">
        <v>136</v>
      </c>
      <c r="C1027" s="73" t="s">
        <v>92</v>
      </c>
      <c r="D1027" s="39">
        <v>0</v>
      </c>
      <c r="E1027" s="39">
        <v>0.2396292597720785</v>
      </c>
      <c r="F1027" s="39">
        <v>5.5297621449293843E-2</v>
      </c>
      <c r="G1027" s="39">
        <v>1.2930652313250091</v>
      </c>
      <c r="H1027" s="39">
        <v>4.491673979489387</v>
      </c>
      <c r="I1027" s="39">
        <v>4.3681594886787707</v>
      </c>
    </row>
    <row r="1028" spans="1:9" x14ac:dyDescent="0.35">
      <c r="A1028" s="37" t="s">
        <v>56</v>
      </c>
      <c r="B1028" s="37" t="s">
        <v>137</v>
      </c>
      <c r="C1028" s="73" t="s">
        <v>57</v>
      </c>
      <c r="D1028" s="39">
        <v>19</v>
      </c>
      <c r="E1028" s="39">
        <v>27.966917648199239</v>
      </c>
      <c r="F1028" s="39">
        <v>26.49956116830597</v>
      </c>
      <c r="G1028" s="39">
        <v>25.369360674197711</v>
      </c>
      <c r="H1028" s="39">
        <v>24.043803011235411</v>
      </c>
      <c r="I1028" s="39">
        <v>22.812374924991751</v>
      </c>
    </row>
    <row r="1029" spans="1:9" x14ac:dyDescent="0.35">
      <c r="A1029" s="37" t="s">
        <v>56</v>
      </c>
      <c r="B1029" s="37" t="s">
        <v>137</v>
      </c>
      <c r="C1029" s="74" t="s">
        <v>59</v>
      </c>
      <c r="D1029" s="39">
        <v>44</v>
      </c>
      <c r="E1029" s="39">
        <v>27.440325490706339</v>
      </c>
      <c r="F1029" s="39">
        <v>29.08709818325573</v>
      </c>
      <c r="G1029" s="39">
        <v>27.321345790896011</v>
      </c>
      <c r="H1029" s="39">
        <v>26.003093253379081</v>
      </c>
      <c r="I1029" s="39">
        <v>24.941610828138021</v>
      </c>
    </row>
    <row r="1030" spans="1:9" x14ac:dyDescent="0.35">
      <c r="A1030" s="37" t="s">
        <v>56</v>
      </c>
      <c r="B1030" s="37" t="s">
        <v>137</v>
      </c>
      <c r="C1030" s="73" t="s">
        <v>61</v>
      </c>
      <c r="D1030" s="39">
        <v>34</v>
      </c>
      <c r="E1030" s="39">
        <v>22.18348921951295</v>
      </c>
      <c r="F1030" s="39">
        <v>18.693247955135249</v>
      </c>
      <c r="G1030" s="39">
        <v>18.876371704050879</v>
      </c>
      <c r="H1030" s="39">
        <v>17.592578855024751</v>
      </c>
      <c r="I1030" s="39">
        <v>16.737785154687941</v>
      </c>
    </row>
    <row r="1031" spans="1:9" x14ac:dyDescent="0.35">
      <c r="A1031" s="37" t="s">
        <v>56</v>
      </c>
      <c r="B1031" s="37" t="s">
        <v>137</v>
      </c>
      <c r="C1031" s="73" t="s">
        <v>63</v>
      </c>
      <c r="D1031" s="39">
        <v>14</v>
      </c>
      <c r="E1031" s="39">
        <v>12.522891326465929</v>
      </c>
      <c r="F1031" s="39">
        <v>9.2281631551229388</v>
      </c>
      <c r="G1031" s="39">
        <v>7.4313667207882093</v>
      </c>
      <c r="H1031" s="39">
        <v>7.0917281449156579</v>
      </c>
      <c r="I1031" s="39">
        <v>6.5396916234548756</v>
      </c>
    </row>
    <row r="1032" spans="1:9" x14ac:dyDescent="0.35">
      <c r="A1032" s="37" t="s">
        <v>56</v>
      </c>
      <c r="B1032" s="37" t="s">
        <v>137</v>
      </c>
      <c r="C1032" s="73" t="s">
        <v>65</v>
      </c>
      <c r="D1032" s="39">
        <v>17</v>
      </c>
      <c r="E1032" s="39">
        <v>6.9091451967517337</v>
      </c>
      <c r="F1032" s="39">
        <v>8.4231841392247571</v>
      </c>
      <c r="G1032" s="39">
        <v>6.172999431539079</v>
      </c>
      <c r="H1032" s="39">
        <v>4.8477001358297596</v>
      </c>
      <c r="I1032" s="39">
        <v>4.4219469685876103</v>
      </c>
    </row>
    <row r="1033" spans="1:9" x14ac:dyDescent="0.35">
      <c r="A1033" s="37" t="s">
        <v>56</v>
      </c>
      <c r="B1033" s="37" t="s">
        <v>137</v>
      </c>
      <c r="C1033" s="73" t="s">
        <v>67</v>
      </c>
      <c r="D1033" s="39">
        <v>46</v>
      </c>
      <c r="E1033" s="39">
        <v>35.163947196949991</v>
      </c>
      <c r="F1033" s="39">
        <v>31.11740325320665</v>
      </c>
      <c r="G1033" s="39">
        <v>32.799676313759377</v>
      </c>
      <c r="H1033" s="39">
        <v>30.650634636496822</v>
      </c>
      <c r="I1033" s="39">
        <v>28.742089132532339</v>
      </c>
    </row>
    <row r="1034" spans="1:9" x14ac:dyDescent="0.35">
      <c r="A1034" s="37" t="s">
        <v>56</v>
      </c>
      <c r="B1034" s="37" t="s">
        <v>137</v>
      </c>
      <c r="C1034" s="73" t="s">
        <v>69</v>
      </c>
      <c r="D1034" s="39">
        <v>5</v>
      </c>
      <c r="E1034" s="39">
        <v>20.339644271293722</v>
      </c>
      <c r="F1034" s="39">
        <v>18.566666688748729</v>
      </c>
      <c r="G1034" s="39">
        <v>16.2172187042869</v>
      </c>
      <c r="H1034" s="39">
        <v>16.879656447534089</v>
      </c>
      <c r="I1034" s="39">
        <v>15.30298176500693</v>
      </c>
    </row>
    <row r="1035" spans="1:9" x14ac:dyDescent="0.35">
      <c r="A1035" s="37" t="s">
        <v>56</v>
      </c>
      <c r="B1035" s="37" t="s">
        <v>137</v>
      </c>
      <c r="C1035" s="73" t="s">
        <v>71</v>
      </c>
      <c r="D1035" s="39">
        <v>12</v>
      </c>
      <c r="E1035" s="39">
        <v>21.296393844731451</v>
      </c>
      <c r="F1035" s="39">
        <v>18.90865344442879</v>
      </c>
      <c r="G1035" s="39">
        <v>17.462902396290652</v>
      </c>
      <c r="H1035" s="39">
        <v>16.031451911634701</v>
      </c>
      <c r="I1035" s="39">
        <v>16.547711783918839</v>
      </c>
    </row>
    <row r="1036" spans="1:9" x14ac:dyDescent="0.35">
      <c r="A1036" s="37" t="s">
        <v>56</v>
      </c>
      <c r="B1036" s="37" t="s">
        <v>137</v>
      </c>
      <c r="C1036" s="73" t="s">
        <v>73</v>
      </c>
      <c r="D1036" s="39">
        <v>16</v>
      </c>
      <c r="E1036" s="39">
        <v>18.387220958133611</v>
      </c>
      <c r="F1036" s="39">
        <v>18.915788469489829</v>
      </c>
      <c r="G1036" s="39">
        <v>16.63463714330134</v>
      </c>
      <c r="H1036" s="39">
        <v>15.138370771712429</v>
      </c>
      <c r="I1036" s="39">
        <v>14.205722727874241</v>
      </c>
    </row>
    <row r="1037" spans="1:9" x14ac:dyDescent="0.35">
      <c r="A1037" s="37" t="s">
        <v>56</v>
      </c>
      <c r="B1037" s="37" t="s">
        <v>137</v>
      </c>
      <c r="C1037" s="73" t="s">
        <v>76</v>
      </c>
      <c r="D1037" s="39">
        <v>14</v>
      </c>
      <c r="E1037" s="39">
        <v>21.280529481080901</v>
      </c>
      <c r="F1037" s="39">
        <v>21.522679960035539</v>
      </c>
      <c r="G1037" s="39">
        <v>21.45625077400209</v>
      </c>
      <c r="H1037" s="39">
        <v>19.213942362918409</v>
      </c>
      <c r="I1037" s="39">
        <v>17.7991090486403</v>
      </c>
    </row>
    <row r="1038" spans="1:9" x14ac:dyDescent="0.35">
      <c r="A1038" s="37" t="s">
        <v>56</v>
      </c>
      <c r="B1038" s="37" t="s">
        <v>137</v>
      </c>
      <c r="C1038" s="73" t="s">
        <v>78</v>
      </c>
      <c r="D1038" s="39">
        <v>43</v>
      </c>
      <c r="E1038" s="39">
        <v>36.903781295010582</v>
      </c>
      <c r="F1038" s="39">
        <v>38.393133581816883</v>
      </c>
      <c r="G1038" s="39">
        <v>38.494745491030727</v>
      </c>
      <c r="H1038" s="39">
        <v>37.746344519445707</v>
      </c>
      <c r="I1038" s="39">
        <v>35.625967428910229</v>
      </c>
    </row>
    <row r="1039" spans="1:9" x14ac:dyDescent="0.35">
      <c r="A1039" s="37" t="s">
        <v>56</v>
      </c>
      <c r="B1039" s="37" t="s">
        <v>137</v>
      </c>
      <c r="C1039" s="73" t="s">
        <v>80</v>
      </c>
      <c r="D1039" s="39">
        <v>42</v>
      </c>
      <c r="E1039" s="39">
        <v>40.036054099755042</v>
      </c>
      <c r="F1039" s="39">
        <v>35.175609854960364</v>
      </c>
      <c r="G1039" s="39">
        <v>35.363571681998621</v>
      </c>
      <c r="H1039" s="39">
        <v>35.753609304134798</v>
      </c>
      <c r="I1039" s="39">
        <v>35.179587770220436</v>
      </c>
    </row>
    <row r="1040" spans="1:9" x14ac:dyDescent="0.35">
      <c r="A1040" s="37" t="s">
        <v>56</v>
      </c>
      <c r="B1040" s="37" t="s">
        <v>137</v>
      </c>
      <c r="C1040" s="73" t="s">
        <v>82</v>
      </c>
      <c r="D1040" s="39">
        <v>33</v>
      </c>
      <c r="E1040" s="39">
        <v>18.864752317161919</v>
      </c>
      <c r="F1040" s="39">
        <v>19.461427016004411</v>
      </c>
      <c r="G1040" s="39">
        <v>16.319008953712871</v>
      </c>
      <c r="H1040" s="39">
        <v>15.68300282665586</v>
      </c>
      <c r="I1040" s="39">
        <v>16.50249486096806</v>
      </c>
    </row>
    <row r="1041" spans="1:9" x14ac:dyDescent="0.35">
      <c r="A1041" s="37" t="s">
        <v>56</v>
      </c>
      <c r="B1041" s="37" t="s">
        <v>137</v>
      </c>
      <c r="C1041" s="73" t="s">
        <v>84</v>
      </c>
      <c r="D1041" s="39">
        <v>13</v>
      </c>
      <c r="E1041" s="39">
        <v>18.988071934860059</v>
      </c>
      <c r="F1041" s="39">
        <v>14.456927608034711</v>
      </c>
      <c r="G1041" s="39">
        <v>14.802451144904859</v>
      </c>
      <c r="H1041" s="39">
        <v>13.40587471106571</v>
      </c>
      <c r="I1041" s="39">
        <v>13.233908800005169</v>
      </c>
    </row>
    <row r="1042" spans="1:9" x14ac:dyDescent="0.35">
      <c r="A1042" s="37" t="s">
        <v>56</v>
      </c>
      <c r="B1042" s="37" t="s">
        <v>137</v>
      </c>
      <c r="C1042" s="73" t="s">
        <v>86</v>
      </c>
      <c r="D1042" s="39">
        <v>4</v>
      </c>
      <c r="E1042" s="39">
        <v>4.8881513680624487</v>
      </c>
      <c r="F1042" s="39">
        <v>6.588985208641966</v>
      </c>
      <c r="G1042" s="39">
        <v>4.6785825019578979</v>
      </c>
      <c r="H1042" s="39">
        <v>4.8063374648445469</v>
      </c>
      <c r="I1042" s="39">
        <v>4.4022559372345764</v>
      </c>
    </row>
    <row r="1043" spans="1:9" x14ac:dyDescent="0.35">
      <c r="A1043" s="37" t="s">
        <v>56</v>
      </c>
      <c r="B1043" s="37" t="s">
        <v>137</v>
      </c>
      <c r="C1043" s="73" t="s">
        <v>88</v>
      </c>
      <c r="D1043" s="39">
        <v>0</v>
      </c>
      <c r="E1043" s="39">
        <v>4.279377697625856</v>
      </c>
      <c r="F1043" s="39">
        <v>5.0979375299909186</v>
      </c>
      <c r="G1043" s="39">
        <v>6.218263406365466</v>
      </c>
      <c r="H1043" s="39">
        <v>4.8778593878429817</v>
      </c>
      <c r="I1043" s="39">
        <v>5.0525098336837644</v>
      </c>
    </row>
    <row r="1044" spans="1:9" x14ac:dyDescent="0.35">
      <c r="A1044" s="37" t="s">
        <v>56</v>
      </c>
      <c r="B1044" s="37" t="s">
        <v>137</v>
      </c>
      <c r="C1044" s="73" t="s">
        <v>90</v>
      </c>
      <c r="D1044" s="39">
        <v>3</v>
      </c>
      <c r="E1044" s="39">
        <v>5.0671557005039602</v>
      </c>
      <c r="F1044" s="39">
        <v>4.2935211461997058</v>
      </c>
      <c r="G1044" s="39">
        <v>5.0161408612497906</v>
      </c>
      <c r="H1044" s="39">
        <v>6.2266920254208422</v>
      </c>
      <c r="I1044" s="39">
        <v>4.8024915036673343</v>
      </c>
    </row>
    <row r="1045" spans="1:9" x14ac:dyDescent="0.35">
      <c r="A1045" s="37" t="s">
        <v>56</v>
      </c>
      <c r="B1045" s="37" t="s">
        <v>137</v>
      </c>
      <c r="C1045" s="73" t="s">
        <v>92</v>
      </c>
      <c r="D1045" s="39">
        <v>1</v>
      </c>
      <c r="E1045" s="39">
        <v>5.1997135456854178</v>
      </c>
      <c r="F1045" s="39">
        <v>7.0246283977026369</v>
      </c>
      <c r="G1045" s="39">
        <v>6.9936256493533291</v>
      </c>
      <c r="H1045" s="39">
        <v>7.8989763113907232</v>
      </c>
      <c r="I1045" s="39">
        <v>9.3804318382083913</v>
      </c>
    </row>
    <row r="1046" spans="1:9" x14ac:dyDescent="0.35">
      <c r="A1046" s="37" t="s">
        <v>56</v>
      </c>
      <c r="B1046" s="37" t="s">
        <v>138</v>
      </c>
      <c r="C1046" s="73" t="s">
        <v>57</v>
      </c>
      <c r="D1046" s="39">
        <v>4336</v>
      </c>
      <c r="E1046" s="39">
        <v>4291.6298321615468</v>
      </c>
      <c r="F1046" s="39">
        <v>4260.9619386011127</v>
      </c>
      <c r="G1046" s="39">
        <v>4271.4812064146126</v>
      </c>
      <c r="H1046" s="39">
        <v>4343.653495233325</v>
      </c>
      <c r="I1046" s="39">
        <v>4327.3982942107368</v>
      </c>
    </row>
    <row r="1047" spans="1:9" x14ac:dyDescent="0.35">
      <c r="A1047" s="37" t="s">
        <v>56</v>
      </c>
      <c r="B1047" s="37" t="s">
        <v>138</v>
      </c>
      <c r="C1047" s="74" t="s">
        <v>59</v>
      </c>
      <c r="D1047" s="39">
        <v>5075</v>
      </c>
      <c r="E1047" s="39">
        <v>4705.8833543572746</v>
      </c>
      <c r="F1047" s="39">
        <v>4610.9573371647311</v>
      </c>
      <c r="G1047" s="39">
        <v>4563.5707956902324</v>
      </c>
      <c r="H1047" s="39">
        <v>4597.7887154046539</v>
      </c>
      <c r="I1047" s="39">
        <v>4649.8690421101956</v>
      </c>
    </row>
    <row r="1048" spans="1:9" x14ac:dyDescent="0.35">
      <c r="A1048" s="37" t="s">
        <v>56</v>
      </c>
      <c r="B1048" s="37" t="s">
        <v>138</v>
      </c>
      <c r="C1048" s="73" t="s">
        <v>61</v>
      </c>
      <c r="D1048" s="39">
        <v>5721</v>
      </c>
      <c r="E1048" s="39">
        <v>5403.2310068946163</v>
      </c>
      <c r="F1048" s="39">
        <v>5020.0247906852401</v>
      </c>
      <c r="G1048" s="39">
        <v>4918.0350552029322</v>
      </c>
      <c r="H1048" s="39">
        <v>4884.8363580201176</v>
      </c>
      <c r="I1048" s="39">
        <v>4895.1456804471918</v>
      </c>
    </row>
    <row r="1049" spans="1:9" x14ac:dyDescent="0.35">
      <c r="A1049" s="37" t="s">
        <v>56</v>
      </c>
      <c r="B1049" s="37" t="s">
        <v>138</v>
      </c>
      <c r="C1049" s="73" t="s">
        <v>63</v>
      </c>
      <c r="D1049" s="39">
        <v>5391</v>
      </c>
      <c r="E1049" s="39">
        <v>5753.6436123428994</v>
      </c>
      <c r="F1049" s="39">
        <v>5515.7213316207281</v>
      </c>
      <c r="G1049" s="39">
        <v>5128.7227713683724</v>
      </c>
      <c r="H1049" s="39">
        <v>5047.0031510424806</v>
      </c>
      <c r="I1049" s="39">
        <v>4976.5131196755292</v>
      </c>
    </row>
    <row r="1050" spans="1:9" x14ac:dyDescent="0.35">
      <c r="A1050" s="37" t="s">
        <v>56</v>
      </c>
      <c r="B1050" s="37" t="s">
        <v>138</v>
      </c>
      <c r="C1050" s="73" t="s">
        <v>65</v>
      </c>
      <c r="D1050" s="39">
        <v>4559</v>
      </c>
      <c r="E1050" s="39">
        <v>4768.850536121894</v>
      </c>
      <c r="F1050" s="39">
        <v>5256.6821270410437</v>
      </c>
      <c r="G1050" s="39">
        <v>5072.6159131431959</v>
      </c>
      <c r="H1050" s="39">
        <v>4738.0971175410887</v>
      </c>
      <c r="I1050" s="39">
        <v>4602.9226578684375</v>
      </c>
    </row>
    <row r="1051" spans="1:9" x14ac:dyDescent="0.35">
      <c r="A1051" s="37" t="s">
        <v>56</v>
      </c>
      <c r="B1051" s="37" t="s">
        <v>138</v>
      </c>
      <c r="C1051" s="73" t="s">
        <v>67</v>
      </c>
      <c r="D1051" s="39">
        <v>3904</v>
      </c>
      <c r="E1051" s="39">
        <v>4207.253002286865</v>
      </c>
      <c r="F1051" s="39">
        <v>4469.7936699445163</v>
      </c>
      <c r="G1051" s="39">
        <v>4827.9781980428461</v>
      </c>
      <c r="H1051" s="39">
        <v>4691.2996393170761</v>
      </c>
      <c r="I1051" s="39">
        <v>4380.2358769900729</v>
      </c>
    </row>
    <row r="1052" spans="1:9" x14ac:dyDescent="0.35">
      <c r="A1052" s="37" t="s">
        <v>56</v>
      </c>
      <c r="B1052" s="37" t="s">
        <v>138</v>
      </c>
      <c r="C1052" s="73" t="s">
        <v>69</v>
      </c>
      <c r="D1052" s="39">
        <v>4280</v>
      </c>
      <c r="E1052" s="39">
        <v>4198.1506158589209</v>
      </c>
      <c r="F1052" s="39">
        <v>4301.4571797053086</v>
      </c>
      <c r="G1052" s="39">
        <v>4481.6050048327161</v>
      </c>
      <c r="H1052" s="39">
        <v>4777.0799170170212</v>
      </c>
      <c r="I1052" s="39">
        <v>4630.3160893593267</v>
      </c>
    </row>
    <row r="1053" spans="1:9" x14ac:dyDescent="0.35">
      <c r="A1053" s="37" t="s">
        <v>56</v>
      </c>
      <c r="B1053" s="37" t="s">
        <v>138</v>
      </c>
      <c r="C1053" s="73" t="s">
        <v>71</v>
      </c>
      <c r="D1053" s="39">
        <v>4867</v>
      </c>
      <c r="E1053" s="39">
        <v>4680.6671116033403</v>
      </c>
      <c r="F1053" s="39">
        <v>4591.3728410231352</v>
      </c>
      <c r="G1053" s="39">
        <v>4607.7791792439211</v>
      </c>
      <c r="H1053" s="39">
        <v>4770.0821325925581</v>
      </c>
      <c r="I1053" s="39">
        <v>4998.8154044867761</v>
      </c>
    </row>
    <row r="1054" spans="1:9" x14ac:dyDescent="0.35">
      <c r="A1054" s="37" t="s">
        <v>56</v>
      </c>
      <c r="B1054" s="37" t="s">
        <v>138</v>
      </c>
      <c r="C1054" s="73" t="s">
        <v>73</v>
      </c>
      <c r="D1054" s="39">
        <v>4693</v>
      </c>
      <c r="E1054" s="39">
        <v>5253.7951726771926</v>
      </c>
      <c r="F1054" s="39">
        <v>5086.8617757116308</v>
      </c>
      <c r="G1054" s="39">
        <v>4998.7958924701225</v>
      </c>
      <c r="H1054" s="39">
        <v>4997.2978068842676</v>
      </c>
      <c r="I1054" s="39">
        <v>5117.1158272980092</v>
      </c>
    </row>
    <row r="1055" spans="1:9" x14ac:dyDescent="0.35">
      <c r="A1055" s="37" t="s">
        <v>56</v>
      </c>
      <c r="B1055" s="37" t="s">
        <v>138</v>
      </c>
      <c r="C1055" s="73" t="s">
        <v>76</v>
      </c>
      <c r="D1055" s="39">
        <v>5336</v>
      </c>
      <c r="E1055" s="39">
        <v>4979.6207501935269</v>
      </c>
      <c r="F1055" s="39">
        <v>5443.8714227173496</v>
      </c>
      <c r="G1055" s="39">
        <v>5303.4274987764302</v>
      </c>
      <c r="H1055" s="39">
        <v>5243.5382846904613</v>
      </c>
      <c r="I1055" s="39">
        <v>5187.3952368919081</v>
      </c>
    </row>
    <row r="1056" spans="1:9" x14ac:dyDescent="0.35">
      <c r="A1056" s="37" t="s">
        <v>56</v>
      </c>
      <c r="B1056" s="37" t="s">
        <v>138</v>
      </c>
      <c r="C1056" s="73" t="s">
        <v>78</v>
      </c>
      <c r="D1056" s="39">
        <v>5249</v>
      </c>
      <c r="E1056" s="39">
        <v>5631.8793522884816</v>
      </c>
      <c r="F1056" s="39">
        <v>5268.0980616148772</v>
      </c>
      <c r="G1056" s="39">
        <v>5709.6502974427058</v>
      </c>
      <c r="H1056" s="39">
        <v>5613.6322043175833</v>
      </c>
      <c r="I1056" s="39">
        <v>5523.2484464285599</v>
      </c>
    </row>
    <row r="1057" spans="1:9" x14ac:dyDescent="0.35">
      <c r="A1057" s="37" t="s">
        <v>56</v>
      </c>
      <c r="B1057" s="37" t="s">
        <v>138</v>
      </c>
      <c r="C1057" s="73" t="s">
        <v>80</v>
      </c>
      <c r="D1057" s="39">
        <v>5411</v>
      </c>
      <c r="E1057" s="39">
        <v>5383.220705586069</v>
      </c>
      <c r="F1057" s="39">
        <v>5604.3461993671408</v>
      </c>
      <c r="G1057" s="39">
        <v>5282.4217889865286</v>
      </c>
      <c r="H1057" s="39">
        <v>5718.2914174225371</v>
      </c>
      <c r="I1057" s="39">
        <v>5607.0750469828718</v>
      </c>
    </row>
    <row r="1058" spans="1:9" x14ac:dyDescent="0.35">
      <c r="A1058" s="37" t="s">
        <v>56</v>
      </c>
      <c r="B1058" s="37" t="s">
        <v>138</v>
      </c>
      <c r="C1058" s="73" t="s">
        <v>82</v>
      </c>
      <c r="D1058" s="39">
        <v>5186</v>
      </c>
      <c r="E1058" s="39">
        <v>5413.7987838106901</v>
      </c>
      <c r="F1058" s="39">
        <v>5356.5492736996912</v>
      </c>
      <c r="G1058" s="39">
        <v>5501.5261113347633</v>
      </c>
      <c r="H1058" s="39">
        <v>5241.8950281739289</v>
      </c>
      <c r="I1058" s="39">
        <v>5624.8500395317369</v>
      </c>
    </row>
    <row r="1059" spans="1:9" x14ac:dyDescent="0.35">
      <c r="A1059" s="37" t="s">
        <v>56</v>
      </c>
      <c r="B1059" s="37" t="s">
        <v>138</v>
      </c>
      <c r="C1059" s="73" t="s">
        <v>84</v>
      </c>
      <c r="D1059" s="39">
        <v>4743</v>
      </c>
      <c r="E1059" s="39">
        <v>5158.8287482198602</v>
      </c>
      <c r="F1059" s="39">
        <v>5315.8861516914703</v>
      </c>
      <c r="G1059" s="39">
        <v>5278.1518413214417</v>
      </c>
      <c r="H1059" s="39">
        <v>5406.3941494784603</v>
      </c>
      <c r="I1059" s="39">
        <v>5147.2169499658712</v>
      </c>
    </row>
    <row r="1060" spans="1:9" x14ac:dyDescent="0.35">
      <c r="A1060" s="37" t="s">
        <v>56</v>
      </c>
      <c r="B1060" s="37" t="s">
        <v>138</v>
      </c>
      <c r="C1060" s="73" t="s">
        <v>86</v>
      </c>
      <c r="D1060" s="39">
        <v>4342</v>
      </c>
      <c r="E1060" s="39">
        <v>4750.1504403909948</v>
      </c>
      <c r="F1060" s="39">
        <v>5110.4977472879764</v>
      </c>
      <c r="G1060" s="39">
        <v>5252.7458019986661</v>
      </c>
      <c r="H1060" s="39">
        <v>5263.3824927756332</v>
      </c>
      <c r="I1060" s="39">
        <v>5339.5568292038452</v>
      </c>
    </row>
    <row r="1061" spans="1:9" x14ac:dyDescent="0.35">
      <c r="A1061" s="37" t="s">
        <v>56</v>
      </c>
      <c r="B1061" s="37" t="s">
        <v>138</v>
      </c>
      <c r="C1061" s="73" t="s">
        <v>88</v>
      </c>
      <c r="D1061" s="39">
        <v>3090</v>
      </c>
      <c r="E1061" s="39">
        <v>4021.128025599523</v>
      </c>
      <c r="F1061" s="39">
        <v>4325.6994966042121</v>
      </c>
      <c r="G1061" s="39">
        <v>4651.9328826115898</v>
      </c>
      <c r="H1061" s="39">
        <v>4810.1506500091155</v>
      </c>
      <c r="I1061" s="39">
        <v>4808.5064993518699</v>
      </c>
    </row>
    <row r="1062" spans="1:9" x14ac:dyDescent="0.35">
      <c r="A1062" s="37" t="s">
        <v>56</v>
      </c>
      <c r="B1062" s="37" t="s">
        <v>138</v>
      </c>
      <c r="C1062" s="73" t="s">
        <v>90</v>
      </c>
      <c r="D1062" s="39">
        <v>1822</v>
      </c>
      <c r="E1062" s="39">
        <v>2664.404720079815</v>
      </c>
      <c r="F1062" s="39">
        <v>3424.1490758775071</v>
      </c>
      <c r="G1062" s="39">
        <v>3685.2418173314268</v>
      </c>
      <c r="H1062" s="39">
        <v>4004.4939190299879</v>
      </c>
      <c r="I1062" s="39">
        <v>4132.5015360894431</v>
      </c>
    </row>
    <row r="1063" spans="1:9" x14ac:dyDescent="0.35">
      <c r="A1063" s="37" t="s">
        <v>56</v>
      </c>
      <c r="B1063" s="37" t="s">
        <v>138</v>
      </c>
      <c r="C1063" s="73" t="s">
        <v>92</v>
      </c>
      <c r="D1063" s="39">
        <v>1524</v>
      </c>
      <c r="E1063" s="39">
        <v>1952.3465440389989</v>
      </c>
      <c r="F1063" s="39">
        <v>2744.7227649169499</v>
      </c>
      <c r="G1063" s="39">
        <v>3612.2147875392388</v>
      </c>
      <c r="H1063" s="39">
        <v>4186.8582523680734</v>
      </c>
      <c r="I1063" s="39">
        <v>4613.7313079637179</v>
      </c>
    </row>
    <row r="1064" spans="1:9" x14ac:dyDescent="0.35">
      <c r="A1064" s="37" t="s">
        <v>56</v>
      </c>
      <c r="B1064" s="37" t="s">
        <v>139</v>
      </c>
      <c r="C1064" s="73" t="s">
        <v>57</v>
      </c>
      <c r="D1064" s="39">
        <v>18</v>
      </c>
      <c r="E1064" s="39">
        <v>23.616179613026301</v>
      </c>
      <c r="F1064" s="39">
        <v>21.423093296698031</v>
      </c>
      <c r="G1064" s="39">
        <v>19.079543769059882</v>
      </c>
      <c r="H1064" s="39">
        <v>17.20730156752591</v>
      </c>
      <c r="I1064" s="39">
        <v>15.729427149154199</v>
      </c>
    </row>
    <row r="1065" spans="1:9" x14ac:dyDescent="0.35">
      <c r="A1065" s="37" t="s">
        <v>56</v>
      </c>
      <c r="B1065" s="37" t="s">
        <v>139</v>
      </c>
      <c r="C1065" s="74" t="s">
        <v>59</v>
      </c>
      <c r="D1065" s="39">
        <v>47</v>
      </c>
      <c r="E1065" s="39">
        <v>40.954595040261609</v>
      </c>
      <c r="F1065" s="39">
        <v>37.99100835460299</v>
      </c>
      <c r="G1065" s="39">
        <v>35.741976233192958</v>
      </c>
      <c r="H1065" s="39">
        <v>33.838031986145161</v>
      </c>
      <c r="I1065" s="39">
        <v>32.721786830441467</v>
      </c>
    </row>
    <row r="1066" spans="1:9" x14ac:dyDescent="0.35">
      <c r="A1066" s="37" t="s">
        <v>56</v>
      </c>
      <c r="B1066" s="37" t="s">
        <v>139</v>
      </c>
      <c r="C1066" s="73" t="s">
        <v>61</v>
      </c>
      <c r="D1066" s="39">
        <v>25</v>
      </c>
      <c r="E1066" s="39">
        <v>16.874442570884259</v>
      </c>
      <c r="F1066" s="39">
        <v>14.66382949308078</v>
      </c>
      <c r="G1066" s="39">
        <v>12.57512355505192</v>
      </c>
      <c r="H1066" s="39">
        <v>11.130482520215899</v>
      </c>
      <c r="I1066" s="39">
        <v>10.073918101097171</v>
      </c>
    </row>
    <row r="1067" spans="1:9" x14ac:dyDescent="0.35">
      <c r="A1067" s="37" t="s">
        <v>56</v>
      </c>
      <c r="B1067" s="37" t="s">
        <v>139</v>
      </c>
      <c r="C1067" s="73" t="s">
        <v>63</v>
      </c>
      <c r="D1067" s="39">
        <v>9</v>
      </c>
      <c r="E1067" s="39">
        <v>6.731649823501801</v>
      </c>
      <c r="F1067" s="39">
        <v>5.6948681693806904</v>
      </c>
      <c r="G1067" s="39">
        <v>4.8850963987013838</v>
      </c>
      <c r="H1067" s="39">
        <v>4.4326659406478388</v>
      </c>
      <c r="I1067" s="39">
        <v>4.2490865654372119</v>
      </c>
    </row>
    <row r="1068" spans="1:9" x14ac:dyDescent="0.35">
      <c r="A1068" s="37" t="s">
        <v>56</v>
      </c>
      <c r="B1068" s="37" t="s">
        <v>139</v>
      </c>
      <c r="C1068" s="73" t="s">
        <v>65</v>
      </c>
      <c r="D1068" s="39">
        <v>20</v>
      </c>
      <c r="E1068" s="39">
        <v>12.36191777830139</v>
      </c>
      <c r="F1068" s="39">
        <v>12.057000975103691</v>
      </c>
      <c r="G1068" s="39">
        <v>10.77973223456873</v>
      </c>
      <c r="H1068" s="39">
        <v>9.33903019394997</v>
      </c>
      <c r="I1068" s="39">
        <v>8.6416503000870808</v>
      </c>
    </row>
    <row r="1069" spans="1:9" x14ac:dyDescent="0.35">
      <c r="A1069" s="37" t="s">
        <v>56</v>
      </c>
      <c r="B1069" s="37" t="s">
        <v>139</v>
      </c>
      <c r="C1069" s="73" t="s">
        <v>67</v>
      </c>
      <c r="D1069" s="39">
        <v>30</v>
      </c>
      <c r="E1069" s="39">
        <v>36.527144981982467</v>
      </c>
      <c r="F1069" s="39">
        <v>34.91260772156653</v>
      </c>
      <c r="G1069" s="39">
        <v>35.756358999952482</v>
      </c>
      <c r="H1069" s="39">
        <v>34.460448109481327</v>
      </c>
      <c r="I1069" s="39">
        <v>33.022444420040493</v>
      </c>
    </row>
    <row r="1070" spans="1:9" x14ac:dyDescent="0.35">
      <c r="A1070" s="37" t="s">
        <v>56</v>
      </c>
      <c r="B1070" s="37" t="s">
        <v>139</v>
      </c>
      <c r="C1070" s="73" t="s">
        <v>69</v>
      </c>
      <c r="D1070" s="39">
        <v>30</v>
      </c>
      <c r="E1070" s="39">
        <v>34.965135358455591</v>
      </c>
      <c r="F1070" s="39">
        <v>30.356045431804642</v>
      </c>
      <c r="G1070" s="39">
        <v>28.536428016182281</v>
      </c>
      <c r="H1070" s="39">
        <v>29.330492506214799</v>
      </c>
      <c r="I1070" s="39">
        <v>28.172899924123222</v>
      </c>
    </row>
    <row r="1071" spans="1:9" x14ac:dyDescent="0.35">
      <c r="A1071" s="37" t="s">
        <v>56</v>
      </c>
      <c r="B1071" s="37" t="s">
        <v>139</v>
      </c>
      <c r="C1071" s="73" t="s">
        <v>71</v>
      </c>
      <c r="D1071" s="39">
        <v>33</v>
      </c>
      <c r="E1071" s="39">
        <v>31.050844544151499</v>
      </c>
      <c r="F1071" s="39">
        <v>34.601385436724208</v>
      </c>
      <c r="G1071" s="39">
        <v>31.70556582911949</v>
      </c>
      <c r="H1071" s="39">
        <v>30.75172576925543</v>
      </c>
      <c r="I1071" s="39">
        <v>31.795831645080131</v>
      </c>
    </row>
    <row r="1072" spans="1:9" x14ac:dyDescent="0.35">
      <c r="A1072" s="37" t="s">
        <v>56</v>
      </c>
      <c r="B1072" s="37" t="s">
        <v>139</v>
      </c>
      <c r="C1072" s="73" t="s">
        <v>73</v>
      </c>
      <c r="D1072" s="39">
        <v>8</v>
      </c>
      <c r="E1072" s="39">
        <v>18.996068125228991</v>
      </c>
      <c r="F1072" s="39">
        <v>18.552181811257231</v>
      </c>
      <c r="G1072" s="39">
        <v>19.135167186683439</v>
      </c>
      <c r="H1072" s="39">
        <v>16.12679149464897</v>
      </c>
      <c r="I1072" s="39">
        <v>15.29733980230402</v>
      </c>
    </row>
    <row r="1073" spans="1:9" x14ac:dyDescent="0.35">
      <c r="A1073" s="37" t="s">
        <v>56</v>
      </c>
      <c r="B1073" s="37" t="s">
        <v>139</v>
      </c>
      <c r="C1073" s="73" t="s">
        <v>76</v>
      </c>
      <c r="D1073" s="39">
        <v>20</v>
      </c>
      <c r="E1073" s="39">
        <v>24.813255560979911</v>
      </c>
      <c r="F1073" s="39">
        <v>32.637195098620992</v>
      </c>
      <c r="G1073" s="39">
        <v>31.63429075765859</v>
      </c>
      <c r="H1073" s="39">
        <v>32.680573218282433</v>
      </c>
      <c r="I1073" s="39">
        <v>30.83625965477318</v>
      </c>
    </row>
    <row r="1074" spans="1:9" x14ac:dyDescent="0.35">
      <c r="A1074" s="37" t="s">
        <v>56</v>
      </c>
      <c r="B1074" s="37" t="s">
        <v>139</v>
      </c>
      <c r="C1074" s="73" t="s">
        <v>78</v>
      </c>
      <c r="D1074" s="39">
        <v>43</v>
      </c>
      <c r="E1074" s="39">
        <v>35.063912922549576</v>
      </c>
      <c r="F1074" s="39">
        <v>32.657807628657608</v>
      </c>
      <c r="G1074" s="39">
        <v>39.807456564296572</v>
      </c>
      <c r="H1074" s="39">
        <v>38.472802523704573</v>
      </c>
      <c r="I1074" s="39">
        <v>39.388072481323057</v>
      </c>
    </row>
    <row r="1075" spans="1:9" x14ac:dyDescent="0.35">
      <c r="A1075" s="37" t="s">
        <v>56</v>
      </c>
      <c r="B1075" s="37" t="s">
        <v>139</v>
      </c>
      <c r="C1075" s="73" t="s">
        <v>80</v>
      </c>
      <c r="D1075" s="39">
        <v>30</v>
      </c>
      <c r="E1075" s="39">
        <v>30.695620083544469</v>
      </c>
      <c r="F1075" s="39">
        <v>32.68971535800199</v>
      </c>
      <c r="G1075" s="39">
        <v>29.71743086052345</v>
      </c>
      <c r="H1075" s="39">
        <v>34.736060982256731</v>
      </c>
      <c r="I1075" s="39">
        <v>33.819594737372427</v>
      </c>
    </row>
    <row r="1076" spans="1:9" x14ac:dyDescent="0.35">
      <c r="A1076" s="37" t="s">
        <v>56</v>
      </c>
      <c r="B1076" s="37" t="s">
        <v>139</v>
      </c>
      <c r="C1076" s="73" t="s">
        <v>82</v>
      </c>
      <c r="D1076" s="39">
        <v>35</v>
      </c>
      <c r="E1076" s="39">
        <v>30.126256774310921</v>
      </c>
      <c r="F1076" s="39">
        <v>26.126195630794349</v>
      </c>
      <c r="G1076" s="39">
        <v>27.622892020625031</v>
      </c>
      <c r="H1076" s="39">
        <v>25.437276469159698</v>
      </c>
      <c r="I1076" s="39">
        <v>30.176578660207898</v>
      </c>
    </row>
    <row r="1077" spans="1:9" x14ac:dyDescent="0.35">
      <c r="A1077" s="37" t="s">
        <v>56</v>
      </c>
      <c r="B1077" s="37" t="s">
        <v>139</v>
      </c>
      <c r="C1077" s="73" t="s">
        <v>84</v>
      </c>
      <c r="D1077" s="39">
        <v>15</v>
      </c>
      <c r="E1077" s="39">
        <v>25.126659133698819</v>
      </c>
      <c r="F1077" s="39">
        <v>26.535250664708879</v>
      </c>
      <c r="G1077" s="39">
        <v>23.694625209069169</v>
      </c>
      <c r="H1077" s="39">
        <v>25.02806785260729</v>
      </c>
      <c r="I1077" s="39">
        <v>24.018443389805249</v>
      </c>
    </row>
    <row r="1078" spans="1:9" x14ac:dyDescent="0.35">
      <c r="A1078" s="37" t="s">
        <v>56</v>
      </c>
      <c r="B1078" s="37" t="s">
        <v>139</v>
      </c>
      <c r="C1078" s="73" t="s">
        <v>86</v>
      </c>
      <c r="D1078" s="39">
        <v>6</v>
      </c>
      <c r="E1078" s="39">
        <v>13.295977467243009</v>
      </c>
      <c r="F1078" s="39">
        <v>14.803420124673851</v>
      </c>
      <c r="G1078" s="39">
        <v>15.141620336110989</v>
      </c>
      <c r="H1078" s="39">
        <v>13.23610591963905</v>
      </c>
      <c r="I1078" s="39">
        <v>13.797006509165589</v>
      </c>
    </row>
    <row r="1079" spans="1:9" x14ac:dyDescent="0.35">
      <c r="A1079" s="37" t="s">
        <v>56</v>
      </c>
      <c r="B1079" s="37" t="s">
        <v>139</v>
      </c>
      <c r="C1079" s="73" t="s">
        <v>88</v>
      </c>
      <c r="D1079" s="39">
        <v>23</v>
      </c>
      <c r="E1079" s="39">
        <v>17.405103181657111</v>
      </c>
      <c r="F1079" s="39">
        <v>22.529760081152428</v>
      </c>
      <c r="G1079" s="39">
        <v>22.54801340271246</v>
      </c>
      <c r="H1079" s="39">
        <v>23.852212700273771</v>
      </c>
      <c r="I1079" s="39">
        <v>22.905559108633089</v>
      </c>
    </row>
    <row r="1080" spans="1:9" x14ac:dyDescent="0.35">
      <c r="A1080" s="37" t="s">
        <v>56</v>
      </c>
      <c r="B1080" s="37" t="s">
        <v>139</v>
      </c>
      <c r="C1080" s="73" t="s">
        <v>90</v>
      </c>
      <c r="D1080" s="39">
        <v>4</v>
      </c>
      <c r="E1080" s="39">
        <v>4.4395307635630754</v>
      </c>
      <c r="F1080" s="39">
        <v>3.7451999678150818</v>
      </c>
      <c r="G1080" s="39">
        <v>5.1683692184472783</v>
      </c>
      <c r="H1080" s="39">
        <v>5.9476257215758146</v>
      </c>
      <c r="I1080" s="39">
        <v>6.3295462812465679</v>
      </c>
    </row>
    <row r="1081" spans="1:9" x14ac:dyDescent="0.35">
      <c r="A1081" s="37" t="s">
        <v>56</v>
      </c>
      <c r="B1081" s="37" t="s">
        <v>139</v>
      </c>
      <c r="C1081" s="73" t="s">
        <v>92</v>
      </c>
      <c r="D1081" s="39">
        <v>0</v>
      </c>
      <c r="E1081" s="39">
        <v>2.7586466762481319</v>
      </c>
      <c r="F1081" s="39">
        <v>4.8721609308331919</v>
      </c>
      <c r="G1081" s="39">
        <v>5.2176337901416536</v>
      </c>
      <c r="H1081" s="39">
        <v>6.5854805413153787</v>
      </c>
      <c r="I1081" s="39">
        <v>7.629489373026602</v>
      </c>
    </row>
    <row r="1082" spans="1:9" x14ac:dyDescent="0.35">
      <c r="A1082" s="37" t="s">
        <v>56</v>
      </c>
      <c r="B1082" s="37" t="s">
        <v>140</v>
      </c>
      <c r="C1082" s="73" t="s">
        <v>57</v>
      </c>
      <c r="D1082" s="39">
        <v>2695</v>
      </c>
      <c r="E1082" s="39">
        <v>2666.510602893386</v>
      </c>
      <c r="F1082" s="39">
        <v>2712.9135436390779</v>
      </c>
      <c r="G1082" s="39">
        <v>2814.7332839379678</v>
      </c>
      <c r="H1082" s="39">
        <v>2920.571573566277</v>
      </c>
      <c r="I1082" s="39">
        <v>2999.8263314865021</v>
      </c>
    </row>
    <row r="1083" spans="1:9" x14ac:dyDescent="0.35">
      <c r="A1083" s="37" t="s">
        <v>56</v>
      </c>
      <c r="B1083" s="37" t="s">
        <v>140</v>
      </c>
      <c r="C1083" s="74" t="s">
        <v>59</v>
      </c>
      <c r="D1083" s="39">
        <v>2904</v>
      </c>
      <c r="E1083" s="39">
        <v>2655.6564663187169</v>
      </c>
      <c r="F1083" s="39">
        <v>2641.032426349424</v>
      </c>
      <c r="G1083" s="39">
        <v>2685.590611822613</v>
      </c>
      <c r="H1083" s="39">
        <v>2786.8449075545409</v>
      </c>
      <c r="I1083" s="39">
        <v>2924.8407652102042</v>
      </c>
    </row>
    <row r="1084" spans="1:9" x14ac:dyDescent="0.35">
      <c r="A1084" s="37" t="s">
        <v>56</v>
      </c>
      <c r="B1084" s="37" t="s">
        <v>140</v>
      </c>
      <c r="C1084" s="73" t="s">
        <v>61</v>
      </c>
      <c r="D1084" s="39">
        <v>3065</v>
      </c>
      <c r="E1084" s="39">
        <v>3064.4821021295979</v>
      </c>
      <c r="F1084" s="39">
        <v>2824.7144529940588</v>
      </c>
      <c r="G1084" s="39">
        <v>2824.7692428913479</v>
      </c>
      <c r="H1084" s="39">
        <v>2873.8879519659331</v>
      </c>
      <c r="I1084" s="39">
        <v>3005.5943290666778</v>
      </c>
    </row>
    <row r="1085" spans="1:9" x14ac:dyDescent="0.35">
      <c r="A1085" s="37" t="s">
        <v>56</v>
      </c>
      <c r="B1085" s="37" t="s">
        <v>140</v>
      </c>
      <c r="C1085" s="73" t="s">
        <v>63</v>
      </c>
      <c r="D1085" s="39">
        <v>2824</v>
      </c>
      <c r="E1085" s="39">
        <v>3336.2031721580838</v>
      </c>
      <c r="F1085" s="39">
        <v>3315.449586975446</v>
      </c>
      <c r="G1085" s="39">
        <v>3095.23434348209</v>
      </c>
      <c r="H1085" s="39">
        <v>3107.3127531478131</v>
      </c>
      <c r="I1085" s="39">
        <v>3184.019404346875</v>
      </c>
    </row>
    <row r="1086" spans="1:9" x14ac:dyDescent="0.35">
      <c r="A1086" s="37" t="s">
        <v>56</v>
      </c>
      <c r="B1086" s="37" t="s">
        <v>140</v>
      </c>
      <c r="C1086" s="73" t="s">
        <v>65</v>
      </c>
      <c r="D1086" s="39">
        <v>2678</v>
      </c>
      <c r="E1086" s="39">
        <v>2908.4760715047291</v>
      </c>
      <c r="F1086" s="39">
        <v>3362.3306194577908</v>
      </c>
      <c r="G1086" s="39">
        <v>3349.5370372527441</v>
      </c>
      <c r="H1086" s="39">
        <v>3180.3553279027769</v>
      </c>
      <c r="I1086" s="39">
        <v>3214.5904477369941</v>
      </c>
    </row>
    <row r="1087" spans="1:9" x14ac:dyDescent="0.35">
      <c r="A1087" s="37" t="s">
        <v>56</v>
      </c>
      <c r="B1087" s="37" t="s">
        <v>140</v>
      </c>
      <c r="C1087" s="73" t="s">
        <v>67</v>
      </c>
      <c r="D1087" s="39">
        <v>2820</v>
      </c>
      <c r="E1087" s="39">
        <v>2702.2153760797369</v>
      </c>
      <c r="F1087" s="39">
        <v>2909.7708491325329</v>
      </c>
      <c r="G1087" s="39">
        <v>3264.9018246962019</v>
      </c>
      <c r="H1087" s="39">
        <v>3276.5221266434801</v>
      </c>
      <c r="I1087" s="39">
        <v>3193.615891689105</v>
      </c>
    </row>
    <row r="1088" spans="1:9" x14ac:dyDescent="0.35">
      <c r="A1088" s="37" t="s">
        <v>56</v>
      </c>
      <c r="B1088" s="37" t="s">
        <v>140</v>
      </c>
      <c r="C1088" s="73" t="s">
        <v>69</v>
      </c>
      <c r="D1088" s="39">
        <v>2847</v>
      </c>
      <c r="E1088" s="39">
        <v>2803.939878447547</v>
      </c>
      <c r="F1088" s="39">
        <v>2753.5274711551042</v>
      </c>
      <c r="G1088" s="39">
        <v>2932.5305008497062</v>
      </c>
      <c r="H1088" s="39">
        <v>3239.2982243202218</v>
      </c>
      <c r="I1088" s="39">
        <v>3296.8583205764471</v>
      </c>
    </row>
    <row r="1089" spans="1:9" x14ac:dyDescent="0.35">
      <c r="A1089" s="37" t="s">
        <v>56</v>
      </c>
      <c r="B1089" s="37" t="s">
        <v>140</v>
      </c>
      <c r="C1089" s="73" t="s">
        <v>71</v>
      </c>
      <c r="D1089" s="39">
        <v>2836</v>
      </c>
      <c r="E1089" s="39">
        <v>2661.8276711327112</v>
      </c>
      <c r="F1089" s="39">
        <v>2648.9180147039142</v>
      </c>
      <c r="G1089" s="39">
        <v>2629.9671389160899</v>
      </c>
      <c r="H1089" s="39">
        <v>2784.506805797002</v>
      </c>
      <c r="I1089" s="39">
        <v>3069.9520597578662</v>
      </c>
    </row>
    <row r="1090" spans="1:9" x14ac:dyDescent="0.35">
      <c r="A1090" s="37" t="s">
        <v>56</v>
      </c>
      <c r="B1090" s="37" t="s">
        <v>140</v>
      </c>
      <c r="C1090" s="73" t="s">
        <v>73</v>
      </c>
      <c r="D1090" s="39">
        <v>2425</v>
      </c>
      <c r="E1090" s="39">
        <v>2647.2698224197311</v>
      </c>
      <c r="F1090" s="39">
        <v>2521.4827724844122</v>
      </c>
      <c r="G1090" s="39">
        <v>2533.8909696381761</v>
      </c>
      <c r="H1090" s="39">
        <v>2532.656148002447</v>
      </c>
      <c r="I1090" s="39">
        <v>2697.3835233558361</v>
      </c>
    </row>
    <row r="1091" spans="1:9" x14ac:dyDescent="0.35">
      <c r="A1091" s="37" t="s">
        <v>56</v>
      </c>
      <c r="B1091" s="37" t="s">
        <v>140</v>
      </c>
      <c r="C1091" s="73" t="s">
        <v>76</v>
      </c>
      <c r="D1091" s="39">
        <v>2449</v>
      </c>
      <c r="E1091" s="39">
        <v>2342.9721734689292</v>
      </c>
      <c r="F1091" s="39">
        <v>2554.7780355490718</v>
      </c>
      <c r="G1091" s="39">
        <v>2486.9115888391052</v>
      </c>
      <c r="H1091" s="39">
        <v>2514.4483788022371</v>
      </c>
      <c r="I1091" s="39">
        <v>2543.9979691591711</v>
      </c>
    </row>
    <row r="1092" spans="1:9" x14ac:dyDescent="0.35">
      <c r="A1092" s="37" t="s">
        <v>56</v>
      </c>
      <c r="B1092" s="37" t="s">
        <v>140</v>
      </c>
      <c r="C1092" s="73" t="s">
        <v>78</v>
      </c>
      <c r="D1092" s="39">
        <v>2385</v>
      </c>
      <c r="E1092" s="39">
        <v>2440.17243587644</v>
      </c>
      <c r="F1092" s="39">
        <v>2318.670026062754</v>
      </c>
      <c r="G1092" s="39">
        <v>2552.2378382044421</v>
      </c>
      <c r="H1092" s="39">
        <v>2526.5846361615099</v>
      </c>
      <c r="I1092" s="39">
        <v>2585.0544074985278</v>
      </c>
    </row>
    <row r="1093" spans="1:9" x14ac:dyDescent="0.35">
      <c r="A1093" s="37" t="s">
        <v>56</v>
      </c>
      <c r="B1093" s="37" t="s">
        <v>140</v>
      </c>
      <c r="C1093" s="73" t="s">
        <v>80</v>
      </c>
      <c r="D1093" s="39">
        <v>2503</v>
      </c>
      <c r="E1093" s="39">
        <v>2387.131325150307</v>
      </c>
      <c r="F1093" s="39">
        <v>2413.060172288901</v>
      </c>
      <c r="G1093" s="39">
        <v>2314.5048504652491</v>
      </c>
      <c r="H1093" s="39">
        <v>2564.7047606868018</v>
      </c>
      <c r="I1093" s="39">
        <v>2585.9828806841688</v>
      </c>
    </row>
    <row r="1094" spans="1:9" x14ac:dyDescent="0.35">
      <c r="A1094" s="37" t="s">
        <v>56</v>
      </c>
      <c r="B1094" s="37" t="s">
        <v>140</v>
      </c>
      <c r="C1094" s="73" t="s">
        <v>82</v>
      </c>
      <c r="D1094" s="39">
        <v>2396</v>
      </c>
      <c r="E1094" s="39">
        <v>2443.98549689323</v>
      </c>
      <c r="F1094" s="39">
        <v>2331.8142873168822</v>
      </c>
      <c r="G1094" s="39">
        <v>2366.7661983125381</v>
      </c>
      <c r="H1094" s="39">
        <v>2294.3825422821801</v>
      </c>
      <c r="I1094" s="39">
        <v>2575.7890168851982</v>
      </c>
    </row>
    <row r="1095" spans="1:9" x14ac:dyDescent="0.35">
      <c r="A1095" s="37" t="s">
        <v>56</v>
      </c>
      <c r="B1095" s="37" t="s">
        <v>140</v>
      </c>
      <c r="C1095" s="73" t="s">
        <v>84</v>
      </c>
      <c r="D1095" s="39">
        <v>2027</v>
      </c>
      <c r="E1095" s="39">
        <v>2297.18963369311</v>
      </c>
      <c r="F1095" s="39">
        <v>2318.908247730119</v>
      </c>
      <c r="G1095" s="39">
        <v>2240.638720443138</v>
      </c>
      <c r="H1095" s="39">
        <v>2286.2032727623691</v>
      </c>
      <c r="I1095" s="39">
        <v>2253.960053081254</v>
      </c>
    </row>
    <row r="1096" spans="1:9" x14ac:dyDescent="0.35">
      <c r="A1096" s="37" t="s">
        <v>56</v>
      </c>
      <c r="B1096" s="37" t="s">
        <v>140</v>
      </c>
      <c r="C1096" s="73" t="s">
        <v>86</v>
      </c>
      <c r="D1096" s="39">
        <v>1707</v>
      </c>
      <c r="E1096" s="39">
        <v>1820.8643084347809</v>
      </c>
      <c r="F1096" s="39">
        <v>2039.092152058359</v>
      </c>
      <c r="G1096" s="39">
        <v>2069.415186087956</v>
      </c>
      <c r="H1096" s="39">
        <v>2025.359048142009</v>
      </c>
      <c r="I1096" s="39">
        <v>2095.6492826553681</v>
      </c>
    </row>
    <row r="1097" spans="1:9" x14ac:dyDescent="0.35">
      <c r="A1097" s="37" t="s">
        <v>56</v>
      </c>
      <c r="B1097" s="37" t="s">
        <v>140</v>
      </c>
      <c r="C1097" s="73" t="s">
        <v>88</v>
      </c>
      <c r="D1097" s="39">
        <v>1149</v>
      </c>
      <c r="E1097" s="39">
        <v>1498.636395623827</v>
      </c>
      <c r="F1097" s="39">
        <v>1593.2755915216919</v>
      </c>
      <c r="G1097" s="39">
        <v>1788.3974933756831</v>
      </c>
      <c r="H1097" s="39">
        <v>1834.8464621226469</v>
      </c>
      <c r="I1097" s="39">
        <v>1835.0972789892551</v>
      </c>
    </row>
    <row r="1098" spans="1:9" x14ac:dyDescent="0.35">
      <c r="A1098" s="37" t="s">
        <v>56</v>
      </c>
      <c r="B1098" s="37" t="s">
        <v>140</v>
      </c>
      <c r="C1098" s="73" t="s">
        <v>90</v>
      </c>
      <c r="D1098" s="39">
        <v>765</v>
      </c>
      <c r="E1098" s="39">
        <v>947.029332436907</v>
      </c>
      <c r="F1098" s="39">
        <v>1243.3133777295329</v>
      </c>
      <c r="G1098" s="39">
        <v>1343.733651956793</v>
      </c>
      <c r="H1098" s="39">
        <v>1528.9450705657989</v>
      </c>
      <c r="I1098" s="39">
        <v>1599.9731508660191</v>
      </c>
    </row>
    <row r="1099" spans="1:9" x14ac:dyDescent="0.35">
      <c r="A1099" s="37" t="s">
        <v>56</v>
      </c>
      <c r="B1099" s="37" t="s">
        <v>140</v>
      </c>
      <c r="C1099" s="73" t="s">
        <v>92</v>
      </c>
      <c r="D1099" s="39">
        <v>670</v>
      </c>
      <c r="E1099" s="39">
        <v>777.96174075977808</v>
      </c>
      <c r="F1099" s="39">
        <v>961.88696105389761</v>
      </c>
      <c r="G1099" s="39">
        <v>1266.220202214234</v>
      </c>
      <c r="H1099" s="39">
        <v>1497.357024180737</v>
      </c>
      <c r="I1099" s="39">
        <v>1768.3197449633469</v>
      </c>
    </row>
    <row r="1100" spans="1:9" x14ac:dyDescent="0.35">
      <c r="A1100" s="37" t="s">
        <v>56</v>
      </c>
      <c r="B1100" s="37" t="s">
        <v>141</v>
      </c>
      <c r="C1100" s="73" t="s">
        <v>57</v>
      </c>
      <c r="D1100" s="39">
        <v>1080</v>
      </c>
      <c r="E1100" s="39">
        <v>1137.5134719655659</v>
      </c>
      <c r="F1100" s="39">
        <v>1192.4154539629169</v>
      </c>
      <c r="G1100" s="39">
        <v>1231.6952027795801</v>
      </c>
      <c r="H1100" s="39">
        <v>1271.9669035666941</v>
      </c>
      <c r="I1100" s="39">
        <v>1284.985567572694</v>
      </c>
    </row>
    <row r="1101" spans="1:9" x14ac:dyDescent="0.35">
      <c r="A1101" s="37" t="s">
        <v>56</v>
      </c>
      <c r="B1101" s="37" t="s">
        <v>141</v>
      </c>
      <c r="C1101" s="74" t="s">
        <v>59</v>
      </c>
      <c r="D1101" s="39">
        <v>1344</v>
      </c>
      <c r="E1101" s="39">
        <v>1202.1666292257989</v>
      </c>
      <c r="F1101" s="39">
        <v>1275.413158713895</v>
      </c>
      <c r="G1101" s="39">
        <v>1303.186013925505</v>
      </c>
      <c r="H1101" s="39">
        <v>1332.199093691898</v>
      </c>
      <c r="I1101" s="39">
        <v>1367.159027411275</v>
      </c>
    </row>
    <row r="1102" spans="1:9" x14ac:dyDescent="0.35">
      <c r="A1102" s="37" t="s">
        <v>56</v>
      </c>
      <c r="B1102" s="37" t="s">
        <v>141</v>
      </c>
      <c r="C1102" s="73" t="s">
        <v>61</v>
      </c>
      <c r="D1102" s="39">
        <v>1567</v>
      </c>
      <c r="E1102" s="39">
        <v>1476.554936567054</v>
      </c>
      <c r="F1102" s="39">
        <v>1372.944309179471</v>
      </c>
      <c r="G1102" s="39">
        <v>1411.827289425808</v>
      </c>
      <c r="H1102" s="39">
        <v>1424.2170724065979</v>
      </c>
      <c r="I1102" s="39">
        <v>1447.186315793369</v>
      </c>
    </row>
    <row r="1103" spans="1:9" x14ac:dyDescent="0.35">
      <c r="A1103" s="37" t="s">
        <v>56</v>
      </c>
      <c r="B1103" s="37" t="s">
        <v>141</v>
      </c>
      <c r="C1103" s="73" t="s">
        <v>63</v>
      </c>
      <c r="D1103" s="39">
        <v>1340</v>
      </c>
      <c r="E1103" s="39">
        <v>1493.311117866665</v>
      </c>
      <c r="F1103" s="39">
        <v>1444.021637914718</v>
      </c>
      <c r="G1103" s="39">
        <v>1332.091673455961</v>
      </c>
      <c r="H1103" s="39">
        <v>1348.147937779883</v>
      </c>
      <c r="I1103" s="39">
        <v>1347.257072220274</v>
      </c>
    </row>
    <row r="1104" spans="1:9" x14ac:dyDescent="0.35">
      <c r="A1104" s="37" t="s">
        <v>56</v>
      </c>
      <c r="B1104" s="37" t="s">
        <v>141</v>
      </c>
      <c r="C1104" s="73" t="s">
        <v>65</v>
      </c>
      <c r="D1104" s="39">
        <v>927</v>
      </c>
      <c r="E1104" s="39">
        <v>1077.671191388353</v>
      </c>
      <c r="F1104" s="39">
        <v>1256.4772421040409</v>
      </c>
      <c r="G1104" s="39">
        <v>1209.640973040908</v>
      </c>
      <c r="H1104" s="39">
        <v>1111.972129213847</v>
      </c>
      <c r="I1104" s="39">
        <v>1101.9681384588421</v>
      </c>
    </row>
    <row r="1105" spans="1:9" x14ac:dyDescent="0.35">
      <c r="A1105" s="37" t="s">
        <v>56</v>
      </c>
      <c r="B1105" s="37" t="s">
        <v>141</v>
      </c>
      <c r="C1105" s="73" t="s">
        <v>67</v>
      </c>
      <c r="D1105" s="39">
        <v>968</v>
      </c>
      <c r="E1105" s="39">
        <v>981.52622241949291</v>
      </c>
      <c r="F1105" s="39">
        <v>1155.85131924233</v>
      </c>
      <c r="G1105" s="39">
        <v>1285.374461737928</v>
      </c>
      <c r="H1105" s="39">
        <v>1238.251038800059</v>
      </c>
      <c r="I1105" s="39">
        <v>1148.2969573495971</v>
      </c>
    </row>
    <row r="1106" spans="1:9" x14ac:dyDescent="0.35">
      <c r="A1106" s="37" t="s">
        <v>56</v>
      </c>
      <c r="B1106" s="37" t="s">
        <v>141</v>
      </c>
      <c r="C1106" s="73" t="s">
        <v>69</v>
      </c>
      <c r="D1106" s="39">
        <v>989</v>
      </c>
      <c r="E1106" s="39">
        <v>1070.3768205781639</v>
      </c>
      <c r="F1106" s="39">
        <v>1105.63132618394</v>
      </c>
      <c r="G1106" s="39">
        <v>1221.5068347082331</v>
      </c>
      <c r="H1106" s="39">
        <v>1317.9615419330421</v>
      </c>
      <c r="I1106" s="39">
        <v>1272.737029482581</v>
      </c>
    </row>
    <row r="1107" spans="1:9" x14ac:dyDescent="0.35">
      <c r="A1107" s="37" t="s">
        <v>56</v>
      </c>
      <c r="B1107" s="37" t="s">
        <v>141</v>
      </c>
      <c r="C1107" s="73" t="s">
        <v>71</v>
      </c>
      <c r="D1107" s="39">
        <v>1173</v>
      </c>
      <c r="E1107" s="39">
        <v>1195.1877065473191</v>
      </c>
      <c r="F1107" s="39">
        <v>1267.606273401487</v>
      </c>
      <c r="G1107" s="39">
        <v>1274.2449198265549</v>
      </c>
      <c r="H1107" s="39">
        <v>1359.2722314266</v>
      </c>
      <c r="I1107" s="39">
        <v>1442.6657457992351</v>
      </c>
    </row>
    <row r="1108" spans="1:9" x14ac:dyDescent="0.35">
      <c r="A1108" s="37" t="s">
        <v>56</v>
      </c>
      <c r="B1108" s="37" t="s">
        <v>141</v>
      </c>
      <c r="C1108" s="73" t="s">
        <v>73</v>
      </c>
      <c r="D1108" s="39">
        <v>1248</v>
      </c>
      <c r="E1108" s="39">
        <v>1410.4285942370821</v>
      </c>
      <c r="F1108" s="39">
        <v>1439.9795640725331</v>
      </c>
      <c r="G1108" s="39">
        <v>1483.026079141277</v>
      </c>
      <c r="H1108" s="39">
        <v>1473.3510274745879</v>
      </c>
      <c r="I1108" s="39">
        <v>1546.949016270253</v>
      </c>
    </row>
    <row r="1109" spans="1:9" x14ac:dyDescent="0.35">
      <c r="A1109" s="37" t="s">
        <v>56</v>
      </c>
      <c r="B1109" s="37" t="s">
        <v>141</v>
      </c>
      <c r="C1109" s="73" t="s">
        <v>76</v>
      </c>
      <c r="D1109" s="39">
        <v>1465</v>
      </c>
      <c r="E1109" s="39">
        <v>1453.273251297338</v>
      </c>
      <c r="F1109" s="39">
        <v>1644.963685006159</v>
      </c>
      <c r="G1109" s="39">
        <v>1652.876388007141</v>
      </c>
      <c r="H1109" s="39">
        <v>1681.445374828676</v>
      </c>
      <c r="I1109" s="39">
        <v>1663.0903274631421</v>
      </c>
    </row>
    <row r="1110" spans="1:9" x14ac:dyDescent="0.35">
      <c r="A1110" s="37" t="s">
        <v>56</v>
      </c>
      <c r="B1110" s="37" t="s">
        <v>141</v>
      </c>
      <c r="C1110" s="73" t="s">
        <v>78</v>
      </c>
      <c r="D1110" s="39">
        <v>1569</v>
      </c>
      <c r="E1110" s="39">
        <v>1637.993925128668</v>
      </c>
      <c r="F1110" s="39">
        <v>1630.111205389049</v>
      </c>
      <c r="G1110" s="39">
        <v>1806.244428042043</v>
      </c>
      <c r="H1110" s="39">
        <v>1804.141964150009</v>
      </c>
      <c r="I1110" s="39">
        <v>1825.3366258265539</v>
      </c>
    </row>
    <row r="1111" spans="1:9" x14ac:dyDescent="0.35">
      <c r="A1111" s="37" t="s">
        <v>56</v>
      </c>
      <c r="B1111" s="37" t="s">
        <v>141</v>
      </c>
      <c r="C1111" s="73" t="s">
        <v>80</v>
      </c>
      <c r="D1111" s="39">
        <v>1586</v>
      </c>
      <c r="E1111" s="39">
        <v>1714.68157298444</v>
      </c>
      <c r="F1111" s="39">
        <v>1794.356856103426</v>
      </c>
      <c r="G1111" s="39">
        <v>1756.7014369699691</v>
      </c>
      <c r="H1111" s="39">
        <v>1927.587925191852</v>
      </c>
      <c r="I1111" s="39">
        <v>1921.700117998779</v>
      </c>
    </row>
    <row r="1112" spans="1:9" x14ac:dyDescent="0.35">
      <c r="A1112" s="37" t="s">
        <v>56</v>
      </c>
      <c r="B1112" s="37" t="s">
        <v>141</v>
      </c>
      <c r="C1112" s="73" t="s">
        <v>82</v>
      </c>
      <c r="D1112" s="39">
        <v>1607</v>
      </c>
      <c r="E1112" s="39">
        <v>1684.1544313340719</v>
      </c>
      <c r="F1112" s="39">
        <v>1806.9660423438961</v>
      </c>
      <c r="G1112" s="39">
        <v>1856.092246969022</v>
      </c>
      <c r="H1112" s="39">
        <v>1806.5689069091029</v>
      </c>
      <c r="I1112" s="39">
        <v>1970.418266495245</v>
      </c>
    </row>
    <row r="1113" spans="1:9" x14ac:dyDescent="0.35">
      <c r="A1113" s="37" t="s">
        <v>56</v>
      </c>
      <c r="B1113" s="37" t="s">
        <v>141</v>
      </c>
      <c r="C1113" s="73" t="s">
        <v>84</v>
      </c>
      <c r="D1113" s="39">
        <v>1504</v>
      </c>
      <c r="E1113" s="39">
        <v>1669.921769467629</v>
      </c>
      <c r="F1113" s="39">
        <v>1751.359144614526</v>
      </c>
      <c r="G1113" s="39">
        <v>1837.287790225748</v>
      </c>
      <c r="H1113" s="39">
        <v>1875.48162985831</v>
      </c>
      <c r="I1113" s="39">
        <v>1824.7743778090889</v>
      </c>
    </row>
    <row r="1114" spans="1:9" x14ac:dyDescent="0.35">
      <c r="A1114" s="37" t="s">
        <v>56</v>
      </c>
      <c r="B1114" s="37" t="s">
        <v>141</v>
      </c>
      <c r="C1114" s="73" t="s">
        <v>86</v>
      </c>
      <c r="D1114" s="39">
        <v>1377</v>
      </c>
      <c r="E1114" s="39">
        <v>1447.935761793718</v>
      </c>
      <c r="F1114" s="39">
        <v>1612.0356205306</v>
      </c>
      <c r="G1114" s="39">
        <v>1664.4028555453899</v>
      </c>
      <c r="H1114" s="39">
        <v>1728.897066113017</v>
      </c>
      <c r="I1114" s="39">
        <v>1759.554765524749</v>
      </c>
    </row>
    <row r="1115" spans="1:9" x14ac:dyDescent="0.35">
      <c r="A1115" s="37" t="s">
        <v>56</v>
      </c>
      <c r="B1115" s="37" t="s">
        <v>141</v>
      </c>
      <c r="C1115" s="73" t="s">
        <v>88</v>
      </c>
      <c r="D1115" s="39">
        <v>965</v>
      </c>
      <c r="E1115" s="39">
        <v>1250.0528169075969</v>
      </c>
      <c r="F1115" s="39">
        <v>1312.792429817905</v>
      </c>
      <c r="G1115" s="39">
        <v>1441.77666761254</v>
      </c>
      <c r="H1115" s="39">
        <v>1479.6755843469609</v>
      </c>
      <c r="I1115" s="39">
        <v>1532.282773616992</v>
      </c>
    </row>
    <row r="1116" spans="1:9" x14ac:dyDescent="0.35">
      <c r="A1116" s="37" t="s">
        <v>56</v>
      </c>
      <c r="B1116" s="37" t="s">
        <v>141</v>
      </c>
      <c r="C1116" s="73" t="s">
        <v>90</v>
      </c>
      <c r="D1116" s="39">
        <v>555</v>
      </c>
      <c r="E1116" s="39">
        <v>844.44205612069516</v>
      </c>
      <c r="F1116" s="39">
        <v>1097.035901722573</v>
      </c>
      <c r="G1116" s="39">
        <v>1143.50346112175</v>
      </c>
      <c r="H1116" s="39">
        <v>1257.037970364202</v>
      </c>
      <c r="I1116" s="39">
        <v>1292.143619558447</v>
      </c>
    </row>
    <row r="1117" spans="1:9" x14ac:dyDescent="0.35">
      <c r="A1117" s="37" t="s">
        <v>56</v>
      </c>
      <c r="B1117" s="37" t="s">
        <v>141</v>
      </c>
      <c r="C1117" s="73" t="s">
        <v>92</v>
      </c>
      <c r="D1117" s="39">
        <v>445</v>
      </c>
      <c r="E1117" s="39">
        <v>640.22170564251985</v>
      </c>
      <c r="F1117" s="39">
        <v>968.15184322266657</v>
      </c>
      <c r="G1117" s="39">
        <v>1310.115046176554</v>
      </c>
      <c r="H1117" s="39">
        <v>1513.889545460783</v>
      </c>
      <c r="I1117" s="39">
        <v>1692.7033572694979</v>
      </c>
    </row>
    <row r="1118" spans="1:9" x14ac:dyDescent="0.35">
      <c r="A1118" s="37" t="s">
        <v>56</v>
      </c>
      <c r="B1118" s="37" t="s">
        <v>142</v>
      </c>
      <c r="C1118" s="73" t="s">
        <v>57</v>
      </c>
      <c r="D1118" s="39">
        <v>661</v>
      </c>
      <c r="E1118" s="39">
        <v>756.74250509755302</v>
      </c>
      <c r="F1118" s="39">
        <v>791.90019598630897</v>
      </c>
      <c r="G1118" s="39">
        <v>835.82247181086916</v>
      </c>
      <c r="H1118" s="39">
        <v>903.70622916707714</v>
      </c>
      <c r="I1118" s="39">
        <v>957.8033889364857</v>
      </c>
    </row>
    <row r="1119" spans="1:9" x14ac:dyDescent="0.35">
      <c r="A1119" s="37" t="s">
        <v>56</v>
      </c>
      <c r="B1119" s="37" t="s">
        <v>142</v>
      </c>
      <c r="C1119" s="74" t="s">
        <v>59</v>
      </c>
      <c r="D1119" s="39">
        <v>844</v>
      </c>
      <c r="E1119" s="39">
        <v>815.82816215608682</v>
      </c>
      <c r="F1119" s="39">
        <v>910.56966200091802</v>
      </c>
      <c r="G1119" s="39">
        <v>952.61990290610413</v>
      </c>
      <c r="H1119" s="39">
        <v>1007.829072804162</v>
      </c>
      <c r="I1119" s="39">
        <v>1085.3695300920699</v>
      </c>
    </row>
    <row r="1120" spans="1:9" x14ac:dyDescent="0.35">
      <c r="A1120" s="37" t="s">
        <v>56</v>
      </c>
      <c r="B1120" s="37" t="s">
        <v>142</v>
      </c>
      <c r="C1120" s="73" t="s">
        <v>61</v>
      </c>
      <c r="D1120" s="39">
        <v>943</v>
      </c>
      <c r="E1120" s="39">
        <v>881.58599183148226</v>
      </c>
      <c r="F1120" s="39">
        <v>873.9014963175</v>
      </c>
      <c r="G1120" s="39">
        <v>954.12971435467421</v>
      </c>
      <c r="H1120" s="39">
        <v>998.37713360831117</v>
      </c>
      <c r="I1120" s="39">
        <v>1057.781852531215</v>
      </c>
    </row>
    <row r="1121" spans="1:9" x14ac:dyDescent="0.35">
      <c r="A1121" s="37" t="s">
        <v>56</v>
      </c>
      <c r="B1121" s="37" t="s">
        <v>142</v>
      </c>
      <c r="C1121" s="73" t="s">
        <v>63</v>
      </c>
      <c r="D1121" s="39">
        <v>766</v>
      </c>
      <c r="E1121" s="39">
        <v>826.25915702321856</v>
      </c>
      <c r="F1121" s="39">
        <v>812.79951114419327</v>
      </c>
      <c r="G1121" s="39">
        <v>805.59508352629825</v>
      </c>
      <c r="H1121" s="39">
        <v>867.20668318968342</v>
      </c>
      <c r="I1121" s="39">
        <v>907.27262477120667</v>
      </c>
    </row>
    <row r="1122" spans="1:9" x14ac:dyDescent="0.35">
      <c r="A1122" s="37" t="s">
        <v>56</v>
      </c>
      <c r="B1122" s="37" t="s">
        <v>142</v>
      </c>
      <c r="C1122" s="73" t="s">
        <v>65</v>
      </c>
      <c r="D1122" s="39">
        <v>589</v>
      </c>
      <c r="E1122" s="39">
        <v>626.85905039188492</v>
      </c>
      <c r="F1122" s="39">
        <v>723.13592046983069</v>
      </c>
      <c r="G1122" s="39">
        <v>724.50395805304731</v>
      </c>
      <c r="H1122" s="39">
        <v>719.02804973283446</v>
      </c>
      <c r="I1122" s="39">
        <v>763.1072255809587</v>
      </c>
    </row>
    <row r="1123" spans="1:9" x14ac:dyDescent="0.35">
      <c r="A1123" s="37" t="s">
        <v>56</v>
      </c>
      <c r="B1123" s="37" t="s">
        <v>142</v>
      </c>
      <c r="C1123" s="73" t="s">
        <v>67</v>
      </c>
      <c r="D1123" s="39">
        <v>568</v>
      </c>
      <c r="E1123" s="39">
        <v>567.92057576305695</v>
      </c>
      <c r="F1123" s="39">
        <v>640.46550972042314</v>
      </c>
      <c r="G1123" s="39">
        <v>728.36442585927705</v>
      </c>
      <c r="H1123" s="39">
        <v>738.97150537937364</v>
      </c>
      <c r="I1123" s="39">
        <v>735.77436747124909</v>
      </c>
    </row>
    <row r="1124" spans="1:9" x14ac:dyDescent="0.35">
      <c r="A1124" s="37" t="s">
        <v>56</v>
      </c>
      <c r="B1124" s="37" t="s">
        <v>142</v>
      </c>
      <c r="C1124" s="73" t="s">
        <v>69</v>
      </c>
      <c r="D1124" s="39">
        <v>682</v>
      </c>
      <c r="E1124" s="39">
        <v>618.36749466051458</v>
      </c>
      <c r="F1124" s="39">
        <v>647.28372890291735</v>
      </c>
      <c r="G1124" s="39">
        <v>716.01756301831711</v>
      </c>
      <c r="H1124" s="39">
        <v>800.69116290321074</v>
      </c>
      <c r="I1124" s="39">
        <v>816.41108194787341</v>
      </c>
    </row>
    <row r="1125" spans="1:9" x14ac:dyDescent="0.35">
      <c r="A1125" s="37" t="s">
        <v>56</v>
      </c>
      <c r="B1125" s="37" t="s">
        <v>142</v>
      </c>
      <c r="C1125" s="73" t="s">
        <v>71</v>
      </c>
      <c r="D1125" s="39">
        <v>796</v>
      </c>
      <c r="E1125" s="39">
        <v>714.70695584626003</v>
      </c>
      <c r="F1125" s="39">
        <v>694.54658754327238</v>
      </c>
      <c r="G1125" s="39">
        <v>726.39348548501118</v>
      </c>
      <c r="H1125" s="39">
        <v>795.38237252996214</v>
      </c>
      <c r="I1125" s="39">
        <v>881.07322934296292</v>
      </c>
    </row>
    <row r="1126" spans="1:9" x14ac:dyDescent="0.35">
      <c r="A1126" s="37" t="s">
        <v>56</v>
      </c>
      <c r="B1126" s="37" t="s">
        <v>142</v>
      </c>
      <c r="C1126" s="73" t="s">
        <v>73</v>
      </c>
      <c r="D1126" s="39">
        <v>689</v>
      </c>
      <c r="E1126" s="39">
        <v>836.35260328602351</v>
      </c>
      <c r="F1126" s="39">
        <v>792.83243900892364</v>
      </c>
      <c r="G1126" s="39">
        <v>791.16053802134434</v>
      </c>
      <c r="H1126" s="39">
        <v>826.78357472737218</v>
      </c>
      <c r="I1126" s="39">
        <v>900.23995965700533</v>
      </c>
    </row>
    <row r="1127" spans="1:9" x14ac:dyDescent="0.35">
      <c r="A1127" s="37" t="s">
        <v>56</v>
      </c>
      <c r="B1127" s="37" t="s">
        <v>142</v>
      </c>
      <c r="C1127" s="73" t="s">
        <v>76</v>
      </c>
      <c r="D1127" s="39">
        <v>794</v>
      </c>
      <c r="E1127" s="39">
        <v>772.06901526463912</v>
      </c>
      <c r="F1127" s="39">
        <v>930.85501136487699</v>
      </c>
      <c r="G1127" s="39">
        <v>909.62587521335672</v>
      </c>
      <c r="H1127" s="39">
        <v>921.1230506478712</v>
      </c>
      <c r="I1127" s="39">
        <v>961.19709456131739</v>
      </c>
    </row>
    <row r="1128" spans="1:9" x14ac:dyDescent="0.35">
      <c r="A1128" s="37" t="s">
        <v>56</v>
      </c>
      <c r="B1128" s="37" t="s">
        <v>142</v>
      </c>
      <c r="C1128" s="73" t="s">
        <v>78</v>
      </c>
      <c r="D1128" s="39">
        <v>900</v>
      </c>
      <c r="E1128" s="39">
        <v>843.73926532081111</v>
      </c>
      <c r="F1128" s="39">
        <v>841.97090620425286</v>
      </c>
      <c r="G1128" s="39">
        <v>1000.396107700368</v>
      </c>
      <c r="H1128" s="39">
        <v>994.8551656909608</v>
      </c>
      <c r="I1128" s="39">
        <v>1015.59434805432</v>
      </c>
    </row>
    <row r="1129" spans="1:9" x14ac:dyDescent="0.35">
      <c r="A1129" s="37" t="s">
        <v>56</v>
      </c>
      <c r="B1129" s="37" t="s">
        <v>142</v>
      </c>
      <c r="C1129" s="73" t="s">
        <v>80</v>
      </c>
      <c r="D1129" s="39">
        <v>912</v>
      </c>
      <c r="E1129" s="39">
        <v>965.31807860499691</v>
      </c>
      <c r="F1129" s="39">
        <v>945.24516053475679</v>
      </c>
      <c r="G1129" s="39">
        <v>951.3221957529928</v>
      </c>
      <c r="H1129" s="39">
        <v>1114.8398071787069</v>
      </c>
      <c r="I1129" s="39">
        <v>1122.7430556339141</v>
      </c>
    </row>
    <row r="1130" spans="1:9" x14ac:dyDescent="0.35">
      <c r="A1130" s="37" t="s">
        <v>56</v>
      </c>
      <c r="B1130" s="37" t="s">
        <v>142</v>
      </c>
      <c r="C1130" s="73" t="s">
        <v>82</v>
      </c>
      <c r="D1130" s="39">
        <v>989</v>
      </c>
      <c r="E1130" s="39">
        <v>981.95941921463464</v>
      </c>
      <c r="F1130" s="39">
        <v>1053.673088287122</v>
      </c>
      <c r="G1130" s="39">
        <v>1051.9791656203461</v>
      </c>
      <c r="H1130" s="39">
        <v>1063.5468206508369</v>
      </c>
      <c r="I1130" s="39">
        <v>1233.4542887506011</v>
      </c>
    </row>
    <row r="1131" spans="1:9" x14ac:dyDescent="0.35">
      <c r="A1131" s="37" t="s">
        <v>56</v>
      </c>
      <c r="B1131" s="37" t="s">
        <v>142</v>
      </c>
      <c r="C1131" s="73" t="s">
        <v>84</v>
      </c>
      <c r="D1131" s="39">
        <v>914</v>
      </c>
      <c r="E1131" s="39">
        <v>1004.279514898776</v>
      </c>
      <c r="F1131" s="39">
        <v>1029.5304154348371</v>
      </c>
      <c r="G1131" s="39">
        <v>1107.249509589549</v>
      </c>
      <c r="H1131" s="39">
        <v>1120.0528963938691</v>
      </c>
      <c r="I1131" s="39">
        <v>1136.183383763323</v>
      </c>
    </row>
    <row r="1132" spans="1:9" x14ac:dyDescent="0.35">
      <c r="A1132" s="37" t="s">
        <v>56</v>
      </c>
      <c r="B1132" s="37" t="s">
        <v>142</v>
      </c>
      <c r="C1132" s="73" t="s">
        <v>86</v>
      </c>
      <c r="D1132" s="39">
        <v>855</v>
      </c>
      <c r="E1132" s="39">
        <v>867.73854547548297</v>
      </c>
      <c r="F1132" s="39">
        <v>967.74038462320334</v>
      </c>
      <c r="G1132" s="39">
        <v>1009.933770970105</v>
      </c>
      <c r="H1132" s="39">
        <v>1085.7604330031029</v>
      </c>
      <c r="I1132" s="39">
        <v>1109.693078139022</v>
      </c>
    </row>
    <row r="1133" spans="1:9" x14ac:dyDescent="0.35">
      <c r="A1133" s="37" t="s">
        <v>56</v>
      </c>
      <c r="B1133" s="37" t="s">
        <v>142</v>
      </c>
      <c r="C1133" s="73" t="s">
        <v>88</v>
      </c>
      <c r="D1133" s="39">
        <v>572</v>
      </c>
      <c r="E1133" s="39">
        <v>749.84984100531767</v>
      </c>
      <c r="F1133" s="39">
        <v>776.07066032078069</v>
      </c>
      <c r="G1133" s="39">
        <v>873.31659764987842</v>
      </c>
      <c r="H1133" s="39">
        <v>922.37144847409172</v>
      </c>
      <c r="I1133" s="39">
        <v>995.39319086876958</v>
      </c>
    </row>
    <row r="1134" spans="1:9" x14ac:dyDescent="0.35">
      <c r="A1134" s="37" t="s">
        <v>56</v>
      </c>
      <c r="B1134" s="37" t="s">
        <v>142</v>
      </c>
      <c r="C1134" s="73" t="s">
        <v>90</v>
      </c>
      <c r="D1134" s="39">
        <v>289</v>
      </c>
      <c r="E1134" s="39">
        <v>463.1824642027189</v>
      </c>
      <c r="F1134" s="39">
        <v>618.83719905361272</v>
      </c>
      <c r="G1134" s="39">
        <v>653.94843222089844</v>
      </c>
      <c r="H1134" s="39">
        <v>741.93527723720013</v>
      </c>
      <c r="I1134" s="39">
        <v>794.44463279759577</v>
      </c>
    </row>
    <row r="1135" spans="1:9" x14ac:dyDescent="0.35">
      <c r="A1135" s="37" t="s">
        <v>56</v>
      </c>
      <c r="B1135" s="37" t="s">
        <v>142</v>
      </c>
      <c r="C1135" s="73" t="s">
        <v>92</v>
      </c>
      <c r="D1135" s="39">
        <v>145</v>
      </c>
      <c r="E1135" s="39">
        <v>264.31323510693812</v>
      </c>
      <c r="F1135" s="39">
        <v>437.91860115307219</v>
      </c>
      <c r="G1135" s="39">
        <v>624.34608588054255</v>
      </c>
      <c r="H1135" s="39">
        <v>742.77553287652222</v>
      </c>
      <c r="I1135" s="39">
        <v>861.30918860828683</v>
      </c>
    </row>
    <row r="1136" spans="1:9" x14ac:dyDescent="0.35">
      <c r="A1136" s="37" t="s">
        <v>56</v>
      </c>
      <c r="B1136" s="37" t="s">
        <v>143</v>
      </c>
      <c r="C1136" s="73" t="s">
        <v>57</v>
      </c>
      <c r="D1136" s="39">
        <v>861</v>
      </c>
      <c r="E1136" s="39">
        <v>923.04654783036165</v>
      </c>
      <c r="F1136" s="39">
        <v>907.05115409266637</v>
      </c>
      <c r="G1136" s="39">
        <v>915.36922898725936</v>
      </c>
      <c r="H1136" s="39">
        <v>928.59287384624542</v>
      </c>
      <c r="I1136" s="39">
        <v>926.54827222451706</v>
      </c>
    </row>
    <row r="1137" spans="1:9" x14ac:dyDescent="0.35">
      <c r="A1137" s="37" t="s">
        <v>56</v>
      </c>
      <c r="B1137" s="37" t="s">
        <v>143</v>
      </c>
      <c r="C1137" s="74" t="s">
        <v>59</v>
      </c>
      <c r="D1137" s="39">
        <v>1009</v>
      </c>
      <c r="E1137" s="39">
        <v>902.05774069462052</v>
      </c>
      <c r="F1137" s="39">
        <v>966.98200015069369</v>
      </c>
      <c r="G1137" s="39">
        <v>954.18801152590447</v>
      </c>
      <c r="H1137" s="39">
        <v>962.83065044164152</v>
      </c>
      <c r="I1137" s="39">
        <v>976.94500354465981</v>
      </c>
    </row>
    <row r="1138" spans="1:9" x14ac:dyDescent="0.35">
      <c r="A1138" s="37" t="s">
        <v>56</v>
      </c>
      <c r="B1138" s="37" t="s">
        <v>143</v>
      </c>
      <c r="C1138" s="73" t="s">
        <v>61</v>
      </c>
      <c r="D1138" s="39">
        <v>1177</v>
      </c>
      <c r="E1138" s="39">
        <v>1065.9440042150061</v>
      </c>
      <c r="F1138" s="39">
        <v>977.04342476500619</v>
      </c>
      <c r="G1138" s="39">
        <v>1023.540759164048</v>
      </c>
      <c r="H1138" s="39">
        <v>1012.846303321058</v>
      </c>
      <c r="I1138" s="39">
        <v>1022.957621901358</v>
      </c>
    </row>
    <row r="1139" spans="1:9" x14ac:dyDescent="0.35">
      <c r="A1139" s="37" t="s">
        <v>56</v>
      </c>
      <c r="B1139" s="37" t="s">
        <v>143</v>
      </c>
      <c r="C1139" s="73" t="s">
        <v>63</v>
      </c>
      <c r="D1139" s="39">
        <v>985</v>
      </c>
      <c r="E1139" s="39">
        <v>1017.398234570808</v>
      </c>
      <c r="F1139" s="39">
        <v>944.7938242499996</v>
      </c>
      <c r="G1139" s="39">
        <v>868.32110330409466</v>
      </c>
      <c r="H1139" s="39">
        <v>895.02468751833555</v>
      </c>
      <c r="I1139" s="39">
        <v>884.74777352693729</v>
      </c>
    </row>
    <row r="1140" spans="1:9" x14ac:dyDescent="0.35">
      <c r="A1140" s="37" t="s">
        <v>56</v>
      </c>
      <c r="B1140" s="37" t="s">
        <v>143</v>
      </c>
      <c r="C1140" s="73" t="s">
        <v>65</v>
      </c>
      <c r="D1140" s="39">
        <v>782</v>
      </c>
      <c r="E1140" s="39">
        <v>761.07527826553417</v>
      </c>
      <c r="F1140" s="39">
        <v>822.88136756316499</v>
      </c>
      <c r="G1140" s="39">
        <v>778.2852306918162</v>
      </c>
      <c r="H1140" s="39">
        <v>721.92655277790766</v>
      </c>
      <c r="I1140" s="39">
        <v>727.0958941661637</v>
      </c>
    </row>
    <row r="1141" spans="1:9" x14ac:dyDescent="0.35">
      <c r="A1141" s="37" t="s">
        <v>56</v>
      </c>
      <c r="B1141" s="37" t="s">
        <v>143</v>
      </c>
      <c r="C1141" s="73" t="s">
        <v>67</v>
      </c>
      <c r="D1141" s="39">
        <v>833</v>
      </c>
      <c r="E1141" s="39">
        <v>741.11073903573345</v>
      </c>
      <c r="F1141" s="39">
        <v>766.98586084530177</v>
      </c>
      <c r="G1141" s="39">
        <v>831.26835613587809</v>
      </c>
      <c r="H1141" s="39">
        <v>801.95554445817686</v>
      </c>
      <c r="I1141" s="39">
        <v>755.30753545122457</v>
      </c>
    </row>
    <row r="1142" spans="1:9" x14ac:dyDescent="0.35">
      <c r="A1142" s="37" t="s">
        <v>56</v>
      </c>
      <c r="B1142" s="37" t="s">
        <v>143</v>
      </c>
      <c r="C1142" s="73" t="s">
        <v>69</v>
      </c>
      <c r="D1142" s="39">
        <v>807</v>
      </c>
      <c r="E1142" s="39">
        <v>781.61979967583727</v>
      </c>
      <c r="F1142" s="39">
        <v>745.04988850380232</v>
      </c>
      <c r="G1142" s="39">
        <v>770.23832209122133</v>
      </c>
      <c r="H1142" s="39">
        <v>826.01291252890132</v>
      </c>
      <c r="I1142" s="39">
        <v>803.57801066863499</v>
      </c>
    </row>
    <row r="1143" spans="1:9" x14ac:dyDescent="0.35">
      <c r="A1143" s="37" t="s">
        <v>56</v>
      </c>
      <c r="B1143" s="37" t="s">
        <v>143</v>
      </c>
      <c r="C1143" s="73" t="s">
        <v>71</v>
      </c>
      <c r="D1143" s="39">
        <v>740</v>
      </c>
      <c r="E1143" s="39">
        <v>822.46093386227346</v>
      </c>
      <c r="F1143" s="39">
        <v>815.10879382812016</v>
      </c>
      <c r="G1143" s="39">
        <v>790.31962176185425</v>
      </c>
      <c r="H1143" s="39">
        <v>814.13628327996173</v>
      </c>
      <c r="I1143" s="39">
        <v>869.10893370089855</v>
      </c>
    </row>
    <row r="1144" spans="1:9" x14ac:dyDescent="0.35">
      <c r="A1144" s="37" t="s">
        <v>56</v>
      </c>
      <c r="B1144" s="37" t="s">
        <v>143</v>
      </c>
      <c r="C1144" s="73" t="s">
        <v>73</v>
      </c>
      <c r="D1144" s="39">
        <v>782</v>
      </c>
      <c r="E1144" s="39">
        <v>839.25147673142544</v>
      </c>
      <c r="F1144" s="39">
        <v>897.12622925780499</v>
      </c>
      <c r="G1144" s="39">
        <v>892.86372680104705</v>
      </c>
      <c r="H1144" s="39">
        <v>872.72979018956335</v>
      </c>
      <c r="I1144" s="39">
        <v>898.48804990210351</v>
      </c>
    </row>
    <row r="1145" spans="1:9" x14ac:dyDescent="0.35">
      <c r="A1145" s="37" t="s">
        <v>56</v>
      </c>
      <c r="B1145" s="37" t="s">
        <v>143</v>
      </c>
      <c r="C1145" s="73" t="s">
        <v>76</v>
      </c>
      <c r="D1145" s="39">
        <v>930</v>
      </c>
      <c r="E1145" s="39">
        <v>832.03053311144402</v>
      </c>
      <c r="F1145" s="39">
        <v>906.95029931563909</v>
      </c>
      <c r="G1145" s="39">
        <v>956.70708332635627</v>
      </c>
      <c r="H1145" s="39">
        <v>953.21953783388994</v>
      </c>
      <c r="I1145" s="39">
        <v>936.71162150415262</v>
      </c>
    </row>
    <row r="1146" spans="1:9" x14ac:dyDescent="0.35">
      <c r="A1146" s="37" t="s">
        <v>56</v>
      </c>
      <c r="B1146" s="37" t="s">
        <v>143</v>
      </c>
      <c r="C1146" s="73" t="s">
        <v>78</v>
      </c>
      <c r="D1146" s="39">
        <v>1060</v>
      </c>
      <c r="E1146" s="39">
        <v>998.34614535397907</v>
      </c>
      <c r="F1146" s="39">
        <v>914.71751261168163</v>
      </c>
      <c r="G1146" s="39">
        <v>1002.349558746218</v>
      </c>
      <c r="H1146" s="39">
        <v>1047.5448685395561</v>
      </c>
      <c r="I1146" s="39">
        <v>1046.120156249501</v>
      </c>
    </row>
    <row r="1147" spans="1:9" x14ac:dyDescent="0.35">
      <c r="A1147" s="37" t="s">
        <v>56</v>
      </c>
      <c r="B1147" s="37" t="s">
        <v>143</v>
      </c>
      <c r="C1147" s="73" t="s">
        <v>80</v>
      </c>
      <c r="D1147" s="39">
        <v>1179</v>
      </c>
      <c r="E1147" s="39">
        <v>1099.1162600098139</v>
      </c>
      <c r="F1147" s="39">
        <v>1060.241600790629</v>
      </c>
      <c r="G1147" s="39">
        <v>983.08633691247076</v>
      </c>
      <c r="H1147" s="39">
        <v>1081.639787337155</v>
      </c>
      <c r="I1147" s="39">
        <v>1125.0807811676591</v>
      </c>
    </row>
    <row r="1148" spans="1:9" x14ac:dyDescent="0.35">
      <c r="A1148" s="37" t="s">
        <v>56</v>
      </c>
      <c r="B1148" s="37" t="s">
        <v>143</v>
      </c>
      <c r="C1148" s="73" t="s">
        <v>82</v>
      </c>
      <c r="D1148" s="39">
        <v>1240</v>
      </c>
      <c r="E1148" s="39">
        <v>1248.1730992563471</v>
      </c>
      <c r="F1148" s="39">
        <v>1187.734209433519</v>
      </c>
      <c r="G1148" s="39">
        <v>1163.28668630944</v>
      </c>
      <c r="H1148" s="39">
        <v>1092.5187459939</v>
      </c>
      <c r="I1148" s="39">
        <v>1207.7905106247199</v>
      </c>
    </row>
    <row r="1149" spans="1:9" x14ac:dyDescent="0.35">
      <c r="A1149" s="37" t="s">
        <v>56</v>
      </c>
      <c r="B1149" s="37" t="s">
        <v>143</v>
      </c>
      <c r="C1149" s="73" t="s">
        <v>84</v>
      </c>
      <c r="D1149" s="39">
        <v>1276</v>
      </c>
      <c r="E1149" s="39">
        <v>1335.543028302621</v>
      </c>
      <c r="F1149" s="39">
        <v>1351.8363905529809</v>
      </c>
      <c r="G1149" s="39">
        <v>1313.5771812110499</v>
      </c>
      <c r="H1149" s="39">
        <v>1300.741770054698</v>
      </c>
      <c r="I1149" s="39">
        <v>1239.828316702346</v>
      </c>
    </row>
    <row r="1150" spans="1:9" x14ac:dyDescent="0.35">
      <c r="A1150" s="37" t="s">
        <v>56</v>
      </c>
      <c r="B1150" s="37" t="s">
        <v>143</v>
      </c>
      <c r="C1150" s="73" t="s">
        <v>86</v>
      </c>
      <c r="D1150" s="39">
        <v>1332</v>
      </c>
      <c r="E1150" s="39">
        <v>1241.6911386289639</v>
      </c>
      <c r="F1150" s="39">
        <v>1315.7897835002921</v>
      </c>
      <c r="G1150" s="39">
        <v>1345.2190477759041</v>
      </c>
      <c r="H1150" s="39">
        <v>1326.5271296714229</v>
      </c>
      <c r="I1150" s="39">
        <v>1323.4563294790471</v>
      </c>
    </row>
    <row r="1151" spans="1:9" x14ac:dyDescent="0.35">
      <c r="A1151" s="37" t="s">
        <v>56</v>
      </c>
      <c r="B1151" s="37" t="s">
        <v>143</v>
      </c>
      <c r="C1151" s="73" t="s">
        <v>88</v>
      </c>
      <c r="D1151" s="39">
        <v>879</v>
      </c>
      <c r="E1151" s="39">
        <v>1128.90422580786</v>
      </c>
      <c r="F1151" s="39">
        <v>1080.51752206427</v>
      </c>
      <c r="G1151" s="39">
        <v>1162.901788877215</v>
      </c>
      <c r="H1151" s="39">
        <v>1199.9376664112481</v>
      </c>
      <c r="I1151" s="39">
        <v>1199.0772051712379</v>
      </c>
    </row>
    <row r="1152" spans="1:9" x14ac:dyDescent="0.35">
      <c r="A1152" s="37" t="s">
        <v>56</v>
      </c>
      <c r="B1152" s="37" t="s">
        <v>143</v>
      </c>
      <c r="C1152" s="73" t="s">
        <v>90</v>
      </c>
      <c r="D1152" s="39">
        <v>535</v>
      </c>
      <c r="E1152" s="39">
        <v>684.31949565733328</v>
      </c>
      <c r="F1152" s="39">
        <v>901.06138979474736</v>
      </c>
      <c r="G1152" s="39">
        <v>885.73991080635619</v>
      </c>
      <c r="H1152" s="39">
        <v>970.95609615597982</v>
      </c>
      <c r="I1152" s="39">
        <v>1012.2330625937821</v>
      </c>
    </row>
    <row r="1153" spans="1:9" x14ac:dyDescent="0.35">
      <c r="A1153" s="37" t="s">
        <v>56</v>
      </c>
      <c r="B1153" s="37" t="s">
        <v>143</v>
      </c>
      <c r="C1153" s="73" t="s">
        <v>92</v>
      </c>
      <c r="D1153" s="39">
        <v>359</v>
      </c>
      <c r="E1153" s="39">
        <v>456.42474445941082</v>
      </c>
      <c r="F1153" s="39">
        <v>618.16814717805789</v>
      </c>
      <c r="G1153" s="39">
        <v>844.89836458580692</v>
      </c>
      <c r="H1153" s="39">
        <v>945.02892458260862</v>
      </c>
      <c r="I1153" s="39">
        <v>1054.0715015998451</v>
      </c>
    </row>
    <row r="1154" spans="1:9" x14ac:dyDescent="0.35">
      <c r="A1154" s="37" t="s">
        <v>56</v>
      </c>
      <c r="B1154" s="37" t="s">
        <v>144</v>
      </c>
      <c r="C1154" s="73" t="s">
        <v>57</v>
      </c>
      <c r="D1154" s="39">
        <v>924</v>
      </c>
      <c r="E1154" s="39">
        <v>863.28156399079103</v>
      </c>
      <c r="F1154" s="39">
        <v>842.57111823736682</v>
      </c>
      <c r="G1154" s="39">
        <v>834.36345481896285</v>
      </c>
      <c r="H1154" s="39">
        <v>829.13668909392084</v>
      </c>
      <c r="I1154" s="39">
        <v>812.70776155600163</v>
      </c>
    </row>
    <row r="1155" spans="1:9" x14ac:dyDescent="0.35">
      <c r="A1155" s="37" t="s">
        <v>56</v>
      </c>
      <c r="B1155" s="37" t="s">
        <v>144</v>
      </c>
      <c r="C1155" s="74" t="s">
        <v>59</v>
      </c>
      <c r="D1155" s="39">
        <v>1083</v>
      </c>
      <c r="E1155" s="39">
        <v>934.58124440889765</v>
      </c>
      <c r="F1155" s="39">
        <v>896.29777977574167</v>
      </c>
      <c r="G1155" s="39">
        <v>877.56691105780749</v>
      </c>
      <c r="H1155" s="39">
        <v>870.3026809783496</v>
      </c>
      <c r="I1155" s="39">
        <v>867.23082271737439</v>
      </c>
    </row>
    <row r="1156" spans="1:9" x14ac:dyDescent="0.35">
      <c r="A1156" s="37" t="s">
        <v>56</v>
      </c>
      <c r="B1156" s="37" t="s">
        <v>144</v>
      </c>
      <c r="C1156" s="73" t="s">
        <v>61</v>
      </c>
      <c r="D1156" s="39">
        <v>1316</v>
      </c>
      <c r="E1156" s="39">
        <v>1177.177819619737</v>
      </c>
      <c r="F1156" s="39">
        <v>1043.2931999447451</v>
      </c>
      <c r="G1156" s="39">
        <v>1010.453281062915</v>
      </c>
      <c r="H1156" s="39">
        <v>989.83160121734863</v>
      </c>
      <c r="I1156" s="39">
        <v>983.23488505368709</v>
      </c>
    </row>
    <row r="1157" spans="1:9" x14ac:dyDescent="0.35">
      <c r="A1157" s="37" t="s">
        <v>56</v>
      </c>
      <c r="B1157" s="37" t="s">
        <v>144</v>
      </c>
      <c r="C1157" s="73" t="s">
        <v>63</v>
      </c>
      <c r="D1157" s="39">
        <v>1045</v>
      </c>
      <c r="E1157" s="39">
        <v>1282.7113690219751</v>
      </c>
      <c r="F1157" s="39">
        <v>1182.0988062712811</v>
      </c>
      <c r="G1157" s="39">
        <v>1067.788852659678</v>
      </c>
      <c r="H1157" s="39">
        <v>1033.4089156239399</v>
      </c>
      <c r="I1157" s="39">
        <v>1009.639053022758</v>
      </c>
    </row>
    <row r="1158" spans="1:9" x14ac:dyDescent="0.35">
      <c r="A1158" s="37" t="s">
        <v>56</v>
      </c>
      <c r="B1158" s="37" t="s">
        <v>144</v>
      </c>
      <c r="C1158" s="73" t="s">
        <v>65</v>
      </c>
      <c r="D1158" s="39">
        <v>910</v>
      </c>
      <c r="E1158" s="39">
        <v>763.01265004142545</v>
      </c>
      <c r="F1158" s="39">
        <v>893.99289705843125</v>
      </c>
      <c r="G1158" s="39">
        <v>842.33627849377888</v>
      </c>
      <c r="H1158" s="39">
        <v>766.70652071816244</v>
      </c>
      <c r="I1158" s="39">
        <v>735.16785475485676</v>
      </c>
    </row>
    <row r="1159" spans="1:9" x14ac:dyDescent="0.35">
      <c r="A1159" s="37" t="s">
        <v>56</v>
      </c>
      <c r="B1159" s="37" t="s">
        <v>144</v>
      </c>
      <c r="C1159" s="73" t="s">
        <v>67</v>
      </c>
      <c r="D1159" s="39">
        <v>882</v>
      </c>
      <c r="E1159" s="39">
        <v>790.79020719328196</v>
      </c>
      <c r="F1159" s="39">
        <v>756.62272978428928</v>
      </c>
      <c r="G1159" s="39">
        <v>839.63135248953176</v>
      </c>
      <c r="H1159" s="39">
        <v>804.59353996270227</v>
      </c>
      <c r="I1159" s="39">
        <v>745.21342721129565</v>
      </c>
    </row>
    <row r="1160" spans="1:9" x14ac:dyDescent="0.35">
      <c r="A1160" s="37" t="s">
        <v>56</v>
      </c>
      <c r="B1160" s="37" t="s">
        <v>144</v>
      </c>
      <c r="C1160" s="73" t="s">
        <v>69</v>
      </c>
      <c r="D1160" s="39">
        <v>890</v>
      </c>
      <c r="E1160" s="39">
        <v>827.72771035942208</v>
      </c>
      <c r="F1160" s="39">
        <v>780.98714001482904</v>
      </c>
      <c r="G1160" s="39">
        <v>770.46882316578979</v>
      </c>
      <c r="H1160" s="39">
        <v>830.47902429062663</v>
      </c>
      <c r="I1160" s="39">
        <v>801.61720195761484</v>
      </c>
    </row>
    <row r="1161" spans="1:9" x14ac:dyDescent="0.35">
      <c r="A1161" s="37" t="s">
        <v>56</v>
      </c>
      <c r="B1161" s="37" t="s">
        <v>144</v>
      </c>
      <c r="C1161" s="73" t="s">
        <v>71</v>
      </c>
      <c r="D1161" s="39">
        <v>806</v>
      </c>
      <c r="E1161" s="39">
        <v>883.18651679993025</v>
      </c>
      <c r="F1161" s="39">
        <v>849.17924446999359</v>
      </c>
      <c r="G1161" s="39">
        <v>811.14756336347546</v>
      </c>
      <c r="H1161" s="39">
        <v>807.98618709109178</v>
      </c>
      <c r="I1161" s="39">
        <v>857.13341272940818</v>
      </c>
    </row>
    <row r="1162" spans="1:9" x14ac:dyDescent="0.35">
      <c r="A1162" s="37" t="s">
        <v>56</v>
      </c>
      <c r="B1162" s="37" t="s">
        <v>144</v>
      </c>
      <c r="C1162" s="73" t="s">
        <v>73</v>
      </c>
      <c r="D1162" s="39">
        <v>854</v>
      </c>
      <c r="E1162" s="39">
        <v>850.28682019249652</v>
      </c>
      <c r="F1162" s="39">
        <v>907.61047656150868</v>
      </c>
      <c r="G1162" s="39">
        <v>879.36284459919227</v>
      </c>
      <c r="H1162" s="39">
        <v>843.98308907374656</v>
      </c>
      <c r="I1162" s="39">
        <v>843.32968376049394</v>
      </c>
    </row>
    <row r="1163" spans="1:9" x14ac:dyDescent="0.35">
      <c r="A1163" s="37" t="s">
        <v>56</v>
      </c>
      <c r="B1163" s="37" t="s">
        <v>144</v>
      </c>
      <c r="C1163" s="73" t="s">
        <v>76</v>
      </c>
      <c r="D1163" s="39">
        <v>992</v>
      </c>
      <c r="E1163" s="39">
        <v>987.03183600442571</v>
      </c>
      <c r="F1163" s="39">
        <v>1014.286823693719</v>
      </c>
      <c r="G1163" s="39">
        <v>1058.9967594126019</v>
      </c>
      <c r="H1163" s="39">
        <v>1032.55131795991</v>
      </c>
      <c r="I1163" s="39">
        <v>996.50908582274894</v>
      </c>
    </row>
    <row r="1164" spans="1:9" x14ac:dyDescent="0.35">
      <c r="A1164" s="37" t="s">
        <v>56</v>
      </c>
      <c r="B1164" s="37" t="s">
        <v>144</v>
      </c>
      <c r="C1164" s="73" t="s">
        <v>78</v>
      </c>
      <c r="D1164" s="39">
        <v>1166</v>
      </c>
      <c r="E1164" s="39">
        <v>1069.395882009806</v>
      </c>
      <c r="F1164" s="39">
        <v>1058.869945769929</v>
      </c>
      <c r="G1164" s="39">
        <v>1104.410784648147</v>
      </c>
      <c r="H1164" s="39">
        <v>1139.138023029175</v>
      </c>
      <c r="I1164" s="39">
        <v>1112.385956486838</v>
      </c>
    </row>
    <row r="1165" spans="1:9" x14ac:dyDescent="0.35">
      <c r="A1165" s="37" t="s">
        <v>56</v>
      </c>
      <c r="B1165" s="37" t="s">
        <v>144</v>
      </c>
      <c r="C1165" s="73" t="s">
        <v>80</v>
      </c>
      <c r="D1165" s="39">
        <v>1242</v>
      </c>
      <c r="E1165" s="39">
        <v>1284.823407211903</v>
      </c>
      <c r="F1165" s="39">
        <v>1206.049939153341</v>
      </c>
      <c r="G1165" s="39">
        <v>1189.046464584766</v>
      </c>
      <c r="H1165" s="39">
        <v>1252.5631637446791</v>
      </c>
      <c r="I1165" s="39">
        <v>1281.450028197145</v>
      </c>
    </row>
    <row r="1166" spans="1:9" x14ac:dyDescent="0.35">
      <c r="A1166" s="37" t="s">
        <v>56</v>
      </c>
      <c r="B1166" s="37" t="s">
        <v>144</v>
      </c>
      <c r="C1166" s="73" t="s">
        <v>82</v>
      </c>
      <c r="D1166" s="39">
        <v>1382</v>
      </c>
      <c r="E1166" s="39">
        <v>1385.7313130439741</v>
      </c>
      <c r="F1166" s="39">
        <v>1421.9744549411589</v>
      </c>
      <c r="G1166" s="39">
        <v>1358.9886855692689</v>
      </c>
      <c r="H1166" s="39">
        <v>1334.782773783322</v>
      </c>
      <c r="I1166" s="39">
        <v>1416.9974280854501</v>
      </c>
    </row>
    <row r="1167" spans="1:9" x14ac:dyDescent="0.35">
      <c r="A1167" s="37" t="s">
        <v>56</v>
      </c>
      <c r="B1167" s="37" t="s">
        <v>144</v>
      </c>
      <c r="C1167" s="73" t="s">
        <v>84</v>
      </c>
      <c r="D1167" s="39">
        <v>1375</v>
      </c>
      <c r="E1167" s="39">
        <v>1451.735995938971</v>
      </c>
      <c r="F1167" s="39">
        <v>1468.3991115035899</v>
      </c>
      <c r="G1167" s="39">
        <v>1500.766186457314</v>
      </c>
      <c r="H1167" s="39">
        <v>1447.947861661474</v>
      </c>
      <c r="I1167" s="39">
        <v>1417.8718292172191</v>
      </c>
    </row>
    <row r="1168" spans="1:9" x14ac:dyDescent="0.35">
      <c r="A1168" s="37" t="s">
        <v>56</v>
      </c>
      <c r="B1168" s="37" t="s">
        <v>144</v>
      </c>
      <c r="C1168" s="73" t="s">
        <v>86</v>
      </c>
      <c r="D1168" s="39">
        <v>1334</v>
      </c>
      <c r="E1168" s="39">
        <v>1376.787176001367</v>
      </c>
      <c r="F1168" s="39">
        <v>1464.311692391514</v>
      </c>
      <c r="G1168" s="39">
        <v>1488.524399819069</v>
      </c>
      <c r="H1168" s="39">
        <v>1519.829427591874</v>
      </c>
      <c r="I1168" s="39">
        <v>1474.9260987625939</v>
      </c>
    </row>
    <row r="1169" spans="1:9" x14ac:dyDescent="0.35">
      <c r="A1169" s="37" t="s">
        <v>56</v>
      </c>
      <c r="B1169" s="37" t="s">
        <v>144</v>
      </c>
      <c r="C1169" s="73" t="s">
        <v>88</v>
      </c>
      <c r="D1169" s="39">
        <v>941</v>
      </c>
      <c r="E1169" s="39">
        <v>1213.8041440479119</v>
      </c>
      <c r="F1169" s="39">
        <v>1267.0544337368819</v>
      </c>
      <c r="G1169" s="39">
        <v>1360.8024776183711</v>
      </c>
      <c r="H1169" s="39">
        <v>1388.660763314788</v>
      </c>
      <c r="I1169" s="39">
        <v>1420.8111291487839</v>
      </c>
    </row>
    <row r="1170" spans="1:9" x14ac:dyDescent="0.35">
      <c r="A1170" s="37" t="s">
        <v>56</v>
      </c>
      <c r="B1170" s="37" t="s">
        <v>144</v>
      </c>
      <c r="C1170" s="73" t="s">
        <v>90</v>
      </c>
      <c r="D1170" s="39">
        <v>564</v>
      </c>
      <c r="E1170" s="39">
        <v>728.82657273824418</v>
      </c>
      <c r="F1170" s="39">
        <v>949.68587623701853</v>
      </c>
      <c r="G1170" s="39">
        <v>1000.836211726093</v>
      </c>
      <c r="H1170" s="39">
        <v>1086.969535233505</v>
      </c>
      <c r="I1170" s="39">
        <v>1113.844623804961</v>
      </c>
    </row>
    <row r="1171" spans="1:9" x14ac:dyDescent="0.35">
      <c r="A1171" s="37" t="s">
        <v>56</v>
      </c>
      <c r="B1171" s="37" t="s">
        <v>144</v>
      </c>
      <c r="C1171" s="73" t="s">
        <v>92</v>
      </c>
      <c r="D1171" s="39">
        <v>410</v>
      </c>
      <c r="E1171" s="39">
        <v>535.94120742174528</v>
      </c>
      <c r="F1171" s="39">
        <v>719.62731442008965</v>
      </c>
      <c r="G1171" s="39">
        <v>968.08389002196657</v>
      </c>
      <c r="H1171" s="39">
        <v>1126.103467643532</v>
      </c>
      <c r="I1171" s="39">
        <v>1268.105293290874</v>
      </c>
    </row>
    <row r="1172" spans="1:9" x14ac:dyDescent="0.35">
      <c r="A1172" s="37" t="s">
        <v>56</v>
      </c>
      <c r="B1172" s="37" t="s">
        <v>145</v>
      </c>
      <c r="C1172" s="73" t="s">
        <v>57</v>
      </c>
      <c r="D1172" s="39">
        <v>9092</v>
      </c>
      <c r="E1172" s="39">
        <v>10315.44199698941</v>
      </c>
      <c r="F1172" s="39">
        <v>10888.72549749063</v>
      </c>
      <c r="G1172" s="39">
        <v>11768.64515141795</v>
      </c>
      <c r="H1172" s="39">
        <v>12761.92256699784</v>
      </c>
      <c r="I1172" s="39">
        <v>13484.54790082102</v>
      </c>
    </row>
    <row r="1173" spans="1:9" x14ac:dyDescent="0.35">
      <c r="A1173" s="37" t="s">
        <v>56</v>
      </c>
      <c r="B1173" s="37" t="s">
        <v>145</v>
      </c>
      <c r="C1173" s="74" t="s">
        <v>59</v>
      </c>
      <c r="D1173" s="39">
        <v>10657</v>
      </c>
      <c r="E1173" s="39">
        <v>11011.497292013461</v>
      </c>
      <c r="F1173" s="39">
        <v>12006.073153691759</v>
      </c>
      <c r="G1173" s="39">
        <v>12656.798335066491</v>
      </c>
      <c r="H1173" s="39">
        <v>13575.829952942509</v>
      </c>
      <c r="I1173" s="39">
        <v>14596.922244149921</v>
      </c>
    </row>
    <row r="1174" spans="1:9" x14ac:dyDescent="0.35">
      <c r="A1174" s="37" t="s">
        <v>56</v>
      </c>
      <c r="B1174" s="37" t="s">
        <v>145</v>
      </c>
      <c r="C1174" s="73" t="s">
        <v>61</v>
      </c>
      <c r="D1174" s="39">
        <v>11733</v>
      </c>
      <c r="E1174" s="39">
        <v>12689.451468978979</v>
      </c>
      <c r="F1174" s="39">
        <v>12842.27332195222</v>
      </c>
      <c r="G1174" s="39">
        <v>13819.652828323609</v>
      </c>
      <c r="H1174" s="39">
        <v>14511.651695479301</v>
      </c>
      <c r="I1174" s="39">
        <v>15469.163525333641</v>
      </c>
    </row>
    <row r="1175" spans="1:9" x14ac:dyDescent="0.35">
      <c r="A1175" s="37" t="s">
        <v>56</v>
      </c>
      <c r="B1175" s="37" t="s">
        <v>145</v>
      </c>
      <c r="C1175" s="73" t="s">
        <v>63</v>
      </c>
      <c r="D1175" s="39">
        <v>10323</v>
      </c>
      <c r="E1175" s="39">
        <v>12666.89374792876</v>
      </c>
      <c r="F1175" s="39">
        <v>13495.532178599929</v>
      </c>
      <c r="G1175" s="39">
        <v>13612.0371501095</v>
      </c>
      <c r="H1175" s="39">
        <v>14495.90873532027</v>
      </c>
      <c r="I1175" s="39">
        <v>15160.66176330859</v>
      </c>
    </row>
    <row r="1176" spans="1:9" x14ac:dyDescent="0.35">
      <c r="A1176" s="37" t="s">
        <v>56</v>
      </c>
      <c r="B1176" s="37" t="s">
        <v>145</v>
      </c>
      <c r="C1176" s="73" t="s">
        <v>65</v>
      </c>
      <c r="D1176" s="39">
        <v>8688</v>
      </c>
      <c r="E1176" s="39">
        <v>10521.57868784024</v>
      </c>
      <c r="F1176" s="39">
        <v>12745.04413501923</v>
      </c>
      <c r="G1176" s="39">
        <v>13470.147162423211</v>
      </c>
      <c r="H1176" s="39">
        <v>13532.233619597369</v>
      </c>
      <c r="I1176" s="39">
        <v>14178.973963195929</v>
      </c>
    </row>
    <row r="1177" spans="1:9" x14ac:dyDescent="0.35">
      <c r="A1177" s="37" t="s">
        <v>56</v>
      </c>
      <c r="B1177" s="37" t="s">
        <v>145</v>
      </c>
      <c r="C1177" s="73" t="s">
        <v>67</v>
      </c>
      <c r="D1177" s="39">
        <v>8969</v>
      </c>
      <c r="E1177" s="39">
        <v>9680.4264670768298</v>
      </c>
      <c r="F1177" s="39">
        <v>11317.26614763245</v>
      </c>
      <c r="G1177" s="39">
        <v>13204.33049715077</v>
      </c>
      <c r="H1177" s="39">
        <v>13806.546803515221</v>
      </c>
      <c r="I1177" s="39">
        <v>13854.76490587224</v>
      </c>
    </row>
    <row r="1178" spans="1:9" x14ac:dyDescent="0.35">
      <c r="A1178" s="37" t="s">
        <v>56</v>
      </c>
      <c r="B1178" s="37" t="s">
        <v>145</v>
      </c>
      <c r="C1178" s="73" t="s">
        <v>69</v>
      </c>
      <c r="D1178" s="39">
        <v>9798</v>
      </c>
      <c r="E1178" s="39">
        <v>10311.556621209</v>
      </c>
      <c r="F1178" s="39">
        <v>10995.741673020801</v>
      </c>
      <c r="G1178" s="39">
        <v>12397.033019990329</v>
      </c>
      <c r="H1178" s="39">
        <v>14097.44964662633</v>
      </c>
      <c r="I1178" s="39">
        <v>14638.081304728121</v>
      </c>
    </row>
    <row r="1179" spans="1:9" x14ac:dyDescent="0.35">
      <c r="A1179" s="37" t="s">
        <v>56</v>
      </c>
      <c r="B1179" s="37" t="s">
        <v>145</v>
      </c>
      <c r="C1179" s="73" t="s">
        <v>71</v>
      </c>
      <c r="D1179" s="39">
        <v>10390</v>
      </c>
      <c r="E1179" s="39">
        <v>11465.87508570078</v>
      </c>
      <c r="F1179" s="39">
        <v>11970.076606437249</v>
      </c>
      <c r="G1179" s="39">
        <v>12633.50368906441</v>
      </c>
      <c r="H1179" s="39">
        <v>13951.161638562569</v>
      </c>
      <c r="I1179" s="39">
        <v>15632.593004510019</v>
      </c>
    </row>
    <row r="1180" spans="1:9" x14ac:dyDescent="0.35">
      <c r="A1180" s="37" t="s">
        <v>56</v>
      </c>
      <c r="B1180" s="37" t="s">
        <v>145</v>
      </c>
      <c r="C1180" s="73" t="s">
        <v>73</v>
      </c>
      <c r="D1180" s="39">
        <v>10145</v>
      </c>
      <c r="E1180" s="39">
        <v>11969.61126918395</v>
      </c>
      <c r="F1180" s="39">
        <v>12811.78858188372</v>
      </c>
      <c r="G1180" s="39">
        <v>13411.55919415457</v>
      </c>
      <c r="H1180" s="39">
        <v>14059.146812124271</v>
      </c>
      <c r="I1180" s="39">
        <v>15356.74420556877</v>
      </c>
    </row>
    <row r="1181" spans="1:9" x14ac:dyDescent="0.35">
      <c r="A1181" s="37" t="s">
        <v>56</v>
      </c>
      <c r="B1181" s="37" t="s">
        <v>145</v>
      </c>
      <c r="C1181" s="73" t="s">
        <v>76</v>
      </c>
      <c r="D1181" s="39">
        <v>11220</v>
      </c>
      <c r="E1181" s="39">
        <v>11488.18401766281</v>
      </c>
      <c r="F1181" s="39">
        <v>13236.389049686481</v>
      </c>
      <c r="G1181" s="39">
        <v>14146.296550202331</v>
      </c>
      <c r="H1181" s="39">
        <v>14791.415316295959</v>
      </c>
      <c r="I1181" s="39">
        <v>15430.73638208181</v>
      </c>
    </row>
    <row r="1182" spans="1:9" x14ac:dyDescent="0.35">
      <c r="A1182" s="37" t="s">
        <v>56</v>
      </c>
      <c r="B1182" s="37" t="s">
        <v>145</v>
      </c>
      <c r="C1182" s="73" t="s">
        <v>78</v>
      </c>
      <c r="D1182" s="39">
        <v>11080</v>
      </c>
      <c r="E1182" s="39">
        <v>12042.74199105506</v>
      </c>
      <c r="F1182" s="39">
        <v>12109.68028790457</v>
      </c>
      <c r="G1182" s="39">
        <v>13965.300992829259</v>
      </c>
      <c r="H1182" s="39">
        <v>14889.983254273009</v>
      </c>
      <c r="I1182" s="39">
        <v>15547.164932350201</v>
      </c>
    </row>
    <row r="1183" spans="1:9" x14ac:dyDescent="0.35">
      <c r="A1183" s="37" t="s">
        <v>56</v>
      </c>
      <c r="B1183" s="37" t="s">
        <v>145</v>
      </c>
      <c r="C1183" s="73" t="s">
        <v>80</v>
      </c>
      <c r="D1183" s="39">
        <v>10537</v>
      </c>
      <c r="E1183" s="39">
        <v>11803.320958551531</v>
      </c>
      <c r="F1183" s="39">
        <v>12491.78288892312</v>
      </c>
      <c r="G1183" s="39">
        <v>12619.270874034601</v>
      </c>
      <c r="H1183" s="39">
        <v>14553.7809443364</v>
      </c>
      <c r="I1183" s="39">
        <v>15484.05327207504</v>
      </c>
    </row>
    <row r="1184" spans="1:9" x14ac:dyDescent="0.35">
      <c r="A1184" s="37" t="s">
        <v>56</v>
      </c>
      <c r="B1184" s="37" t="s">
        <v>145</v>
      </c>
      <c r="C1184" s="73" t="s">
        <v>82</v>
      </c>
      <c r="D1184" s="39">
        <v>10653</v>
      </c>
      <c r="E1184" s="39">
        <v>11553.415956983699</v>
      </c>
      <c r="F1184" s="39">
        <v>12493.771044887169</v>
      </c>
      <c r="G1184" s="39">
        <v>13247.812228192141</v>
      </c>
      <c r="H1184" s="39">
        <v>13433.846173502319</v>
      </c>
      <c r="I1184" s="39">
        <v>15486.43725922434</v>
      </c>
    </row>
    <row r="1185" spans="1:9" x14ac:dyDescent="0.35">
      <c r="A1185" s="37" t="s">
        <v>56</v>
      </c>
      <c r="B1185" s="37" t="s">
        <v>145</v>
      </c>
      <c r="C1185" s="73" t="s">
        <v>84</v>
      </c>
      <c r="D1185" s="39">
        <v>9819</v>
      </c>
      <c r="E1185" s="39">
        <v>11380.391320563091</v>
      </c>
      <c r="F1185" s="39">
        <v>12071.890434876639</v>
      </c>
      <c r="G1185" s="39">
        <v>13052.033422554279</v>
      </c>
      <c r="H1185" s="39">
        <v>13845.3998100884</v>
      </c>
      <c r="I1185" s="39">
        <v>14094.33575056404</v>
      </c>
    </row>
    <row r="1186" spans="1:9" x14ac:dyDescent="0.35">
      <c r="A1186" s="37" t="s">
        <v>56</v>
      </c>
      <c r="B1186" s="37" t="s">
        <v>145</v>
      </c>
      <c r="C1186" s="73" t="s">
        <v>86</v>
      </c>
      <c r="D1186" s="39">
        <v>9493</v>
      </c>
      <c r="E1186" s="39">
        <v>10222.71802192058</v>
      </c>
      <c r="F1186" s="39">
        <v>11613.76777436995</v>
      </c>
      <c r="G1186" s="39">
        <v>12403.940015793451</v>
      </c>
      <c r="H1186" s="39">
        <v>13407.758868167761</v>
      </c>
      <c r="I1186" s="39">
        <v>14231.688059176849</v>
      </c>
    </row>
    <row r="1187" spans="1:9" x14ac:dyDescent="0.35">
      <c r="A1187" s="37" t="s">
        <v>56</v>
      </c>
      <c r="B1187" s="37" t="s">
        <v>145</v>
      </c>
      <c r="C1187" s="73" t="s">
        <v>88</v>
      </c>
      <c r="D1187" s="39">
        <v>6921</v>
      </c>
      <c r="E1187" s="39">
        <v>9256.8812790779284</v>
      </c>
      <c r="F1187" s="39">
        <v>9870.1724721363444</v>
      </c>
      <c r="G1187" s="39">
        <v>11298.881530015949</v>
      </c>
      <c r="H1187" s="39">
        <v>12135.939687277971</v>
      </c>
      <c r="I1187" s="39">
        <v>13155.318005543761</v>
      </c>
    </row>
    <row r="1188" spans="1:9" x14ac:dyDescent="0.35">
      <c r="A1188" s="37" t="s">
        <v>56</v>
      </c>
      <c r="B1188" s="37" t="s">
        <v>145</v>
      </c>
      <c r="C1188" s="73" t="s">
        <v>90</v>
      </c>
      <c r="D1188" s="39">
        <v>4355</v>
      </c>
      <c r="E1188" s="39">
        <v>6009.818702400722</v>
      </c>
      <c r="F1188" s="39">
        <v>7976.2659483483067</v>
      </c>
      <c r="G1188" s="39">
        <v>8628.9761973480745</v>
      </c>
      <c r="H1188" s="39">
        <v>9982.9184641829161</v>
      </c>
      <c r="I1188" s="39">
        <v>10814.286531547539</v>
      </c>
    </row>
    <row r="1189" spans="1:9" x14ac:dyDescent="0.35">
      <c r="A1189" s="37" t="s">
        <v>56</v>
      </c>
      <c r="B1189" s="37" t="s">
        <v>145</v>
      </c>
      <c r="C1189" s="73" t="s">
        <v>92</v>
      </c>
      <c r="D1189" s="39">
        <v>3719</v>
      </c>
      <c r="E1189" s="39">
        <v>4953.1330929419209</v>
      </c>
      <c r="F1189" s="39">
        <v>6828.6419778662676</v>
      </c>
      <c r="G1189" s="39">
        <v>9350.6015898226615</v>
      </c>
      <c r="H1189" s="39">
        <v>11231.92215919394</v>
      </c>
      <c r="I1189" s="39">
        <v>13276.834939832819</v>
      </c>
    </row>
    <row r="1190" spans="1:9" x14ac:dyDescent="0.35">
      <c r="A1190" s="37" t="s">
        <v>56</v>
      </c>
      <c r="B1190" s="37" t="s">
        <v>146</v>
      </c>
      <c r="C1190" s="73" t="s">
        <v>57</v>
      </c>
      <c r="D1190" s="39">
        <v>582</v>
      </c>
      <c r="E1190" s="39">
        <v>617.59948928487199</v>
      </c>
      <c r="F1190" s="39">
        <v>629.28304723311726</v>
      </c>
      <c r="G1190" s="39">
        <v>641.28038272407935</v>
      </c>
      <c r="H1190" s="39">
        <v>657.01521328148249</v>
      </c>
      <c r="I1190" s="39">
        <v>660.29685912722493</v>
      </c>
    </row>
    <row r="1191" spans="1:9" x14ac:dyDescent="0.35">
      <c r="A1191" s="37" t="s">
        <v>56</v>
      </c>
      <c r="B1191" s="37" t="s">
        <v>146</v>
      </c>
      <c r="C1191" s="74" t="s">
        <v>59</v>
      </c>
      <c r="D1191" s="39">
        <v>796</v>
      </c>
      <c r="E1191" s="39">
        <v>699.10818222366333</v>
      </c>
      <c r="F1191" s="39">
        <v>736.19973821969438</v>
      </c>
      <c r="G1191" s="39">
        <v>745.90988625342391</v>
      </c>
      <c r="H1191" s="39">
        <v>757.87783421054519</v>
      </c>
      <c r="I1191" s="39">
        <v>776.25144264190885</v>
      </c>
    </row>
    <row r="1192" spans="1:9" x14ac:dyDescent="0.35">
      <c r="A1192" s="37" t="s">
        <v>56</v>
      </c>
      <c r="B1192" s="37" t="s">
        <v>146</v>
      </c>
      <c r="C1192" s="73" t="s">
        <v>61</v>
      </c>
      <c r="D1192" s="39">
        <v>1009</v>
      </c>
      <c r="E1192" s="39">
        <v>840.93855159108762</v>
      </c>
      <c r="F1192" s="39">
        <v>758.83630662483847</v>
      </c>
      <c r="G1192" s="39">
        <v>787.32361167295517</v>
      </c>
      <c r="H1192" s="39">
        <v>791.65213980207</v>
      </c>
      <c r="I1192" s="39">
        <v>803.16235116543396</v>
      </c>
    </row>
    <row r="1193" spans="1:9" x14ac:dyDescent="0.35">
      <c r="A1193" s="37" t="s">
        <v>56</v>
      </c>
      <c r="B1193" s="37" t="s">
        <v>146</v>
      </c>
      <c r="C1193" s="73" t="s">
        <v>63</v>
      </c>
      <c r="D1193" s="39">
        <v>794</v>
      </c>
      <c r="E1193" s="39">
        <v>945.98211664377141</v>
      </c>
      <c r="F1193" s="39">
        <v>817.92491209223567</v>
      </c>
      <c r="G1193" s="39">
        <v>741.99495660012838</v>
      </c>
      <c r="H1193" s="39">
        <v>757.90408955453211</v>
      </c>
      <c r="I1193" s="39">
        <v>757.40491269748463</v>
      </c>
    </row>
    <row r="1194" spans="1:9" x14ac:dyDescent="0.35">
      <c r="A1194" s="37" t="s">
        <v>56</v>
      </c>
      <c r="B1194" s="37" t="s">
        <v>146</v>
      </c>
      <c r="C1194" s="73" t="s">
        <v>65</v>
      </c>
      <c r="D1194" s="39">
        <v>508</v>
      </c>
      <c r="E1194" s="39">
        <v>568.47163197175018</v>
      </c>
      <c r="F1194" s="39">
        <v>677.54159989996378</v>
      </c>
      <c r="G1194" s="39">
        <v>606.10967643948436</v>
      </c>
      <c r="H1194" s="39">
        <v>550.65879204364671</v>
      </c>
      <c r="I1194" s="39">
        <v>547.85541482181259</v>
      </c>
    </row>
    <row r="1195" spans="1:9" x14ac:dyDescent="0.35">
      <c r="A1195" s="37" t="s">
        <v>56</v>
      </c>
      <c r="B1195" s="37" t="s">
        <v>146</v>
      </c>
      <c r="C1195" s="73" t="s">
        <v>67</v>
      </c>
      <c r="D1195" s="39">
        <v>611</v>
      </c>
      <c r="E1195" s="39">
        <v>509.19538148746818</v>
      </c>
      <c r="F1195" s="39">
        <v>577.98627618668513</v>
      </c>
      <c r="G1195" s="39">
        <v>652.08407952910363</v>
      </c>
      <c r="H1195" s="39">
        <v>606.2723701412674</v>
      </c>
      <c r="I1195" s="39">
        <v>565.18129275402589</v>
      </c>
    </row>
    <row r="1196" spans="1:9" x14ac:dyDescent="0.35">
      <c r="A1196" s="37" t="s">
        <v>56</v>
      </c>
      <c r="B1196" s="37" t="s">
        <v>146</v>
      </c>
      <c r="C1196" s="73" t="s">
        <v>69</v>
      </c>
      <c r="D1196" s="39">
        <v>565</v>
      </c>
      <c r="E1196" s="39">
        <v>631.99176301705143</v>
      </c>
      <c r="F1196" s="39">
        <v>584.50606505960411</v>
      </c>
      <c r="G1196" s="39">
        <v>636.1547062445735</v>
      </c>
      <c r="H1196" s="39">
        <v>692.74217938122092</v>
      </c>
      <c r="I1196" s="39">
        <v>660.84615153425341</v>
      </c>
    </row>
    <row r="1197" spans="1:9" x14ac:dyDescent="0.35">
      <c r="A1197" s="37" t="s">
        <v>56</v>
      </c>
      <c r="B1197" s="37" t="s">
        <v>146</v>
      </c>
      <c r="C1197" s="73" t="s">
        <v>71</v>
      </c>
      <c r="D1197" s="39">
        <v>601</v>
      </c>
      <c r="E1197" s="39">
        <v>625.43944780723484</v>
      </c>
      <c r="F1197" s="39">
        <v>680.30767730216348</v>
      </c>
      <c r="G1197" s="39">
        <v>648.22462926636524</v>
      </c>
      <c r="H1197" s="39">
        <v>685.43371345448134</v>
      </c>
      <c r="I1197" s="39">
        <v>735.38276671387598</v>
      </c>
    </row>
    <row r="1198" spans="1:9" x14ac:dyDescent="0.35">
      <c r="A1198" s="37" t="s">
        <v>56</v>
      </c>
      <c r="B1198" s="37" t="s">
        <v>146</v>
      </c>
      <c r="C1198" s="73" t="s">
        <v>73</v>
      </c>
      <c r="D1198" s="39">
        <v>586</v>
      </c>
      <c r="E1198" s="39">
        <v>663.26775807745707</v>
      </c>
      <c r="F1198" s="39">
        <v>684.72208763671506</v>
      </c>
      <c r="G1198" s="39">
        <v>723.68922087086207</v>
      </c>
      <c r="H1198" s="39">
        <v>697.97817222994138</v>
      </c>
      <c r="I1198" s="39">
        <v>730.15576381528751</v>
      </c>
    </row>
    <row r="1199" spans="1:9" x14ac:dyDescent="0.35">
      <c r="A1199" s="37" t="s">
        <v>56</v>
      </c>
      <c r="B1199" s="37" t="s">
        <v>146</v>
      </c>
      <c r="C1199" s="73" t="s">
        <v>76</v>
      </c>
      <c r="D1199" s="39">
        <v>754</v>
      </c>
      <c r="E1199" s="39">
        <v>664.21603009717455</v>
      </c>
      <c r="F1199" s="39">
        <v>742.23441766347253</v>
      </c>
      <c r="G1199" s="39">
        <v>762.53593741126429</v>
      </c>
      <c r="H1199" s="39">
        <v>789.88566398884871</v>
      </c>
      <c r="I1199" s="39">
        <v>769.58322167517065</v>
      </c>
    </row>
    <row r="1200" spans="1:9" x14ac:dyDescent="0.35">
      <c r="A1200" s="37" t="s">
        <v>56</v>
      </c>
      <c r="B1200" s="37" t="s">
        <v>146</v>
      </c>
      <c r="C1200" s="73" t="s">
        <v>78</v>
      </c>
      <c r="D1200" s="39">
        <v>865</v>
      </c>
      <c r="E1200" s="39">
        <v>788.49613204237914</v>
      </c>
      <c r="F1200" s="39">
        <v>708.35014023321833</v>
      </c>
      <c r="G1200" s="39">
        <v>786.94317387759713</v>
      </c>
      <c r="H1200" s="39">
        <v>805.30122342527898</v>
      </c>
      <c r="I1200" s="39">
        <v>827.36829581813402</v>
      </c>
    </row>
    <row r="1201" spans="1:9" x14ac:dyDescent="0.35">
      <c r="A1201" s="37" t="s">
        <v>56</v>
      </c>
      <c r="B1201" s="37" t="s">
        <v>146</v>
      </c>
      <c r="C1201" s="73" t="s">
        <v>80</v>
      </c>
      <c r="D1201" s="39">
        <v>953</v>
      </c>
      <c r="E1201" s="39">
        <v>942.42288282252969</v>
      </c>
      <c r="F1201" s="39">
        <v>878.72085854704824</v>
      </c>
      <c r="G1201" s="39">
        <v>806.12364243149591</v>
      </c>
      <c r="H1201" s="39">
        <v>892.71751580906039</v>
      </c>
      <c r="I1201" s="39">
        <v>913.35984009459014</v>
      </c>
    </row>
    <row r="1202" spans="1:9" x14ac:dyDescent="0.35">
      <c r="A1202" s="37" t="s">
        <v>56</v>
      </c>
      <c r="B1202" s="37" t="s">
        <v>146</v>
      </c>
      <c r="C1202" s="73" t="s">
        <v>82</v>
      </c>
      <c r="D1202" s="39">
        <v>1070</v>
      </c>
      <c r="E1202" s="39">
        <v>1013.430441199127</v>
      </c>
      <c r="F1202" s="39">
        <v>1003.359173865644</v>
      </c>
      <c r="G1202" s="39">
        <v>952.67762774045923</v>
      </c>
      <c r="H1202" s="39">
        <v>887.15320810030096</v>
      </c>
      <c r="I1202" s="39">
        <v>983.0156371585756</v>
      </c>
    </row>
    <row r="1203" spans="1:9" x14ac:dyDescent="0.35">
      <c r="A1203" s="37" t="s">
        <v>56</v>
      </c>
      <c r="B1203" s="37" t="s">
        <v>146</v>
      </c>
      <c r="C1203" s="73" t="s">
        <v>84</v>
      </c>
      <c r="D1203" s="39">
        <v>1058</v>
      </c>
      <c r="E1203" s="39">
        <v>1116.8012144700331</v>
      </c>
      <c r="F1203" s="39">
        <v>1078.6776562062371</v>
      </c>
      <c r="G1203" s="39">
        <v>1075.3157915493221</v>
      </c>
      <c r="H1203" s="39">
        <v>1038.0130926533441</v>
      </c>
      <c r="I1203" s="39">
        <v>982.49118704298633</v>
      </c>
    </row>
    <row r="1204" spans="1:9" x14ac:dyDescent="0.35">
      <c r="A1204" s="37" t="s">
        <v>56</v>
      </c>
      <c r="B1204" s="37" t="s">
        <v>146</v>
      </c>
      <c r="C1204" s="73" t="s">
        <v>86</v>
      </c>
      <c r="D1204" s="39">
        <v>993</v>
      </c>
      <c r="E1204" s="39">
        <v>1044.133752858801</v>
      </c>
      <c r="F1204" s="39">
        <v>1109.861305959663</v>
      </c>
      <c r="G1204" s="39">
        <v>1089.707745956965</v>
      </c>
      <c r="H1204" s="39">
        <v>1095.535811816201</v>
      </c>
      <c r="I1204" s="39">
        <v>1069.803366492682</v>
      </c>
    </row>
    <row r="1205" spans="1:9" x14ac:dyDescent="0.35">
      <c r="A1205" s="37" t="s">
        <v>56</v>
      </c>
      <c r="B1205" s="37" t="s">
        <v>146</v>
      </c>
      <c r="C1205" s="73" t="s">
        <v>88</v>
      </c>
      <c r="D1205" s="39">
        <v>659</v>
      </c>
      <c r="E1205" s="39">
        <v>882.36029860935162</v>
      </c>
      <c r="F1205" s="39">
        <v>932.95713953551251</v>
      </c>
      <c r="G1205" s="39">
        <v>1002.673865198606</v>
      </c>
      <c r="H1205" s="39">
        <v>1000.265492637819</v>
      </c>
      <c r="I1205" s="39">
        <v>1014.407012841803</v>
      </c>
    </row>
    <row r="1206" spans="1:9" x14ac:dyDescent="0.35">
      <c r="A1206" s="37" t="s">
        <v>56</v>
      </c>
      <c r="B1206" s="37" t="s">
        <v>146</v>
      </c>
      <c r="C1206" s="73" t="s">
        <v>90</v>
      </c>
      <c r="D1206" s="39">
        <v>416</v>
      </c>
      <c r="E1206" s="39">
        <v>524.57120755221899</v>
      </c>
      <c r="F1206" s="39">
        <v>715.26435292675524</v>
      </c>
      <c r="G1206" s="39">
        <v>766.30580601566157</v>
      </c>
      <c r="H1206" s="39">
        <v>835.67017452293499</v>
      </c>
      <c r="I1206" s="39">
        <v>845.23741021474382</v>
      </c>
    </row>
    <row r="1207" spans="1:9" x14ac:dyDescent="0.35">
      <c r="A1207" s="37" t="s">
        <v>56</v>
      </c>
      <c r="B1207" s="37" t="s">
        <v>146</v>
      </c>
      <c r="C1207" s="73" t="s">
        <v>92</v>
      </c>
      <c r="D1207" s="39">
        <v>295</v>
      </c>
      <c r="E1207" s="39">
        <v>364.15980552784953</v>
      </c>
      <c r="F1207" s="39">
        <v>474.05845148430768</v>
      </c>
      <c r="G1207" s="39">
        <v>659.23221315084868</v>
      </c>
      <c r="H1207" s="39">
        <v>786.94745085946556</v>
      </c>
      <c r="I1207" s="39">
        <v>894.29517004640513</v>
      </c>
    </row>
    <row r="1208" spans="1:9" x14ac:dyDescent="0.35">
      <c r="A1208" s="37" t="s">
        <v>56</v>
      </c>
      <c r="B1208" s="37" t="s">
        <v>147</v>
      </c>
      <c r="C1208" s="73" t="s">
        <v>57</v>
      </c>
      <c r="D1208" s="39">
        <v>5303</v>
      </c>
      <c r="E1208" s="39">
        <v>5516.5380893035208</v>
      </c>
      <c r="F1208" s="39">
        <v>5564.7084982607676</v>
      </c>
      <c r="G1208" s="39">
        <v>5757.9918697581588</v>
      </c>
      <c r="H1208" s="39">
        <v>5980.4321197714753</v>
      </c>
      <c r="I1208" s="39">
        <v>6089.2352969071871</v>
      </c>
    </row>
    <row r="1209" spans="1:9" x14ac:dyDescent="0.35">
      <c r="A1209" s="37" t="s">
        <v>56</v>
      </c>
      <c r="B1209" s="37" t="s">
        <v>147</v>
      </c>
      <c r="C1209" s="74" t="s">
        <v>59</v>
      </c>
      <c r="D1209" s="39">
        <v>5887</v>
      </c>
      <c r="E1209" s="39">
        <v>5509.3348637766403</v>
      </c>
      <c r="F1209" s="39">
        <v>5685.0186072244524</v>
      </c>
      <c r="G1209" s="39">
        <v>5741.0798441598608</v>
      </c>
      <c r="H1209" s="39">
        <v>5924.0233225305228</v>
      </c>
      <c r="I1209" s="39">
        <v>6144.3835914321717</v>
      </c>
    </row>
    <row r="1210" spans="1:9" x14ac:dyDescent="0.35">
      <c r="A1210" s="37" t="s">
        <v>56</v>
      </c>
      <c r="B1210" s="37" t="s">
        <v>147</v>
      </c>
      <c r="C1210" s="73" t="s">
        <v>61</v>
      </c>
      <c r="D1210" s="39">
        <v>6540</v>
      </c>
      <c r="E1210" s="39">
        <v>6199.8905528029063</v>
      </c>
      <c r="F1210" s="39">
        <v>5854.7580215861344</v>
      </c>
      <c r="G1210" s="39">
        <v>6002.5129010947721</v>
      </c>
      <c r="H1210" s="39">
        <v>6060.7187586304271</v>
      </c>
      <c r="I1210" s="39">
        <v>6244.0801483457826</v>
      </c>
    </row>
    <row r="1211" spans="1:9" x14ac:dyDescent="0.35">
      <c r="A1211" s="37" t="s">
        <v>56</v>
      </c>
      <c r="B1211" s="37" t="s">
        <v>147</v>
      </c>
      <c r="C1211" s="73" t="s">
        <v>63</v>
      </c>
      <c r="D1211" s="39">
        <v>5896</v>
      </c>
      <c r="E1211" s="39">
        <v>6204.8164022576439</v>
      </c>
      <c r="F1211" s="39">
        <v>6012.5305595898253</v>
      </c>
      <c r="G1211" s="39">
        <v>5697.9349461382672</v>
      </c>
      <c r="H1211" s="39">
        <v>5797.7038406100692</v>
      </c>
      <c r="I1211" s="39">
        <v>5846.650749282996</v>
      </c>
    </row>
    <row r="1212" spans="1:9" x14ac:dyDescent="0.35">
      <c r="A1212" s="37" t="s">
        <v>56</v>
      </c>
      <c r="B1212" s="37" t="s">
        <v>147</v>
      </c>
      <c r="C1212" s="73" t="s">
        <v>65</v>
      </c>
      <c r="D1212" s="39">
        <v>5465</v>
      </c>
      <c r="E1212" s="39">
        <v>5511.4219409429415</v>
      </c>
      <c r="F1212" s="39">
        <v>6071.5160548450931</v>
      </c>
      <c r="G1212" s="39">
        <v>5991.1439009468368</v>
      </c>
      <c r="H1212" s="39">
        <v>5727.9965060313798</v>
      </c>
      <c r="I1212" s="39">
        <v>5787.5920339778722</v>
      </c>
    </row>
    <row r="1213" spans="1:9" x14ac:dyDescent="0.35">
      <c r="A1213" s="37" t="s">
        <v>56</v>
      </c>
      <c r="B1213" s="37" t="s">
        <v>147</v>
      </c>
      <c r="C1213" s="73" t="s">
        <v>67</v>
      </c>
      <c r="D1213" s="39">
        <v>5670</v>
      </c>
      <c r="E1213" s="39">
        <v>5410.3259756353464</v>
      </c>
      <c r="F1213" s="39">
        <v>5710.0319823319551</v>
      </c>
      <c r="G1213" s="39">
        <v>6301.5099741347512</v>
      </c>
      <c r="H1213" s="39">
        <v>6293.8352520992848</v>
      </c>
      <c r="I1213" s="39">
        <v>6097.2615222697113</v>
      </c>
    </row>
    <row r="1214" spans="1:9" x14ac:dyDescent="0.35">
      <c r="A1214" s="37" t="s">
        <v>56</v>
      </c>
      <c r="B1214" s="37" t="s">
        <v>147</v>
      </c>
      <c r="C1214" s="73" t="s">
        <v>69</v>
      </c>
      <c r="D1214" s="39">
        <v>5372</v>
      </c>
      <c r="E1214" s="39">
        <v>5687.7592908986326</v>
      </c>
      <c r="F1214" s="39">
        <v>5625.0607682278369</v>
      </c>
      <c r="G1214" s="39">
        <v>5926.2041383613414</v>
      </c>
      <c r="H1214" s="39">
        <v>6478.0875174262101</v>
      </c>
      <c r="I1214" s="39">
        <v>6499.4906314168529</v>
      </c>
    </row>
    <row r="1215" spans="1:9" x14ac:dyDescent="0.35">
      <c r="A1215" s="37" t="s">
        <v>56</v>
      </c>
      <c r="B1215" s="37" t="s">
        <v>147</v>
      </c>
      <c r="C1215" s="73" t="s">
        <v>71</v>
      </c>
      <c r="D1215" s="39">
        <v>5226</v>
      </c>
      <c r="E1215" s="39">
        <v>5565.0861866310834</v>
      </c>
      <c r="F1215" s="39">
        <v>5812.2972583834926</v>
      </c>
      <c r="G1215" s="39">
        <v>5785.1021240281316</v>
      </c>
      <c r="H1215" s="39">
        <v>6072.4026034476919</v>
      </c>
      <c r="I1215" s="39">
        <v>6591.049924375613</v>
      </c>
    </row>
    <row r="1216" spans="1:9" x14ac:dyDescent="0.35">
      <c r="A1216" s="37" t="s">
        <v>56</v>
      </c>
      <c r="B1216" s="37" t="s">
        <v>147</v>
      </c>
      <c r="C1216" s="73" t="s">
        <v>73</v>
      </c>
      <c r="D1216" s="39">
        <v>4701</v>
      </c>
      <c r="E1216" s="39">
        <v>5439.7800778832534</v>
      </c>
      <c r="F1216" s="39">
        <v>5723.9212355235986</v>
      </c>
      <c r="G1216" s="39">
        <v>5912.7650587955204</v>
      </c>
      <c r="H1216" s="39">
        <v>5899.5434681123606</v>
      </c>
      <c r="I1216" s="39">
        <v>6178.7884782826914</v>
      </c>
    </row>
    <row r="1217" spans="1:9" x14ac:dyDescent="0.35">
      <c r="A1217" s="37" t="s">
        <v>56</v>
      </c>
      <c r="B1217" s="37" t="s">
        <v>147</v>
      </c>
      <c r="C1217" s="73" t="s">
        <v>76</v>
      </c>
      <c r="D1217" s="39">
        <v>5042</v>
      </c>
      <c r="E1217" s="39">
        <v>4886.666853968748</v>
      </c>
      <c r="F1217" s="39">
        <v>5589.159210812184</v>
      </c>
      <c r="G1217" s="39">
        <v>5829.9519245914807</v>
      </c>
      <c r="H1217" s="39">
        <v>5983.62675090845</v>
      </c>
      <c r="I1217" s="39">
        <v>5982.3323165920137</v>
      </c>
    </row>
    <row r="1218" spans="1:9" x14ac:dyDescent="0.35">
      <c r="A1218" s="37" t="s">
        <v>56</v>
      </c>
      <c r="B1218" s="37" t="s">
        <v>147</v>
      </c>
      <c r="C1218" s="73" t="s">
        <v>78</v>
      </c>
      <c r="D1218" s="39">
        <v>5083</v>
      </c>
      <c r="E1218" s="39">
        <v>5161.955157904823</v>
      </c>
      <c r="F1218" s="39">
        <v>5017.1115477614694</v>
      </c>
      <c r="G1218" s="39">
        <v>5692.7615754420049</v>
      </c>
      <c r="H1218" s="39">
        <v>5905.719421799542</v>
      </c>
      <c r="I1218" s="39">
        <v>6038.4304998653624</v>
      </c>
    </row>
    <row r="1219" spans="1:9" x14ac:dyDescent="0.35">
      <c r="A1219" s="37" t="s">
        <v>56</v>
      </c>
      <c r="B1219" s="37" t="s">
        <v>147</v>
      </c>
      <c r="C1219" s="73" t="s">
        <v>80</v>
      </c>
      <c r="D1219" s="39">
        <v>4902</v>
      </c>
      <c r="E1219" s="39">
        <v>5059.6943409469359</v>
      </c>
      <c r="F1219" s="39">
        <v>5128.3999426242344</v>
      </c>
      <c r="G1219" s="39">
        <v>4993.649846579694</v>
      </c>
      <c r="H1219" s="39">
        <v>5637.9081615080677</v>
      </c>
      <c r="I1219" s="39">
        <v>5832.8376985946461</v>
      </c>
    </row>
    <row r="1220" spans="1:9" x14ac:dyDescent="0.35">
      <c r="A1220" s="37" t="s">
        <v>56</v>
      </c>
      <c r="B1220" s="37" t="s">
        <v>147</v>
      </c>
      <c r="C1220" s="73" t="s">
        <v>82</v>
      </c>
      <c r="D1220" s="39">
        <v>4944</v>
      </c>
      <c r="E1220" s="39">
        <v>4908.8066285213836</v>
      </c>
      <c r="F1220" s="39">
        <v>5046.6733405446557</v>
      </c>
      <c r="G1220" s="39">
        <v>5119.8796461593793</v>
      </c>
      <c r="H1220" s="39">
        <v>5000.5119160962768</v>
      </c>
      <c r="I1220" s="39">
        <v>5631.3132573582197</v>
      </c>
    </row>
    <row r="1221" spans="1:9" x14ac:dyDescent="0.35">
      <c r="A1221" s="37" t="s">
        <v>56</v>
      </c>
      <c r="B1221" s="37" t="s">
        <v>147</v>
      </c>
      <c r="C1221" s="73" t="s">
        <v>84</v>
      </c>
      <c r="D1221" s="39">
        <v>4435</v>
      </c>
      <c r="E1221" s="39">
        <v>4837.6260028459919</v>
      </c>
      <c r="F1221" s="39">
        <v>4829.3880686522634</v>
      </c>
      <c r="G1221" s="39">
        <v>4967.3592489561624</v>
      </c>
      <c r="H1221" s="39">
        <v>5055.5468701576228</v>
      </c>
      <c r="I1221" s="39">
        <v>4958.5638417188266</v>
      </c>
    </row>
    <row r="1222" spans="1:9" x14ac:dyDescent="0.35">
      <c r="A1222" s="37" t="s">
        <v>56</v>
      </c>
      <c r="B1222" s="37" t="s">
        <v>147</v>
      </c>
      <c r="C1222" s="73" t="s">
        <v>86</v>
      </c>
      <c r="D1222" s="39">
        <v>4104</v>
      </c>
      <c r="E1222" s="39">
        <v>4286.3774194441294</v>
      </c>
      <c r="F1222" s="39">
        <v>4682.9574423361037</v>
      </c>
      <c r="G1222" s="39">
        <v>4721.9199563841503</v>
      </c>
      <c r="H1222" s="39">
        <v>4870.6999244183153</v>
      </c>
      <c r="I1222" s="39">
        <v>4978.5688530591688</v>
      </c>
    </row>
    <row r="1223" spans="1:9" x14ac:dyDescent="0.35">
      <c r="A1223" s="37" t="s">
        <v>56</v>
      </c>
      <c r="B1223" s="37" t="s">
        <v>147</v>
      </c>
      <c r="C1223" s="73" t="s">
        <v>88</v>
      </c>
      <c r="D1223" s="39">
        <v>3039</v>
      </c>
      <c r="E1223" s="39">
        <v>3820.885737097125</v>
      </c>
      <c r="F1223" s="39">
        <v>4013.2153827543129</v>
      </c>
      <c r="G1223" s="39">
        <v>4413.6832937029803</v>
      </c>
      <c r="H1223" s="39">
        <v>4496.9757714105781</v>
      </c>
      <c r="I1223" s="39">
        <v>4667.9110593962578</v>
      </c>
    </row>
    <row r="1224" spans="1:9" x14ac:dyDescent="0.35">
      <c r="A1224" s="37" t="s">
        <v>56</v>
      </c>
      <c r="B1224" s="37" t="s">
        <v>147</v>
      </c>
      <c r="C1224" s="73" t="s">
        <v>90</v>
      </c>
      <c r="D1224" s="39">
        <v>2071</v>
      </c>
      <c r="E1224" s="39">
        <v>2562.8788400076669</v>
      </c>
      <c r="F1224" s="39">
        <v>3264.5911863864649</v>
      </c>
      <c r="G1224" s="39">
        <v>3466.1277417446208</v>
      </c>
      <c r="H1224" s="39">
        <v>3853.4403812482442</v>
      </c>
      <c r="I1224" s="39">
        <v>3973.3641289716338</v>
      </c>
    </row>
    <row r="1225" spans="1:9" x14ac:dyDescent="0.35">
      <c r="A1225" s="37" t="s">
        <v>56</v>
      </c>
      <c r="B1225" s="37" t="s">
        <v>147</v>
      </c>
      <c r="C1225" s="73" t="s">
        <v>92</v>
      </c>
      <c r="D1225" s="39">
        <v>1668</v>
      </c>
      <c r="E1225" s="39">
        <v>2165.854790164934</v>
      </c>
      <c r="F1225" s="39">
        <v>2815.59119522317</v>
      </c>
      <c r="G1225" s="39">
        <v>3677.3804055351129</v>
      </c>
      <c r="H1225" s="39">
        <v>4275.7593178362567</v>
      </c>
      <c r="I1225" s="39">
        <v>4879.2693481861897</v>
      </c>
    </row>
    <row r="1226" spans="1:9" x14ac:dyDescent="0.35">
      <c r="A1226" s="37" t="s">
        <v>56</v>
      </c>
      <c r="B1226" s="37" t="s">
        <v>148</v>
      </c>
      <c r="C1226" s="73" t="s">
        <v>57</v>
      </c>
      <c r="D1226" s="39">
        <v>141</v>
      </c>
      <c r="E1226" s="39">
        <v>148.60364794436461</v>
      </c>
      <c r="F1226" s="39">
        <v>146.20774896126369</v>
      </c>
      <c r="G1226" s="39">
        <v>145.90450081404211</v>
      </c>
      <c r="H1226" s="39">
        <v>146.61374921648621</v>
      </c>
      <c r="I1226" s="39">
        <v>145.4815953281053</v>
      </c>
    </row>
    <row r="1227" spans="1:9" x14ac:dyDescent="0.35">
      <c r="A1227" s="37" t="s">
        <v>56</v>
      </c>
      <c r="B1227" s="37" t="s">
        <v>148</v>
      </c>
      <c r="C1227" s="74" t="s">
        <v>59</v>
      </c>
      <c r="D1227" s="39">
        <v>157</v>
      </c>
      <c r="E1227" s="39">
        <v>143.81745988982149</v>
      </c>
      <c r="F1227" s="39">
        <v>144.73640080509509</v>
      </c>
      <c r="G1227" s="39">
        <v>142.6130393433383</v>
      </c>
      <c r="H1227" s="39">
        <v>142.708268812299</v>
      </c>
      <c r="I1227" s="39">
        <v>143.6396253967439</v>
      </c>
    </row>
    <row r="1228" spans="1:9" x14ac:dyDescent="0.35">
      <c r="A1228" s="37" t="s">
        <v>56</v>
      </c>
      <c r="B1228" s="37" t="s">
        <v>148</v>
      </c>
      <c r="C1228" s="73" t="s">
        <v>61</v>
      </c>
      <c r="D1228" s="39">
        <v>211</v>
      </c>
      <c r="E1228" s="39">
        <v>158.99944676778361</v>
      </c>
      <c r="F1228" s="39">
        <v>144.54068119443559</v>
      </c>
      <c r="G1228" s="39">
        <v>143.1982562914678</v>
      </c>
      <c r="H1228" s="39">
        <v>140.9938827389185</v>
      </c>
      <c r="I1228" s="39">
        <v>140.7828663492806</v>
      </c>
    </row>
    <row r="1229" spans="1:9" x14ac:dyDescent="0.35">
      <c r="A1229" s="37" t="s">
        <v>56</v>
      </c>
      <c r="B1229" s="37" t="s">
        <v>148</v>
      </c>
      <c r="C1229" s="73" t="s">
        <v>63</v>
      </c>
      <c r="D1229" s="39">
        <v>143</v>
      </c>
      <c r="E1229" s="39">
        <v>176.96056936535231</v>
      </c>
      <c r="F1229" s="39">
        <v>141.46048011849831</v>
      </c>
      <c r="G1229" s="39">
        <v>128.85510580575149</v>
      </c>
      <c r="H1229" s="39">
        <v>126.4657465866152</v>
      </c>
      <c r="I1229" s="39">
        <v>123.9371296044076</v>
      </c>
    </row>
    <row r="1230" spans="1:9" x14ac:dyDescent="0.35">
      <c r="A1230" s="37" t="s">
        <v>56</v>
      </c>
      <c r="B1230" s="37" t="s">
        <v>148</v>
      </c>
      <c r="C1230" s="73" t="s">
        <v>65</v>
      </c>
      <c r="D1230" s="39">
        <v>136</v>
      </c>
      <c r="E1230" s="39">
        <v>131.9691150181994</v>
      </c>
      <c r="F1230" s="39">
        <v>163.07898078242829</v>
      </c>
      <c r="G1230" s="39">
        <v>136.89142278276219</v>
      </c>
      <c r="H1230" s="39">
        <v>125.8086688433099</v>
      </c>
      <c r="I1230" s="39">
        <v>122.68559194550021</v>
      </c>
    </row>
    <row r="1231" spans="1:9" x14ac:dyDescent="0.35">
      <c r="A1231" s="37" t="s">
        <v>56</v>
      </c>
      <c r="B1231" s="37" t="s">
        <v>148</v>
      </c>
      <c r="C1231" s="73" t="s">
        <v>67</v>
      </c>
      <c r="D1231" s="39">
        <v>142</v>
      </c>
      <c r="E1231" s="39">
        <v>155.02736130369991</v>
      </c>
      <c r="F1231" s="39">
        <v>156.62187488557649</v>
      </c>
      <c r="G1231" s="39">
        <v>183.75863024720431</v>
      </c>
      <c r="H1231" s="39">
        <v>165.83454572644959</v>
      </c>
      <c r="I1231" s="39">
        <v>155.1763489056591</v>
      </c>
    </row>
    <row r="1232" spans="1:9" x14ac:dyDescent="0.35">
      <c r="A1232" s="37" t="s">
        <v>56</v>
      </c>
      <c r="B1232" s="37" t="s">
        <v>148</v>
      </c>
      <c r="C1232" s="73" t="s">
        <v>69</v>
      </c>
      <c r="D1232" s="39">
        <v>118</v>
      </c>
      <c r="E1232" s="39">
        <v>142.53818065808221</v>
      </c>
      <c r="F1232" s="39">
        <v>149.0831408593906</v>
      </c>
      <c r="G1232" s="39">
        <v>151.39450645702939</v>
      </c>
      <c r="H1232" s="39">
        <v>169.61471620880451</v>
      </c>
      <c r="I1232" s="39">
        <v>158.42120741612669</v>
      </c>
    </row>
    <row r="1233" spans="1:9" x14ac:dyDescent="0.35">
      <c r="A1233" s="37" t="s">
        <v>56</v>
      </c>
      <c r="B1233" s="37" t="s">
        <v>148</v>
      </c>
      <c r="C1233" s="73" t="s">
        <v>71</v>
      </c>
      <c r="D1233" s="39">
        <v>112</v>
      </c>
      <c r="E1233" s="39">
        <v>118.0282295379089</v>
      </c>
      <c r="F1233" s="39">
        <v>129.97126380553601</v>
      </c>
      <c r="G1233" s="39">
        <v>131.6393953494769</v>
      </c>
      <c r="H1233" s="39">
        <v>133.3797781630968</v>
      </c>
      <c r="I1233" s="39">
        <v>144.16498895810611</v>
      </c>
    </row>
    <row r="1234" spans="1:9" x14ac:dyDescent="0.35">
      <c r="A1234" s="37" t="s">
        <v>56</v>
      </c>
      <c r="B1234" s="37" t="s">
        <v>148</v>
      </c>
      <c r="C1234" s="73" t="s">
        <v>73</v>
      </c>
      <c r="D1234" s="39">
        <v>98</v>
      </c>
      <c r="E1234" s="39">
        <v>107.8017882423285</v>
      </c>
      <c r="F1234" s="39">
        <v>110.04482107206449</v>
      </c>
      <c r="G1234" s="39">
        <v>115.49063173807519</v>
      </c>
      <c r="H1234" s="39">
        <v>115.049785092511</v>
      </c>
      <c r="I1234" s="39">
        <v>115.962846649715</v>
      </c>
    </row>
    <row r="1235" spans="1:9" x14ac:dyDescent="0.35">
      <c r="A1235" s="37" t="s">
        <v>56</v>
      </c>
      <c r="B1235" s="37" t="s">
        <v>148</v>
      </c>
      <c r="C1235" s="73" t="s">
        <v>76</v>
      </c>
      <c r="D1235" s="39">
        <v>96</v>
      </c>
      <c r="E1235" s="39">
        <v>94.012748217279466</v>
      </c>
      <c r="F1235" s="39">
        <v>102.6382320424773</v>
      </c>
      <c r="G1235" s="39">
        <v>102.8621892952636</v>
      </c>
      <c r="H1235" s="39">
        <v>105.1718181876689</v>
      </c>
      <c r="I1235" s="39">
        <v>103.6395150697773</v>
      </c>
    </row>
    <row r="1236" spans="1:9" x14ac:dyDescent="0.35">
      <c r="A1236" s="37" t="s">
        <v>56</v>
      </c>
      <c r="B1236" s="37" t="s">
        <v>148</v>
      </c>
      <c r="C1236" s="73" t="s">
        <v>78</v>
      </c>
      <c r="D1236" s="39">
        <v>101</v>
      </c>
      <c r="E1236" s="39">
        <v>102.227776936498</v>
      </c>
      <c r="F1236" s="39">
        <v>98.401436766295816</v>
      </c>
      <c r="G1236" s="39">
        <v>107.8463089450851</v>
      </c>
      <c r="H1236" s="39">
        <v>107.52758996459769</v>
      </c>
      <c r="I1236" s="39">
        <v>108.8854730555139</v>
      </c>
    </row>
    <row r="1237" spans="1:9" x14ac:dyDescent="0.35">
      <c r="A1237" s="37" t="s">
        <v>56</v>
      </c>
      <c r="B1237" s="37" t="s">
        <v>148</v>
      </c>
      <c r="C1237" s="73" t="s">
        <v>80</v>
      </c>
      <c r="D1237" s="39">
        <v>94</v>
      </c>
      <c r="E1237" s="39">
        <v>100.90532129427881</v>
      </c>
      <c r="F1237" s="39">
        <v>102.1431727445682</v>
      </c>
      <c r="G1237" s="39">
        <v>98.116412037240721</v>
      </c>
      <c r="H1237" s="39">
        <v>107.5772330348608</v>
      </c>
      <c r="I1237" s="39">
        <v>107.0876713475013</v>
      </c>
    </row>
    <row r="1238" spans="1:9" x14ac:dyDescent="0.35">
      <c r="A1238" s="37" t="s">
        <v>56</v>
      </c>
      <c r="B1238" s="37" t="s">
        <v>148</v>
      </c>
      <c r="C1238" s="73" t="s">
        <v>82</v>
      </c>
      <c r="D1238" s="39">
        <v>88</v>
      </c>
      <c r="E1238" s="39">
        <v>86.618428273053311</v>
      </c>
      <c r="F1238" s="39">
        <v>91.702913094103963</v>
      </c>
      <c r="G1238" s="39">
        <v>93.432105287635366</v>
      </c>
      <c r="H1238" s="39">
        <v>89.757663129611814</v>
      </c>
      <c r="I1238" s="39">
        <v>98.106727810287239</v>
      </c>
    </row>
    <row r="1239" spans="1:9" x14ac:dyDescent="0.35">
      <c r="A1239" s="37" t="s">
        <v>56</v>
      </c>
      <c r="B1239" s="37" t="s">
        <v>148</v>
      </c>
      <c r="C1239" s="73" t="s">
        <v>84</v>
      </c>
      <c r="D1239" s="39">
        <v>67</v>
      </c>
      <c r="E1239" s="39">
        <v>77.179262809279081</v>
      </c>
      <c r="F1239" s="39">
        <v>75.781489049143389</v>
      </c>
      <c r="G1239" s="39">
        <v>80.215155783522349</v>
      </c>
      <c r="H1239" s="39">
        <v>82.490468083865281</v>
      </c>
      <c r="I1239" s="39">
        <v>79.294090827066242</v>
      </c>
    </row>
    <row r="1240" spans="1:9" x14ac:dyDescent="0.35">
      <c r="A1240" s="37" t="s">
        <v>56</v>
      </c>
      <c r="B1240" s="37" t="s">
        <v>148</v>
      </c>
      <c r="C1240" s="73" t="s">
        <v>86</v>
      </c>
      <c r="D1240" s="39">
        <v>31</v>
      </c>
      <c r="E1240" s="39">
        <v>52.054028567902662</v>
      </c>
      <c r="F1240" s="39">
        <v>59.866092589428092</v>
      </c>
      <c r="G1240" s="39">
        <v>58.86934547392012</v>
      </c>
      <c r="H1240" s="39">
        <v>62.460009900463881</v>
      </c>
      <c r="I1240" s="39">
        <v>64.38911587718809</v>
      </c>
    </row>
    <row r="1241" spans="1:9" x14ac:dyDescent="0.35">
      <c r="A1241" s="37" t="s">
        <v>56</v>
      </c>
      <c r="B1241" s="37" t="s">
        <v>148</v>
      </c>
      <c r="C1241" s="73" t="s">
        <v>88</v>
      </c>
      <c r="D1241" s="39">
        <v>15</v>
      </c>
      <c r="E1241" s="39">
        <v>21.876587379223409</v>
      </c>
      <c r="F1241" s="39">
        <v>36.390693932542341</v>
      </c>
      <c r="G1241" s="39">
        <v>41.922948591049327</v>
      </c>
      <c r="H1241" s="39">
        <v>41.463233352146993</v>
      </c>
      <c r="I1241" s="39">
        <v>44.118213929865483</v>
      </c>
    </row>
    <row r="1242" spans="1:9" x14ac:dyDescent="0.35">
      <c r="A1242" s="37" t="s">
        <v>56</v>
      </c>
      <c r="B1242" s="37" t="s">
        <v>148</v>
      </c>
      <c r="C1242" s="73" t="s">
        <v>90</v>
      </c>
      <c r="D1242" s="39">
        <v>11</v>
      </c>
      <c r="E1242" s="39">
        <v>10.06727887906794</v>
      </c>
      <c r="F1242" s="39">
        <v>14.709081910415531</v>
      </c>
      <c r="G1242" s="39">
        <v>24.767402023468069</v>
      </c>
      <c r="H1242" s="39">
        <v>28.801689234309649</v>
      </c>
      <c r="I1242" s="39">
        <v>28.669047185139249</v>
      </c>
    </row>
    <row r="1243" spans="1:9" x14ac:dyDescent="0.35">
      <c r="A1243" s="37" t="s">
        <v>56</v>
      </c>
      <c r="B1243" s="37" t="s">
        <v>148</v>
      </c>
      <c r="C1243" s="73" t="s">
        <v>92</v>
      </c>
      <c r="D1243" s="39">
        <v>0</v>
      </c>
      <c r="E1243" s="39">
        <v>6.7352570764281072</v>
      </c>
      <c r="F1243" s="39">
        <v>8.7726274931739265</v>
      </c>
      <c r="G1243" s="39">
        <v>12.73339905644759</v>
      </c>
      <c r="H1243" s="39">
        <v>21.19946840034676</v>
      </c>
      <c r="I1243" s="39">
        <v>27.720467161773492</v>
      </c>
    </row>
    <row r="1244" spans="1:9" x14ac:dyDescent="0.35">
      <c r="A1244" s="37" t="s">
        <v>56</v>
      </c>
      <c r="B1244" s="37" t="s">
        <v>149</v>
      </c>
      <c r="C1244" s="73" t="s">
        <v>57</v>
      </c>
      <c r="D1244" s="39">
        <v>234</v>
      </c>
      <c r="E1244" s="39">
        <v>242.27190572680649</v>
      </c>
      <c r="F1244" s="39">
        <v>229.23442080507331</v>
      </c>
      <c r="G1244" s="39">
        <v>225.99379382188701</v>
      </c>
      <c r="H1244" s="39">
        <v>221.86643403630029</v>
      </c>
      <c r="I1244" s="39">
        <v>215.25957779287279</v>
      </c>
    </row>
    <row r="1245" spans="1:9" x14ac:dyDescent="0.35">
      <c r="A1245" s="37" t="s">
        <v>56</v>
      </c>
      <c r="B1245" s="37" t="s">
        <v>149</v>
      </c>
      <c r="C1245" s="74" t="s">
        <v>59</v>
      </c>
      <c r="D1245" s="39">
        <v>280</v>
      </c>
      <c r="E1245" s="39">
        <v>238.2052609509476</v>
      </c>
      <c r="F1245" s="39">
        <v>237.27905520248461</v>
      </c>
      <c r="G1245" s="39">
        <v>225.19259412256511</v>
      </c>
      <c r="H1245" s="39">
        <v>222.6550218945645</v>
      </c>
      <c r="I1245" s="39">
        <v>219.54629448790121</v>
      </c>
    </row>
    <row r="1246" spans="1:9" x14ac:dyDescent="0.35">
      <c r="A1246" s="37" t="s">
        <v>56</v>
      </c>
      <c r="B1246" s="37" t="s">
        <v>149</v>
      </c>
      <c r="C1246" s="73" t="s">
        <v>61</v>
      </c>
      <c r="D1246" s="39">
        <v>208</v>
      </c>
      <c r="E1246" s="39">
        <v>208.67850668279979</v>
      </c>
      <c r="F1246" s="39">
        <v>171.1155348479252</v>
      </c>
      <c r="G1246" s="39">
        <v>167.1654375514789</v>
      </c>
      <c r="H1246" s="39">
        <v>157.66494014173611</v>
      </c>
      <c r="I1246" s="39">
        <v>154.1993606880022</v>
      </c>
    </row>
    <row r="1247" spans="1:9" x14ac:dyDescent="0.35">
      <c r="A1247" s="37" t="s">
        <v>56</v>
      </c>
      <c r="B1247" s="37" t="s">
        <v>149</v>
      </c>
      <c r="C1247" s="73" t="s">
        <v>63</v>
      </c>
      <c r="D1247" s="39">
        <v>156</v>
      </c>
      <c r="E1247" s="39">
        <v>178.86702667298121</v>
      </c>
      <c r="F1247" s="39">
        <v>171.80266851176791</v>
      </c>
      <c r="G1247" s="39">
        <v>143.03910164980019</v>
      </c>
      <c r="H1247" s="39">
        <v>138.3626467283797</v>
      </c>
      <c r="I1247" s="39">
        <v>130.8613651237122</v>
      </c>
    </row>
    <row r="1248" spans="1:9" x14ac:dyDescent="0.35">
      <c r="A1248" s="37" t="s">
        <v>56</v>
      </c>
      <c r="B1248" s="37" t="s">
        <v>149</v>
      </c>
      <c r="C1248" s="73" t="s">
        <v>65</v>
      </c>
      <c r="D1248" s="39">
        <v>145</v>
      </c>
      <c r="E1248" s="39">
        <v>188.85081529225701</v>
      </c>
      <c r="F1248" s="39">
        <v>214.1534844835133</v>
      </c>
      <c r="G1248" s="39">
        <v>207.47631537247699</v>
      </c>
      <c r="H1248" s="39">
        <v>180.4405547705822</v>
      </c>
      <c r="I1248" s="39">
        <v>174.9930591097482</v>
      </c>
    </row>
    <row r="1249" spans="1:9" x14ac:dyDescent="0.35">
      <c r="A1249" s="37" t="s">
        <v>56</v>
      </c>
      <c r="B1249" s="37" t="s">
        <v>149</v>
      </c>
      <c r="C1249" s="73" t="s">
        <v>67</v>
      </c>
      <c r="D1249" s="39">
        <v>159</v>
      </c>
      <c r="E1249" s="39">
        <v>144.56392959227199</v>
      </c>
      <c r="F1249" s="39">
        <v>180.7823977438679</v>
      </c>
      <c r="G1249" s="39">
        <v>201.3506284881168</v>
      </c>
      <c r="H1249" s="39">
        <v>195.38700083517799</v>
      </c>
      <c r="I1249" s="39">
        <v>172.12123015563199</v>
      </c>
    </row>
    <row r="1250" spans="1:9" x14ac:dyDescent="0.35">
      <c r="A1250" s="37" t="s">
        <v>56</v>
      </c>
      <c r="B1250" s="37" t="s">
        <v>149</v>
      </c>
      <c r="C1250" s="73" t="s">
        <v>69</v>
      </c>
      <c r="D1250" s="39">
        <v>152</v>
      </c>
      <c r="E1250" s="39">
        <v>138.81959143113599</v>
      </c>
      <c r="F1250" s="39">
        <v>125.48312779240911</v>
      </c>
      <c r="G1250" s="39">
        <v>148.0935323364979</v>
      </c>
      <c r="H1250" s="39">
        <v>161.4583575462209</v>
      </c>
      <c r="I1250" s="39">
        <v>155.93295463336619</v>
      </c>
    </row>
    <row r="1251" spans="1:9" x14ac:dyDescent="0.35">
      <c r="A1251" s="37" t="s">
        <v>56</v>
      </c>
      <c r="B1251" s="37" t="s">
        <v>149</v>
      </c>
      <c r="C1251" s="73" t="s">
        <v>71</v>
      </c>
      <c r="D1251" s="39">
        <v>136</v>
      </c>
      <c r="E1251" s="39">
        <v>135.63768365589681</v>
      </c>
      <c r="F1251" s="39">
        <v>122.45098400882721</v>
      </c>
      <c r="G1251" s="39">
        <v>111.7210952445801</v>
      </c>
      <c r="H1251" s="39">
        <v>125.9963112815396</v>
      </c>
      <c r="I1251" s="39">
        <v>134.96511905976209</v>
      </c>
    </row>
    <row r="1252" spans="1:9" x14ac:dyDescent="0.35">
      <c r="A1252" s="37" t="s">
        <v>56</v>
      </c>
      <c r="B1252" s="37" t="s">
        <v>149</v>
      </c>
      <c r="C1252" s="73" t="s">
        <v>73</v>
      </c>
      <c r="D1252" s="39">
        <v>138</v>
      </c>
      <c r="E1252" s="39">
        <v>136.69031538025001</v>
      </c>
      <c r="F1252" s="39">
        <v>129.25158303719979</v>
      </c>
      <c r="G1252" s="39">
        <v>118.52221654394489</v>
      </c>
      <c r="H1252" s="39">
        <v>110.1365445679389</v>
      </c>
      <c r="I1252" s="39">
        <v>119.6923422689501</v>
      </c>
    </row>
    <row r="1253" spans="1:9" x14ac:dyDescent="0.35">
      <c r="A1253" s="37" t="s">
        <v>56</v>
      </c>
      <c r="B1253" s="37" t="s">
        <v>149</v>
      </c>
      <c r="C1253" s="73" t="s">
        <v>76</v>
      </c>
      <c r="D1253" s="39">
        <v>102</v>
      </c>
      <c r="E1253" s="39">
        <v>118.44245845284151</v>
      </c>
      <c r="F1253" s="39">
        <v>115.05405967124381</v>
      </c>
      <c r="G1253" s="39">
        <v>107.5659151141094</v>
      </c>
      <c r="H1253" s="39">
        <v>99.5140984896193</v>
      </c>
      <c r="I1253" s="39">
        <v>92.76217111848193</v>
      </c>
    </row>
    <row r="1254" spans="1:9" x14ac:dyDescent="0.35">
      <c r="A1254" s="37" t="s">
        <v>56</v>
      </c>
      <c r="B1254" s="37" t="s">
        <v>149</v>
      </c>
      <c r="C1254" s="73" t="s">
        <v>78</v>
      </c>
      <c r="D1254" s="39">
        <v>124</v>
      </c>
      <c r="E1254" s="39">
        <v>85.28685144712199</v>
      </c>
      <c r="F1254" s="39">
        <v>92.233625433880349</v>
      </c>
      <c r="G1254" s="39">
        <v>89.774210785958616</v>
      </c>
      <c r="H1254" s="39">
        <v>83.578342457952886</v>
      </c>
      <c r="I1254" s="39">
        <v>77.559086165613621</v>
      </c>
    </row>
    <row r="1255" spans="1:9" x14ac:dyDescent="0.35">
      <c r="A1255" s="37" t="s">
        <v>56</v>
      </c>
      <c r="B1255" s="37" t="s">
        <v>149</v>
      </c>
      <c r="C1255" s="73" t="s">
        <v>80</v>
      </c>
      <c r="D1255" s="39">
        <v>101</v>
      </c>
      <c r="E1255" s="39">
        <v>105.6411761435227</v>
      </c>
      <c r="F1255" s="39">
        <v>72.977160533421596</v>
      </c>
      <c r="G1255" s="39">
        <v>77.410025616532891</v>
      </c>
      <c r="H1255" s="39">
        <v>75.718184479781158</v>
      </c>
      <c r="I1255" s="39">
        <v>70.561654454638116</v>
      </c>
    </row>
    <row r="1256" spans="1:9" x14ac:dyDescent="0.35">
      <c r="A1256" s="37" t="s">
        <v>56</v>
      </c>
      <c r="B1256" s="37" t="s">
        <v>149</v>
      </c>
      <c r="C1256" s="73" t="s">
        <v>82</v>
      </c>
      <c r="D1256" s="39">
        <v>86</v>
      </c>
      <c r="E1256" s="39">
        <v>93.634170827888539</v>
      </c>
      <c r="F1256" s="39">
        <v>95.251560154369912</v>
      </c>
      <c r="G1256" s="39">
        <v>67.889524562303038</v>
      </c>
      <c r="H1256" s="39">
        <v>71.530859531859562</v>
      </c>
      <c r="I1256" s="39">
        <v>70.508017305581831</v>
      </c>
    </row>
    <row r="1257" spans="1:9" x14ac:dyDescent="0.35">
      <c r="A1257" s="37" t="s">
        <v>56</v>
      </c>
      <c r="B1257" s="37" t="s">
        <v>149</v>
      </c>
      <c r="C1257" s="73" t="s">
        <v>84</v>
      </c>
      <c r="D1257" s="39">
        <v>57</v>
      </c>
      <c r="E1257" s="39">
        <v>79.719897401506657</v>
      </c>
      <c r="F1257" s="39">
        <v>84.519619780794528</v>
      </c>
      <c r="G1257" s="39">
        <v>85.998950477639539</v>
      </c>
      <c r="H1257" s="39">
        <v>63.427587353215792</v>
      </c>
      <c r="I1257" s="39">
        <v>66.665005944715702</v>
      </c>
    </row>
    <row r="1258" spans="1:9" x14ac:dyDescent="0.35">
      <c r="A1258" s="37" t="s">
        <v>56</v>
      </c>
      <c r="B1258" s="37" t="s">
        <v>149</v>
      </c>
      <c r="C1258" s="73" t="s">
        <v>86</v>
      </c>
      <c r="D1258" s="39">
        <v>37</v>
      </c>
      <c r="E1258" s="39">
        <v>45.762899055751902</v>
      </c>
      <c r="F1258" s="39">
        <v>62.674303277476007</v>
      </c>
      <c r="G1258" s="39">
        <v>66.521507376941543</v>
      </c>
      <c r="H1258" s="39">
        <v>67.967980261408911</v>
      </c>
      <c r="I1258" s="39">
        <v>50.408190032016968</v>
      </c>
    </row>
    <row r="1259" spans="1:9" x14ac:dyDescent="0.35">
      <c r="A1259" s="37" t="s">
        <v>56</v>
      </c>
      <c r="B1259" s="37" t="s">
        <v>149</v>
      </c>
      <c r="C1259" s="73" t="s">
        <v>88</v>
      </c>
      <c r="D1259" s="39">
        <v>25</v>
      </c>
      <c r="E1259" s="39">
        <v>30.412541174071439</v>
      </c>
      <c r="F1259" s="39">
        <v>36.643875423655118</v>
      </c>
      <c r="G1259" s="39">
        <v>50.479435741252907</v>
      </c>
      <c r="H1259" s="39">
        <v>54.19791801855137</v>
      </c>
      <c r="I1259" s="39">
        <v>55.937505933697352</v>
      </c>
    </row>
    <row r="1260" spans="1:9" x14ac:dyDescent="0.35">
      <c r="A1260" s="37" t="s">
        <v>56</v>
      </c>
      <c r="B1260" s="37" t="s">
        <v>149</v>
      </c>
      <c r="C1260" s="73" t="s">
        <v>90</v>
      </c>
      <c r="D1260" s="39">
        <v>8</v>
      </c>
      <c r="E1260" s="39">
        <v>18.72563358547594</v>
      </c>
      <c r="F1260" s="39">
        <v>22.435571877269531</v>
      </c>
      <c r="G1260" s="39">
        <v>27.44800990868827</v>
      </c>
      <c r="H1260" s="39">
        <v>38.343877083093268</v>
      </c>
      <c r="I1260" s="39">
        <v>41.684520150610638</v>
      </c>
    </row>
    <row r="1261" spans="1:9" x14ac:dyDescent="0.35">
      <c r="A1261" s="37" t="s">
        <v>56</v>
      </c>
      <c r="B1261" s="37" t="s">
        <v>149</v>
      </c>
      <c r="C1261" s="73" t="s">
        <v>92</v>
      </c>
      <c r="D1261" s="39">
        <v>3</v>
      </c>
      <c r="E1261" s="39">
        <v>5.7160398237605214</v>
      </c>
      <c r="F1261" s="39">
        <v>12.96468357626004</v>
      </c>
      <c r="G1261" s="39">
        <v>18.086966665544001</v>
      </c>
      <c r="H1261" s="39">
        <v>23.534143685952149</v>
      </c>
      <c r="I1261" s="39">
        <v>32.995498915122013</v>
      </c>
    </row>
    <row r="1262" spans="1:9" x14ac:dyDescent="0.35">
      <c r="A1262" s="37" t="s">
        <v>56</v>
      </c>
      <c r="B1262" s="37" t="s">
        <v>150</v>
      </c>
      <c r="C1262" s="73" t="s">
        <v>57</v>
      </c>
      <c r="D1262" s="39">
        <v>6113</v>
      </c>
      <c r="E1262" s="39">
        <v>6408.5498418651796</v>
      </c>
      <c r="F1262" s="39">
        <v>6732.0913059083514</v>
      </c>
      <c r="G1262" s="39">
        <v>7239.8063949101588</v>
      </c>
      <c r="H1262" s="39">
        <v>7751.2676960783128</v>
      </c>
      <c r="I1262" s="39">
        <v>8100.1143980071174</v>
      </c>
    </row>
    <row r="1263" spans="1:9" x14ac:dyDescent="0.35">
      <c r="A1263" s="37" t="s">
        <v>56</v>
      </c>
      <c r="B1263" s="37" t="s">
        <v>150</v>
      </c>
      <c r="C1263" s="74" t="s">
        <v>59</v>
      </c>
      <c r="D1263" s="39">
        <v>6786</v>
      </c>
      <c r="E1263" s="39">
        <v>6540.0654626953274</v>
      </c>
      <c r="F1263" s="39">
        <v>6845.5862165024364</v>
      </c>
      <c r="G1263" s="39">
        <v>7186.9500261155126</v>
      </c>
      <c r="H1263" s="39">
        <v>7683.1514651085836</v>
      </c>
      <c r="I1263" s="39">
        <v>8194.51520969802</v>
      </c>
    </row>
    <row r="1264" spans="1:9" x14ac:dyDescent="0.35">
      <c r="A1264" s="37" t="s">
        <v>56</v>
      </c>
      <c r="B1264" s="37" t="s">
        <v>150</v>
      </c>
      <c r="C1264" s="73" t="s">
        <v>61</v>
      </c>
      <c r="D1264" s="39">
        <v>6839</v>
      </c>
      <c r="E1264" s="39">
        <v>7000.0898690072618</v>
      </c>
      <c r="F1264" s="39">
        <v>6814.9468686539722</v>
      </c>
      <c r="G1264" s="39">
        <v>7121.912133600159</v>
      </c>
      <c r="H1264" s="39">
        <v>7456.2570882330874</v>
      </c>
      <c r="I1264" s="39">
        <v>7932.3628782042342</v>
      </c>
    </row>
    <row r="1265" spans="1:9" x14ac:dyDescent="0.35">
      <c r="A1265" s="37" t="s">
        <v>56</v>
      </c>
      <c r="B1265" s="37" t="s">
        <v>150</v>
      </c>
      <c r="C1265" s="73" t="s">
        <v>63</v>
      </c>
      <c r="D1265" s="39">
        <v>6557</v>
      </c>
      <c r="E1265" s="39">
        <v>7579.7149784346511</v>
      </c>
      <c r="F1265" s="39">
        <v>7827.9235396541953</v>
      </c>
      <c r="G1265" s="39">
        <v>7658.8524575141828</v>
      </c>
      <c r="H1265" s="39">
        <v>7961.8274955487777</v>
      </c>
      <c r="I1265" s="39">
        <v>8298.2355441870968</v>
      </c>
    </row>
    <row r="1266" spans="1:9" x14ac:dyDescent="0.35">
      <c r="A1266" s="37" t="s">
        <v>56</v>
      </c>
      <c r="B1266" s="37" t="s">
        <v>150</v>
      </c>
      <c r="C1266" s="73" t="s">
        <v>65</v>
      </c>
      <c r="D1266" s="39">
        <v>8252</v>
      </c>
      <c r="E1266" s="39">
        <v>8531.7353807062646</v>
      </c>
      <c r="F1266" s="39">
        <v>10049.548876384401</v>
      </c>
      <c r="G1266" s="39">
        <v>10423.574419940929</v>
      </c>
      <c r="H1266" s="39">
        <v>10274.805318775399</v>
      </c>
      <c r="I1266" s="39">
        <v>10588.33043321376</v>
      </c>
    </row>
    <row r="1267" spans="1:9" x14ac:dyDescent="0.35">
      <c r="A1267" s="37" t="s">
        <v>56</v>
      </c>
      <c r="B1267" s="37" t="s">
        <v>150</v>
      </c>
      <c r="C1267" s="73" t="s">
        <v>67</v>
      </c>
      <c r="D1267" s="39">
        <v>7854</v>
      </c>
      <c r="E1267" s="39">
        <v>8120.8343401418251</v>
      </c>
      <c r="F1267" s="39">
        <v>8796.0658911879982</v>
      </c>
      <c r="G1267" s="39">
        <v>10169.625031651951</v>
      </c>
      <c r="H1267" s="39">
        <v>10567.491323206519</v>
      </c>
      <c r="I1267" s="39">
        <v>10512.671592510531</v>
      </c>
    </row>
    <row r="1268" spans="1:9" x14ac:dyDescent="0.35">
      <c r="A1268" s="37" t="s">
        <v>56</v>
      </c>
      <c r="B1268" s="37" t="s">
        <v>150</v>
      </c>
      <c r="C1268" s="73" t="s">
        <v>69</v>
      </c>
      <c r="D1268" s="39">
        <v>6818</v>
      </c>
      <c r="E1268" s="39">
        <v>7420.0959077198504</v>
      </c>
      <c r="F1268" s="39">
        <v>7750.1436933321702</v>
      </c>
      <c r="G1268" s="39">
        <v>8416.6839111808677</v>
      </c>
      <c r="H1268" s="39">
        <v>9559.0804214158252</v>
      </c>
      <c r="I1268" s="39">
        <v>9914.7392163824243</v>
      </c>
    </row>
    <row r="1269" spans="1:9" x14ac:dyDescent="0.35">
      <c r="A1269" s="37" t="s">
        <v>56</v>
      </c>
      <c r="B1269" s="37" t="s">
        <v>150</v>
      </c>
      <c r="C1269" s="73" t="s">
        <v>71</v>
      </c>
      <c r="D1269" s="39">
        <v>6605</v>
      </c>
      <c r="E1269" s="39">
        <v>6747.9859361361696</v>
      </c>
      <c r="F1269" s="39">
        <v>7270.6692190666527</v>
      </c>
      <c r="G1269" s="39">
        <v>7579.775909159107</v>
      </c>
      <c r="H1269" s="39">
        <v>8201.511311321603</v>
      </c>
      <c r="I1269" s="39">
        <v>9199.9265543031524</v>
      </c>
    </row>
    <row r="1270" spans="1:9" x14ac:dyDescent="0.35">
      <c r="A1270" s="37" t="s">
        <v>56</v>
      </c>
      <c r="B1270" s="37" t="s">
        <v>150</v>
      </c>
      <c r="C1270" s="73" t="s">
        <v>73</v>
      </c>
      <c r="D1270" s="39">
        <v>5825</v>
      </c>
      <c r="E1270" s="39">
        <v>6597.338938073266</v>
      </c>
      <c r="F1270" s="39">
        <v>6805.6538263948642</v>
      </c>
      <c r="G1270" s="39">
        <v>7250.3584146117219</v>
      </c>
      <c r="H1270" s="39">
        <v>7533.3187929729966</v>
      </c>
      <c r="I1270" s="39">
        <v>8112.8479296685173</v>
      </c>
    </row>
    <row r="1271" spans="1:9" x14ac:dyDescent="0.35">
      <c r="A1271" s="37" t="s">
        <v>56</v>
      </c>
      <c r="B1271" s="37" t="s">
        <v>150</v>
      </c>
      <c r="C1271" s="73" t="s">
        <v>76</v>
      </c>
      <c r="D1271" s="39">
        <v>6163</v>
      </c>
      <c r="E1271" s="39">
        <v>5770.4272486684131</v>
      </c>
      <c r="F1271" s="39">
        <v>6530.7639568301574</v>
      </c>
      <c r="G1271" s="39">
        <v>6787.3803883013406</v>
      </c>
      <c r="H1271" s="39">
        <v>7178.6634011394945</v>
      </c>
      <c r="I1271" s="39">
        <v>7438.3400103750328</v>
      </c>
    </row>
    <row r="1272" spans="1:9" x14ac:dyDescent="0.35">
      <c r="A1272" s="37" t="s">
        <v>56</v>
      </c>
      <c r="B1272" s="37" t="s">
        <v>150</v>
      </c>
      <c r="C1272" s="73" t="s">
        <v>78</v>
      </c>
      <c r="D1272" s="39">
        <v>6172</v>
      </c>
      <c r="E1272" s="39">
        <v>6000.6091917457798</v>
      </c>
      <c r="F1272" s="39">
        <v>5703.6799128116254</v>
      </c>
      <c r="G1272" s="39">
        <v>6491.571923690014</v>
      </c>
      <c r="H1272" s="39">
        <v>6773.1167955759829</v>
      </c>
      <c r="I1272" s="39">
        <v>7130.3378440124388</v>
      </c>
    </row>
    <row r="1273" spans="1:9" x14ac:dyDescent="0.35">
      <c r="A1273" s="37" t="s">
        <v>56</v>
      </c>
      <c r="B1273" s="37" t="s">
        <v>150</v>
      </c>
      <c r="C1273" s="73" t="s">
        <v>80</v>
      </c>
      <c r="D1273" s="39">
        <v>5779</v>
      </c>
      <c r="E1273" s="39">
        <v>5983.0167162071029</v>
      </c>
      <c r="F1273" s="39">
        <v>5893.9828411265762</v>
      </c>
      <c r="G1273" s="39">
        <v>5695.2815795735678</v>
      </c>
      <c r="H1273" s="39">
        <v>6501.3945351301636</v>
      </c>
      <c r="I1273" s="39">
        <v>6801.2670119286586</v>
      </c>
    </row>
    <row r="1274" spans="1:9" x14ac:dyDescent="0.35">
      <c r="A1274" s="37" t="s">
        <v>56</v>
      </c>
      <c r="B1274" s="37" t="s">
        <v>150</v>
      </c>
      <c r="C1274" s="73" t="s">
        <v>82</v>
      </c>
      <c r="D1274" s="39">
        <v>5395</v>
      </c>
      <c r="E1274" s="39">
        <v>5504.4994021069069</v>
      </c>
      <c r="F1274" s="39">
        <v>5710.6788325798007</v>
      </c>
      <c r="G1274" s="39">
        <v>5704.6563893733191</v>
      </c>
      <c r="H1274" s="39">
        <v>5589.8473803822226</v>
      </c>
      <c r="I1274" s="39">
        <v>6392.9274589163388</v>
      </c>
    </row>
    <row r="1275" spans="1:9" x14ac:dyDescent="0.35">
      <c r="A1275" s="37" t="s">
        <v>56</v>
      </c>
      <c r="B1275" s="37" t="s">
        <v>150</v>
      </c>
      <c r="C1275" s="73" t="s">
        <v>84</v>
      </c>
      <c r="D1275" s="39">
        <v>4477</v>
      </c>
      <c r="E1275" s="39">
        <v>5107.1699886651286</v>
      </c>
      <c r="F1275" s="39">
        <v>5233.043992233841</v>
      </c>
      <c r="G1275" s="39">
        <v>5461.2976177812734</v>
      </c>
      <c r="H1275" s="39">
        <v>5521.9208228113584</v>
      </c>
      <c r="I1275" s="39">
        <v>5459.3808964401287</v>
      </c>
    </row>
    <row r="1276" spans="1:9" x14ac:dyDescent="0.35">
      <c r="A1276" s="37" t="s">
        <v>56</v>
      </c>
      <c r="B1276" s="37" t="s">
        <v>150</v>
      </c>
      <c r="C1276" s="73" t="s">
        <v>86</v>
      </c>
      <c r="D1276" s="39">
        <v>3703</v>
      </c>
      <c r="E1276" s="39">
        <v>4241.7605923553783</v>
      </c>
      <c r="F1276" s="39">
        <v>4849.8232898085453</v>
      </c>
      <c r="G1276" s="39">
        <v>5021.7306604762171</v>
      </c>
      <c r="H1276" s="39">
        <v>5277.1046590962351</v>
      </c>
      <c r="I1276" s="39">
        <v>5379.5591723810903</v>
      </c>
    </row>
    <row r="1277" spans="1:9" x14ac:dyDescent="0.35">
      <c r="A1277" s="37" t="s">
        <v>56</v>
      </c>
      <c r="B1277" s="37" t="s">
        <v>150</v>
      </c>
      <c r="C1277" s="73" t="s">
        <v>88</v>
      </c>
      <c r="D1277" s="39">
        <v>2417</v>
      </c>
      <c r="E1277" s="39">
        <v>3321.5392749373009</v>
      </c>
      <c r="F1277" s="39">
        <v>3819.099237258185</v>
      </c>
      <c r="G1277" s="39">
        <v>4407.4867922240855</v>
      </c>
      <c r="H1277" s="39">
        <v>4606.2585199958066</v>
      </c>
      <c r="I1277" s="39">
        <v>4880.1861109062211</v>
      </c>
    </row>
    <row r="1278" spans="1:9" x14ac:dyDescent="0.35">
      <c r="A1278" s="37" t="s">
        <v>56</v>
      </c>
      <c r="B1278" s="37" t="s">
        <v>150</v>
      </c>
      <c r="C1278" s="73" t="s">
        <v>90</v>
      </c>
      <c r="D1278" s="39">
        <v>1421</v>
      </c>
      <c r="E1278" s="39">
        <v>1941.6954672516069</v>
      </c>
      <c r="F1278" s="39">
        <v>2700.8242201067901</v>
      </c>
      <c r="G1278" s="39">
        <v>3137.8014086483709</v>
      </c>
      <c r="H1278" s="39">
        <v>3669.231458459828</v>
      </c>
      <c r="I1278" s="39">
        <v>3874.3730290058552</v>
      </c>
    </row>
    <row r="1279" spans="1:9" x14ac:dyDescent="0.35">
      <c r="A1279" s="37" t="s">
        <v>56</v>
      </c>
      <c r="B1279" s="37" t="s">
        <v>150</v>
      </c>
      <c r="C1279" s="73" t="s">
        <v>92</v>
      </c>
      <c r="D1279" s="39">
        <v>936</v>
      </c>
      <c r="E1279" s="39">
        <v>1329.309770707639</v>
      </c>
      <c r="F1279" s="39">
        <v>1918.231828539972</v>
      </c>
      <c r="G1279" s="39">
        <v>2751.7391183655941</v>
      </c>
      <c r="H1279" s="39">
        <v>3475.3156462223728</v>
      </c>
      <c r="I1279" s="39">
        <v>4231.2218350066241</v>
      </c>
    </row>
    <row r="1280" spans="1:9" x14ac:dyDescent="0.35">
      <c r="A1280" s="37" t="s">
        <v>56</v>
      </c>
      <c r="B1280" s="37" t="s">
        <v>151</v>
      </c>
      <c r="C1280" s="73" t="s">
        <v>57</v>
      </c>
      <c r="D1280" s="39">
        <v>224</v>
      </c>
      <c r="E1280" s="39">
        <v>207.0727311623734</v>
      </c>
      <c r="F1280" s="39">
        <v>204.7056111370805</v>
      </c>
      <c r="G1280" s="39">
        <v>207.59144304322439</v>
      </c>
      <c r="H1280" s="39">
        <v>212.4122406589764</v>
      </c>
      <c r="I1280" s="39">
        <v>214.088243391443</v>
      </c>
    </row>
    <row r="1281" spans="1:9" x14ac:dyDescent="0.35">
      <c r="A1281" s="37" t="s">
        <v>56</v>
      </c>
      <c r="B1281" s="37" t="s">
        <v>151</v>
      </c>
      <c r="C1281" s="74" t="s">
        <v>59</v>
      </c>
      <c r="D1281" s="39">
        <v>194</v>
      </c>
      <c r="E1281" s="39">
        <v>191.59526589901259</v>
      </c>
      <c r="F1281" s="39">
        <v>181.905105606527</v>
      </c>
      <c r="G1281" s="39">
        <v>179.38611619242519</v>
      </c>
      <c r="H1281" s="39">
        <v>181.4153002104413</v>
      </c>
      <c r="I1281" s="39">
        <v>184.79284802654391</v>
      </c>
    </row>
    <row r="1282" spans="1:9" x14ac:dyDescent="0.35">
      <c r="A1282" s="37" t="s">
        <v>56</v>
      </c>
      <c r="B1282" s="37" t="s">
        <v>151</v>
      </c>
      <c r="C1282" s="73" t="s">
        <v>61</v>
      </c>
      <c r="D1282" s="39">
        <v>176</v>
      </c>
      <c r="E1282" s="39">
        <v>161.65767200534501</v>
      </c>
      <c r="F1282" s="39">
        <v>157.29467306397859</v>
      </c>
      <c r="G1282" s="39">
        <v>149.9005896463328</v>
      </c>
      <c r="H1282" s="39">
        <v>147.78328970518541</v>
      </c>
      <c r="I1282" s="39">
        <v>148.62756787972179</v>
      </c>
    </row>
    <row r="1283" spans="1:9" x14ac:dyDescent="0.35">
      <c r="A1283" s="37" t="s">
        <v>56</v>
      </c>
      <c r="B1283" s="37" t="s">
        <v>151</v>
      </c>
      <c r="C1283" s="73" t="s">
        <v>63</v>
      </c>
      <c r="D1283" s="39">
        <v>128</v>
      </c>
      <c r="E1283" s="39">
        <v>123.4839507884914</v>
      </c>
      <c r="F1283" s="39">
        <v>117.4162637700322</v>
      </c>
      <c r="G1283" s="39">
        <v>111.7759384082391</v>
      </c>
      <c r="H1283" s="39">
        <v>107.05103545220111</v>
      </c>
      <c r="I1283" s="39">
        <v>105.18010128546661</v>
      </c>
    </row>
    <row r="1284" spans="1:9" x14ac:dyDescent="0.35">
      <c r="A1284" s="37" t="s">
        <v>56</v>
      </c>
      <c r="B1284" s="37" t="s">
        <v>151</v>
      </c>
      <c r="C1284" s="73" t="s">
        <v>65</v>
      </c>
      <c r="D1284" s="39">
        <v>154</v>
      </c>
      <c r="E1284" s="39">
        <v>139.97702281765859</v>
      </c>
      <c r="F1284" s="39">
        <v>152.3390558771888</v>
      </c>
      <c r="G1284" s="39">
        <v>150.1136559406043</v>
      </c>
      <c r="H1284" s="39">
        <v>144.10800033522489</v>
      </c>
      <c r="I1284" s="39">
        <v>140.90003215173189</v>
      </c>
    </row>
    <row r="1285" spans="1:9" x14ac:dyDescent="0.35">
      <c r="A1285" s="37" t="s">
        <v>56</v>
      </c>
      <c r="B1285" s="37" t="s">
        <v>151</v>
      </c>
      <c r="C1285" s="73" t="s">
        <v>67</v>
      </c>
      <c r="D1285" s="39">
        <v>211</v>
      </c>
      <c r="E1285" s="39">
        <v>180.33110389315431</v>
      </c>
      <c r="F1285" s="39">
        <v>180.3978916587499</v>
      </c>
      <c r="G1285" s="39">
        <v>198.18773164936559</v>
      </c>
      <c r="H1285" s="39">
        <v>198.81106833632711</v>
      </c>
      <c r="I1285" s="39">
        <v>192.03789150551461</v>
      </c>
    </row>
    <row r="1286" spans="1:9" x14ac:dyDescent="0.35">
      <c r="A1286" s="37" t="s">
        <v>56</v>
      </c>
      <c r="B1286" s="37" t="s">
        <v>151</v>
      </c>
      <c r="C1286" s="73" t="s">
        <v>69</v>
      </c>
      <c r="D1286" s="39">
        <v>214</v>
      </c>
      <c r="E1286" s="39">
        <v>203.2559886142715</v>
      </c>
      <c r="F1286" s="39">
        <v>190.90183954118999</v>
      </c>
      <c r="G1286" s="39">
        <v>195.61754618633381</v>
      </c>
      <c r="H1286" s="39">
        <v>212.50072026942581</v>
      </c>
      <c r="I1286" s="39">
        <v>213.07277118356649</v>
      </c>
    </row>
    <row r="1287" spans="1:9" x14ac:dyDescent="0.35">
      <c r="A1287" s="37" t="s">
        <v>56</v>
      </c>
      <c r="B1287" s="37" t="s">
        <v>151</v>
      </c>
      <c r="C1287" s="73" t="s">
        <v>71</v>
      </c>
      <c r="D1287" s="39">
        <v>180</v>
      </c>
      <c r="E1287" s="39">
        <v>213.14213761460101</v>
      </c>
      <c r="F1287" s="39">
        <v>211.07518734294649</v>
      </c>
      <c r="G1287" s="39">
        <v>203.248364537741</v>
      </c>
      <c r="H1287" s="39">
        <v>209.6993064986909</v>
      </c>
      <c r="I1287" s="39">
        <v>225.50941560037231</v>
      </c>
    </row>
    <row r="1288" spans="1:9" x14ac:dyDescent="0.35">
      <c r="A1288" s="37" t="s">
        <v>56</v>
      </c>
      <c r="B1288" s="37" t="s">
        <v>151</v>
      </c>
      <c r="C1288" s="73" t="s">
        <v>73</v>
      </c>
      <c r="D1288" s="39">
        <v>138</v>
      </c>
      <c r="E1288" s="39">
        <v>182.3477021151767</v>
      </c>
      <c r="F1288" s="39">
        <v>203.01117703336519</v>
      </c>
      <c r="G1288" s="39">
        <v>201.05436700480109</v>
      </c>
      <c r="H1288" s="39">
        <v>196.50831208612269</v>
      </c>
      <c r="I1288" s="39">
        <v>202.36502768137271</v>
      </c>
    </row>
    <row r="1289" spans="1:9" x14ac:dyDescent="0.35">
      <c r="A1289" s="37" t="s">
        <v>56</v>
      </c>
      <c r="B1289" s="37" t="s">
        <v>151</v>
      </c>
      <c r="C1289" s="73" t="s">
        <v>76</v>
      </c>
      <c r="D1289" s="39">
        <v>171</v>
      </c>
      <c r="E1289" s="39">
        <v>153.5875303222831</v>
      </c>
      <c r="F1289" s="39">
        <v>190.97210238804021</v>
      </c>
      <c r="G1289" s="39">
        <v>202.64009490435049</v>
      </c>
      <c r="H1289" s="39">
        <v>201.68297910665709</v>
      </c>
      <c r="I1289" s="39">
        <v>198.16473996578881</v>
      </c>
    </row>
    <row r="1290" spans="1:9" x14ac:dyDescent="0.35">
      <c r="A1290" s="37" t="s">
        <v>56</v>
      </c>
      <c r="B1290" s="37" t="s">
        <v>151</v>
      </c>
      <c r="C1290" s="73" t="s">
        <v>78</v>
      </c>
      <c r="D1290" s="39">
        <v>138</v>
      </c>
      <c r="E1290" s="39">
        <v>174.24624323726511</v>
      </c>
      <c r="F1290" s="39">
        <v>162.78601796482701</v>
      </c>
      <c r="G1290" s="39">
        <v>193.2633694384844</v>
      </c>
      <c r="H1290" s="39">
        <v>200.35603594499139</v>
      </c>
      <c r="I1290" s="39">
        <v>199.82372379056241</v>
      </c>
    </row>
    <row r="1291" spans="1:9" x14ac:dyDescent="0.35">
      <c r="A1291" s="37" t="s">
        <v>56</v>
      </c>
      <c r="B1291" s="37" t="s">
        <v>151</v>
      </c>
      <c r="C1291" s="73" t="s">
        <v>80</v>
      </c>
      <c r="D1291" s="39">
        <v>138</v>
      </c>
      <c r="E1291" s="39">
        <v>121.9872777093356</v>
      </c>
      <c r="F1291" s="39">
        <v>149.07822241961179</v>
      </c>
      <c r="G1291" s="39">
        <v>139.6916133156048</v>
      </c>
      <c r="H1291" s="39">
        <v>162.84935706110571</v>
      </c>
      <c r="I1291" s="39">
        <v>167.05901864372439</v>
      </c>
    </row>
    <row r="1292" spans="1:9" x14ac:dyDescent="0.35">
      <c r="A1292" s="37" t="s">
        <v>56</v>
      </c>
      <c r="B1292" s="37" t="s">
        <v>151</v>
      </c>
      <c r="C1292" s="73" t="s">
        <v>82</v>
      </c>
      <c r="D1292" s="39">
        <v>75</v>
      </c>
      <c r="E1292" s="39">
        <v>129.20581924322681</v>
      </c>
      <c r="F1292" s="39">
        <v>119.6557122841138</v>
      </c>
      <c r="G1292" s="39">
        <v>142.58392232689329</v>
      </c>
      <c r="H1292" s="39">
        <v>134.56183504817551</v>
      </c>
      <c r="I1292" s="39">
        <v>155.23625165407091</v>
      </c>
    </row>
    <row r="1293" spans="1:9" x14ac:dyDescent="0.35">
      <c r="A1293" s="37" t="s">
        <v>56</v>
      </c>
      <c r="B1293" s="37" t="s">
        <v>151</v>
      </c>
      <c r="C1293" s="73" t="s">
        <v>84</v>
      </c>
      <c r="D1293" s="39">
        <v>32</v>
      </c>
      <c r="E1293" s="39">
        <v>66.111983954743778</v>
      </c>
      <c r="F1293" s="39">
        <v>111.26655881942</v>
      </c>
      <c r="G1293" s="39">
        <v>103.92086927252321</v>
      </c>
      <c r="H1293" s="39">
        <v>123.3589228726139</v>
      </c>
      <c r="I1293" s="39">
        <v>116.8112136375079</v>
      </c>
    </row>
    <row r="1294" spans="1:9" x14ac:dyDescent="0.35">
      <c r="A1294" s="37" t="s">
        <v>56</v>
      </c>
      <c r="B1294" s="37" t="s">
        <v>151</v>
      </c>
      <c r="C1294" s="73" t="s">
        <v>86</v>
      </c>
      <c r="D1294" s="39">
        <v>16</v>
      </c>
      <c r="E1294" s="39">
        <v>29.2148533276326</v>
      </c>
      <c r="F1294" s="39">
        <v>57.594838352837563</v>
      </c>
      <c r="G1294" s="39">
        <v>93.922294701388111</v>
      </c>
      <c r="H1294" s="39">
        <v>88.419401283561413</v>
      </c>
      <c r="I1294" s="39">
        <v>104.3882456793802</v>
      </c>
    </row>
    <row r="1295" spans="1:9" x14ac:dyDescent="0.35">
      <c r="A1295" s="37" t="s">
        <v>56</v>
      </c>
      <c r="B1295" s="37" t="s">
        <v>151</v>
      </c>
      <c r="C1295" s="73" t="s">
        <v>88</v>
      </c>
      <c r="D1295" s="39">
        <v>9</v>
      </c>
      <c r="E1295" s="39">
        <v>11.710746701250059</v>
      </c>
      <c r="F1295" s="39">
        <v>21.858998321218539</v>
      </c>
      <c r="G1295" s="39">
        <v>43.258248051821127</v>
      </c>
      <c r="H1295" s="39">
        <v>71.043381123586599</v>
      </c>
      <c r="I1295" s="39">
        <v>67.192022487941628</v>
      </c>
    </row>
    <row r="1296" spans="1:9" x14ac:dyDescent="0.35">
      <c r="A1296" s="37" t="s">
        <v>56</v>
      </c>
      <c r="B1296" s="37" t="s">
        <v>151</v>
      </c>
      <c r="C1296" s="73" t="s">
        <v>90</v>
      </c>
      <c r="D1296" s="39">
        <v>0</v>
      </c>
      <c r="E1296" s="39">
        <v>6.4627248809130142</v>
      </c>
      <c r="F1296" s="39">
        <v>8.7055347721326992</v>
      </c>
      <c r="G1296" s="39">
        <v>16.489017977038721</v>
      </c>
      <c r="H1296" s="39">
        <v>32.975877843234059</v>
      </c>
      <c r="I1296" s="39">
        <v>54.594762967574383</v>
      </c>
    </row>
    <row r="1297" spans="1:9" x14ac:dyDescent="0.35">
      <c r="A1297" s="37" t="s">
        <v>56</v>
      </c>
      <c r="B1297" s="37" t="s">
        <v>151</v>
      </c>
      <c r="C1297" s="73" t="s">
        <v>92</v>
      </c>
      <c r="D1297" s="39">
        <v>3</v>
      </c>
      <c r="E1297" s="39">
        <v>1.0621292397608251</v>
      </c>
      <c r="F1297" s="39">
        <v>4.4940265391589769</v>
      </c>
      <c r="G1297" s="39">
        <v>7.3832864823406608</v>
      </c>
      <c r="H1297" s="39">
        <v>13.873801936648681</v>
      </c>
      <c r="I1297" s="39">
        <v>27.930941360326258</v>
      </c>
    </row>
    <row r="1298" spans="1:9" x14ac:dyDescent="0.35">
      <c r="A1298" s="37" t="s">
        <v>56</v>
      </c>
      <c r="B1298" s="37" t="s">
        <v>152</v>
      </c>
      <c r="C1298" s="73" t="s">
        <v>57</v>
      </c>
      <c r="D1298" s="39">
        <v>1199</v>
      </c>
      <c r="E1298" s="39">
        <v>1199.3175439258241</v>
      </c>
      <c r="F1298" s="39">
        <v>1199.784286809677</v>
      </c>
      <c r="G1298" s="39">
        <v>1216.9295229592219</v>
      </c>
      <c r="H1298" s="39">
        <v>1233.3369851275329</v>
      </c>
      <c r="I1298" s="39">
        <v>1224.9033665830759</v>
      </c>
    </row>
    <row r="1299" spans="1:9" x14ac:dyDescent="0.35">
      <c r="A1299" s="37" t="s">
        <v>56</v>
      </c>
      <c r="B1299" s="37" t="s">
        <v>152</v>
      </c>
      <c r="C1299" s="74" t="s">
        <v>59</v>
      </c>
      <c r="D1299" s="39">
        <v>1305</v>
      </c>
      <c r="E1299" s="39">
        <v>1195.0913780340441</v>
      </c>
      <c r="F1299" s="39">
        <v>1202.142360670578</v>
      </c>
      <c r="G1299" s="39">
        <v>1194.7284209240049</v>
      </c>
      <c r="H1299" s="39">
        <v>1204.849172132893</v>
      </c>
      <c r="I1299" s="39">
        <v>1217.9743661783621</v>
      </c>
    </row>
    <row r="1300" spans="1:9" x14ac:dyDescent="0.35">
      <c r="A1300" s="37" t="s">
        <v>56</v>
      </c>
      <c r="B1300" s="37" t="s">
        <v>152</v>
      </c>
      <c r="C1300" s="73" t="s">
        <v>61</v>
      </c>
      <c r="D1300" s="39">
        <v>1338</v>
      </c>
      <c r="E1300" s="39">
        <v>1286.226657149108</v>
      </c>
      <c r="F1300" s="39">
        <v>1182.523160410231</v>
      </c>
      <c r="G1300" s="39">
        <v>1180.2964993309531</v>
      </c>
      <c r="H1300" s="39">
        <v>1166.868246788913</v>
      </c>
      <c r="I1300" s="39">
        <v>1172.3822768471091</v>
      </c>
    </row>
    <row r="1301" spans="1:9" x14ac:dyDescent="0.35">
      <c r="A1301" s="37" t="s">
        <v>56</v>
      </c>
      <c r="B1301" s="37" t="s">
        <v>152</v>
      </c>
      <c r="C1301" s="73" t="s">
        <v>63</v>
      </c>
      <c r="D1301" s="39">
        <v>1113</v>
      </c>
      <c r="E1301" s="39">
        <v>1264.01201004002</v>
      </c>
      <c r="F1301" s="39">
        <v>1216.2602311519249</v>
      </c>
      <c r="G1301" s="39">
        <v>1121.097837356127</v>
      </c>
      <c r="H1301" s="39">
        <v>1110.7921396088641</v>
      </c>
      <c r="I1301" s="39">
        <v>1095.7577898597201</v>
      </c>
    </row>
    <row r="1302" spans="1:9" x14ac:dyDescent="0.35">
      <c r="A1302" s="37" t="s">
        <v>56</v>
      </c>
      <c r="B1302" s="37" t="s">
        <v>152</v>
      </c>
      <c r="C1302" s="73" t="s">
        <v>65</v>
      </c>
      <c r="D1302" s="39">
        <v>1024</v>
      </c>
      <c r="E1302" s="39">
        <v>1018.343204219868</v>
      </c>
      <c r="F1302" s="39">
        <v>1155.3037509743831</v>
      </c>
      <c r="G1302" s="39">
        <v>1116.8923351040819</v>
      </c>
      <c r="H1302" s="39">
        <v>1037.4740334400151</v>
      </c>
      <c r="I1302" s="39">
        <v>1020.199386870314</v>
      </c>
    </row>
    <row r="1303" spans="1:9" x14ac:dyDescent="0.35">
      <c r="A1303" s="37" t="s">
        <v>56</v>
      </c>
      <c r="B1303" s="37" t="s">
        <v>152</v>
      </c>
      <c r="C1303" s="73" t="s">
        <v>67</v>
      </c>
      <c r="D1303" s="39">
        <v>1200</v>
      </c>
      <c r="E1303" s="39">
        <v>1082.8868947813751</v>
      </c>
      <c r="F1303" s="39">
        <v>1135.1260262212511</v>
      </c>
      <c r="G1303" s="39">
        <v>1253.559772185245</v>
      </c>
      <c r="H1303" s="39">
        <v>1223.6216634124601</v>
      </c>
      <c r="I1303" s="39">
        <v>1154.2181026085491</v>
      </c>
    </row>
    <row r="1304" spans="1:9" x14ac:dyDescent="0.35">
      <c r="A1304" s="37" t="s">
        <v>56</v>
      </c>
      <c r="B1304" s="37" t="s">
        <v>152</v>
      </c>
      <c r="C1304" s="73" t="s">
        <v>69</v>
      </c>
      <c r="D1304" s="39">
        <v>1091</v>
      </c>
      <c r="E1304" s="39">
        <v>1165.766490690364</v>
      </c>
      <c r="F1304" s="39">
        <v>1111.520990876616</v>
      </c>
      <c r="G1304" s="39">
        <v>1157.860044949346</v>
      </c>
      <c r="H1304" s="39">
        <v>1249.915362179323</v>
      </c>
      <c r="I1304" s="39">
        <v>1224.097606091339</v>
      </c>
    </row>
    <row r="1305" spans="1:9" x14ac:dyDescent="0.35">
      <c r="A1305" s="37" t="s">
        <v>56</v>
      </c>
      <c r="B1305" s="37" t="s">
        <v>152</v>
      </c>
      <c r="C1305" s="73" t="s">
        <v>71</v>
      </c>
      <c r="D1305" s="39">
        <v>1042</v>
      </c>
      <c r="E1305" s="39">
        <v>1075.5856792631589</v>
      </c>
      <c r="F1305" s="39">
        <v>1124.933396176926</v>
      </c>
      <c r="G1305" s="39">
        <v>1082.470591793209</v>
      </c>
      <c r="H1305" s="39">
        <v>1116.380443247165</v>
      </c>
      <c r="I1305" s="39">
        <v>1187.554932756464</v>
      </c>
    </row>
    <row r="1306" spans="1:9" x14ac:dyDescent="0.35">
      <c r="A1306" s="37" t="s">
        <v>56</v>
      </c>
      <c r="B1306" s="37" t="s">
        <v>152</v>
      </c>
      <c r="C1306" s="73" t="s">
        <v>73</v>
      </c>
      <c r="D1306" s="39">
        <v>944</v>
      </c>
      <c r="E1306" s="39">
        <v>1085.60664379429</v>
      </c>
      <c r="F1306" s="39">
        <v>1108.3012111193091</v>
      </c>
      <c r="G1306" s="39">
        <v>1133.022508997263</v>
      </c>
      <c r="H1306" s="39">
        <v>1094.8027094511731</v>
      </c>
      <c r="I1306" s="39">
        <v>1123.280963141139</v>
      </c>
    </row>
    <row r="1307" spans="1:9" x14ac:dyDescent="0.35">
      <c r="A1307" s="37" t="s">
        <v>56</v>
      </c>
      <c r="B1307" s="37" t="s">
        <v>152</v>
      </c>
      <c r="C1307" s="73" t="s">
        <v>76</v>
      </c>
      <c r="D1307" s="39">
        <v>1073</v>
      </c>
      <c r="E1307" s="39">
        <v>957.22036898496447</v>
      </c>
      <c r="F1307" s="39">
        <v>1091.8900226379781</v>
      </c>
      <c r="G1307" s="39">
        <v>1102.1188198046989</v>
      </c>
      <c r="H1307" s="39">
        <v>1114.1602285881729</v>
      </c>
      <c r="I1307" s="39">
        <v>1079.997751799162</v>
      </c>
    </row>
    <row r="1308" spans="1:9" x14ac:dyDescent="0.35">
      <c r="A1308" s="37" t="s">
        <v>56</v>
      </c>
      <c r="B1308" s="37" t="s">
        <v>152</v>
      </c>
      <c r="C1308" s="73" t="s">
        <v>78</v>
      </c>
      <c r="D1308" s="39">
        <v>1114</v>
      </c>
      <c r="E1308" s="39">
        <v>1066.0266332161741</v>
      </c>
      <c r="F1308" s="39">
        <v>962.14902361306599</v>
      </c>
      <c r="G1308" s="39">
        <v>1085.340667322419</v>
      </c>
      <c r="H1308" s="39">
        <v>1088.7608826936471</v>
      </c>
      <c r="I1308" s="39">
        <v>1094.996294615107</v>
      </c>
    </row>
    <row r="1309" spans="1:9" x14ac:dyDescent="0.35">
      <c r="A1309" s="37" t="s">
        <v>56</v>
      </c>
      <c r="B1309" s="37" t="s">
        <v>152</v>
      </c>
      <c r="C1309" s="73" t="s">
        <v>80</v>
      </c>
      <c r="D1309" s="39">
        <v>1153</v>
      </c>
      <c r="E1309" s="39">
        <v>1124.733339055178</v>
      </c>
      <c r="F1309" s="39">
        <v>1084.8891723067529</v>
      </c>
      <c r="G1309" s="39">
        <v>987.93795211966517</v>
      </c>
      <c r="H1309" s="39">
        <v>1107.090932594587</v>
      </c>
      <c r="I1309" s="39">
        <v>1109.2714614797981</v>
      </c>
    </row>
    <row r="1310" spans="1:9" x14ac:dyDescent="0.35">
      <c r="A1310" s="37" t="s">
        <v>56</v>
      </c>
      <c r="B1310" s="37" t="s">
        <v>152</v>
      </c>
      <c r="C1310" s="73" t="s">
        <v>82</v>
      </c>
      <c r="D1310" s="39">
        <v>1020</v>
      </c>
      <c r="E1310" s="39">
        <v>1057.836570912641</v>
      </c>
      <c r="F1310" s="39">
        <v>1033.8719630282969</v>
      </c>
      <c r="G1310" s="39">
        <v>1001.238980495035</v>
      </c>
      <c r="H1310" s="39">
        <v>916.21242784363039</v>
      </c>
      <c r="I1310" s="39">
        <v>1023.776239493027</v>
      </c>
    </row>
    <row r="1311" spans="1:9" x14ac:dyDescent="0.35">
      <c r="A1311" s="37" t="s">
        <v>56</v>
      </c>
      <c r="B1311" s="37" t="s">
        <v>152</v>
      </c>
      <c r="C1311" s="73" t="s">
        <v>84</v>
      </c>
      <c r="D1311" s="39">
        <v>958</v>
      </c>
      <c r="E1311" s="39">
        <v>953.62217991571015</v>
      </c>
      <c r="F1311" s="39">
        <v>979.76508223565554</v>
      </c>
      <c r="G1311" s="39">
        <v>958.88025371245556</v>
      </c>
      <c r="H1311" s="39">
        <v>934.46560816148531</v>
      </c>
      <c r="I1311" s="39">
        <v>862.78436235353968</v>
      </c>
    </row>
    <row r="1312" spans="1:9" x14ac:dyDescent="0.35">
      <c r="A1312" s="37" t="s">
        <v>56</v>
      </c>
      <c r="B1312" s="37" t="s">
        <v>152</v>
      </c>
      <c r="C1312" s="73" t="s">
        <v>86</v>
      </c>
      <c r="D1312" s="39">
        <v>819</v>
      </c>
      <c r="E1312" s="39">
        <v>840.6458286318707</v>
      </c>
      <c r="F1312" s="39">
        <v>848.25494045559412</v>
      </c>
      <c r="G1312" s="39">
        <v>869.36691451088109</v>
      </c>
      <c r="H1312" s="39">
        <v>855.04512535326467</v>
      </c>
      <c r="I1312" s="39">
        <v>840.93209743405555</v>
      </c>
    </row>
    <row r="1313" spans="1:9" x14ac:dyDescent="0.35">
      <c r="A1313" s="37" t="s">
        <v>56</v>
      </c>
      <c r="B1313" s="37" t="s">
        <v>152</v>
      </c>
      <c r="C1313" s="73" t="s">
        <v>88</v>
      </c>
      <c r="D1313" s="39">
        <v>529</v>
      </c>
      <c r="E1313" s="39">
        <v>683.6140604945482</v>
      </c>
      <c r="F1313" s="39">
        <v>703.5954343696252</v>
      </c>
      <c r="G1313" s="39">
        <v>718.56889843286285</v>
      </c>
      <c r="H1313" s="39">
        <v>739.0824045744165</v>
      </c>
      <c r="I1313" s="39">
        <v>733.72764272119332</v>
      </c>
    </row>
    <row r="1314" spans="1:9" x14ac:dyDescent="0.35">
      <c r="A1314" s="37" t="s">
        <v>56</v>
      </c>
      <c r="B1314" s="37" t="s">
        <v>152</v>
      </c>
      <c r="C1314" s="73" t="s">
        <v>90</v>
      </c>
      <c r="D1314" s="39">
        <v>347</v>
      </c>
      <c r="E1314" s="39">
        <v>393.21237085897042</v>
      </c>
      <c r="F1314" s="39">
        <v>509.41057680077171</v>
      </c>
      <c r="G1314" s="39">
        <v>528.76220328195632</v>
      </c>
      <c r="H1314" s="39">
        <v>548.55558284453411</v>
      </c>
      <c r="I1314" s="39">
        <v>569.14763273703056</v>
      </c>
    </row>
    <row r="1315" spans="1:9" x14ac:dyDescent="0.35">
      <c r="A1315" s="37" t="s">
        <v>56</v>
      </c>
      <c r="B1315" s="37" t="s">
        <v>152</v>
      </c>
      <c r="C1315" s="73" t="s">
        <v>92</v>
      </c>
      <c r="D1315" s="39">
        <v>223</v>
      </c>
      <c r="E1315" s="39">
        <v>311.43844085068582</v>
      </c>
      <c r="F1315" s="39">
        <v>387.17791068551361</v>
      </c>
      <c r="G1315" s="39">
        <v>507.73977947775069</v>
      </c>
      <c r="H1315" s="39">
        <v>581.66590925494131</v>
      </c>
      <c r="I1315" s="39">
        <v>637.87267803645216</v>
      </c>
    </row>
    <row r="1316" spans="1:9" x14ac:dyDescent="0.35">
      <c r="A1316" s="37" t="s">
        <v>56</v>
      </c>
      <c r="B1316" s="37" t="s">
        <v>153</v>
      </c>
      <c r="C1316" s="73" t="s">
        <v>57</v>
      </c>
      <c r="D1316" s="39">
        <v>1012</v>
      </c>
      <c r="E1316" s="39">
        <v>1023.6413966744039</v>
      </c>
      <c r="F1316" s="39">
        <v>1035.589809753609</v>
      </c>
      <c r="G1316" s="39">
        <v>1085.5002770146691</v>
      </c>
      <c r="H1316" s="39">
        <v>1146.008796260629</v>
      </c>
      <c r="I1316" s="39">
        <v>1190.3419810349619</v>
      </c>
    </row>
    <row r="1317" spans="1:9" x14ac:dyDescent="0.35">
      <c r="A1317" s="37" t="s">
        <v>56</v>
      </c>
      <c r="B1317" s="37" t="s">
        <v>153</v>
      </c>
      <c r="C1317" s="74" t="s">
        <v>59</v>
      </c>
      <c r="D1317" s="39">
        <v>1157</v>
      </c>
      <c r="E1317" s="39">
        <v>1112.8216276115761</v>
      </c>
      <c r="F1317" s="39">
        <v>1126.773385613028</v>
      </c>
      <c r="G1317" s="39">
        <v>1147.478587915866</v>
      </c>
      <c r="H1317" s="39">
        <v>1203.930212994268</v>
      </c>
      <c r="I1317" s="39">
        <v>1273.979705690934</v>
      </c>
    </row>
    <row r="1318" spans="1:9" x14ac:dyDescent="0.35">
      <c r="A1318" s="37" t="s">
        <v>56</v>
      </c>
      <c r="B1318" s="37" t="s">
        <v>153</v>
      </c>
      <c r="C1318" s="73" t="s">
        <v>61</v>
      </c>
      <c r="D1318" s="39">
        <v>1257</v>
      </c>
      <c r="E1318" s="39">
        <v>1300.8715397151941</v>
      </c>
      <c r="F1318" s="39">
        <v>1244.431241875194</v>
      </c>
      <c r="G1318" s="39">
        <v>1267.990926239019</v>
      </c>
      <c r="H1318" s="39">
        <v>1296.167610345221</v>
      </c>
      <c r="I1318" s="39">
        <v>1360.5076267724601</v>
      </c>
    </row>
    <row r="1319" spans="1:9" x14ac:dyDescent="0.35">
      <c r="A1319" s="37" t="s">
        <v>56</v>
      </c>
      <c r="B1319" s="37" t="s">
        <v>153</v>
      </c>
      <c r="C1319" s="73" t="s">
        <v>63</v>
      </c>
      <c r="D1319" s="39">
        <v>994</v>
      </c>
      <c r="E1319" s="39">
        <v>1214.380589979359</v>
      </c>
      <c r="F1319" s="39">
        <v>1237.9198627749479</v>
      </c>
      <c r="G1319" s="39">
        <v>1188.296947714505</v>
      </c>
      <c r="H1319" s="39">
        <v>1216.8413549866721</v>
      </c>
      <c r="I1319" s="39">
        <v>1249.188934342038</v>
      </c>
    </row>
    <row r="1320" spans="1:9" x14ac:dyDescent="0.35">
      <c r="A1320" s="37" t="s">
        <v>56</v>
      </c>
      <c r="B1320" s="37" t="s">
        <v>153</v>
      </c>
      <c r="C1320" s="73" t="s">
        <v>65</v>
      </c>
      <c r="D1320" s="39">
        <v>1072</v>
      </c>
      <c r="E1320" s="39">
        <v>1181.8050075466681</v>
      </c>
      <c r="F1320" s="39">
        <v>1388.667467312835</v>
      </c>
      <c r="G1320" s="39">
        <v>1420.374483302606</v>
      </c>
      <c r="H1320" s="39">
        <v>1392.453079521491</v>
      </c>
      <c r="I1320" s="39">
        <v>1428.9243465365339</v>
      </c>
    </row>
    <row r="1321" spans="1:9" x14ac:dyDescent="0.35">
      <c r="A1321" s="37" t="s">
        <v>56</v>
      </c>
      <c r="B1321" s="37" t="s">
        <v>153</v>
      </c>
      <c r="C1321" s="73" t="s">
        <v>67</v>
      </c>
      <c r="D1321" s="39">
        <v>1393</v>
      </c>
      <c r="E1321" s="39">
        <v>1347.8178927752001</v>
      </c>
      <c r="F1321" s="39">
        <v>1490.501133338561</v>
      </c>
      <c r="G1321" s="39">
        <v>1685.0087341812921</v>
      </c>
      <c r="H1321" s="39">
        <v>1726.5509013848521</v>
      </c>
      <c r="I1321" s="39">
        <v>1718.651747939911</v>
      </c>
    </row>
    <row r="1322" spans="1:9" x14ac:dyDescent="0.35">
      <c r="A1322" s="37" t="s">
        <v>56</v>
      </c>
      <c r="B1322" s="37" t="s">
        <v>153</v>
      </c>
      <c r="C1322" s="73" t="s">
        <v>69</v>
      </c>
      <c r="D1322" s="39">
        <v>1434</v>
      </c>
      <c r="E1322" s="39">
        <v>1392.526822527072</v>
      </c>
      <c r="F1322" s="39">
        <v>1382.663327826396</v>
      </c>
      <c r="G1322" s="39">
        <v>1508.438622833434</v>
      </c>
      <c r="H1322" s="39">
        <v>1685.269064861415</v>
      </c>
      <c r="I1322" s="39">
        <v>1735.024203371579</v>
      </c>
    </row>
    <row r="1323" spans="1:9" x14ac:dyDescent="0.35">
      <c r="A1323" s="37" t="s">
        <v>56</v>
      </c>
      <c r="B1323" s="37" t="s">
        <v>153</v>
      </c>
      <c r="C1323" s="73" t="s">
        <v>71</v>
      </c>
      <c r="D1323" s="39">
        <v>1311</v>
      </c>
      <c r="E1323" s="39">
        <v>1444.4188455898341</v>
      </c>
      <c r="F1323" s="39">
        <v>1426.835442012029</v>
      </c>
      <c r="G1323" s="39">
        <v>1435.148469958219</v>
      </c>
      <c r="H1323" s="39">
        <v>1555.662477029354</v>
      </c>
      <c r="I1323" s="39">
        <v>1730.637000773612</v>
      </c>
    </row>
    <row r="1324" spans="1:9" x14ac:dyDescent="0.35">
      <c r="A1324" s="37" t="s">
        <v>56</v>
      </c>
      <c r="B1324" s="37" t="s">
        <v>153</v>
      </c>
      <c r="C1324" s="73" t="s">
        <v>73</v>
      </c>
      <c r="D1324" s="39">
        <v>1193</v>
      </c>
      <c r="E1324" s="39">
        <v>1416.75632236816</v>
      </c>
      <c r="F1324" s="39">
        <v>1499.2159527565509</v>
      </c>
      <c r="G1324" s="39">
        <v>1505.92427720415</v>
      </c>
      <c r="H1324" s="39">
        <v>1524.7247975316729</v>
      </c>
      <c r="I1324" s="39">
        <v>1644.928748751556</v>
      </c>
    </row>
    <row r="1325" spans="1:9" x14ac:dyDescent="0.35">
      <c r="A1325" s="37" t="s">
        <v>56</v>
      </c>
      <c r="B1325" s="37" t="s">
        <v>153</v>
      </c>
      <c r="C1325" s="73" t="s">
        <v>76</v>
      </c>
      <c r="D1325" s="39">
        <v>1345</v>
      </c>
      <c r="E1325" s="39">
        <v>1280.185646417119</v>
      </c>
      <c r="F1325" s="39">
        <v>1483.5765847951409</v>
      </c>
      <c r="G1325" s="39">
        <v>1563.325105912108</v>
      </c>
      <c r="H1325" s="39">
        <v>1585.570161157862</v>
      </c>
      <c r="I1325" s="39">
        <v>1611.45557133747</v>
      </c>
    </row>
    <row r="1326" spans="1:9" x14ac:dyDescent="0.35">
      <c r="A1326" s="37" t="s">
        <v>56</v>
      </c>
      <c r="B1326" s="37" t="s">
        <v>153</v>
      </c>
      <c r="C1326" s="73" t="s">
        <v>78</v>
      </c>
      <c r="D1326" s="39">
        <v>1323</v>
      </c>
      <c r="E1326" s="39">
        <v>1431.6913498944029</v>
      </c>
      <c r="F1326" s="39">
        <v>1359.7003906599341</v>
      </c>
      <c r="G1326" s="39">
        <v>1570.6339474089671</v>
      </c>
      <c r="H1326" s="39">
        <v>1652.569303299993</v>
      </c>
      <c r="I1326" s="39">
        <v>1684.7397914729841</v>
      </c>
    </row>
    <row r="1327" spans="1:9" x14ac:dyDescent="0.35">
      <c r="A1327" s="37" t="s">
        <v>56</v>
      </c>
      <c r="B1327" s="37" t="s">
        <v>153</v>
      </c>
      <c r="C1327" s="73" t="s">
        <v>80</v>
      </c>
      <c r="D1327" s="39">
        <v>1342</v>
      </c>
      <c r="E1327" s="39">
        <v>1376.6860421659669</v>
      </c>
      <c r="F1327" s="39">
        <v>1457.3360723354861</v>
      </c>
      <c r="G1327" s="39">
        <v>1400.58297371443</v>
      </c>
      <c r="H1327" s="39">
        <v>1615.0764555387771</v>
      </c>
      <c r="I1327" s="39">
        <v>1696.902426930907</v>
      </c>
    </row>
    <row r="1328" spans="1:9" x14ac:dyDescent="0.35">
      <c r="A1328" s="37" t="s">
        <v>56</v>
      </c>
      <c r="B1328" s="37" t="s">
        <v>153</v>
      </c>
      <c r="C1328" s="73" t="s">
        <v>82</v>
      </c>
      <c r="D1328" s="39">
        <v>1377</v>
      </c>
      <c r="E1328" s="39">
        <v>1376.2395899416319</v>
      </c>
      <c r="F1328" s="39">
        <v>1397.774904572773</v>
      </c>
      <c r="G1328" s="39">
        <v>1472.819831983292</v>
      </c>
      <c r="H1328" s="39">
        <v>1431.863194558478</v>
      </c>
      <c r="I1328" s="39">
        <v>1646.459453399294</v>
      </c>
    </row>
    <row r="1329" spans="1:9" x14ac:dyDescent="0.35">
      <c r="A1329" s="37" t="s">
        <v>56</v>
      </c>
      <c r="B1329" s="37" t="s">
        <v>153</v>
      </c>
      <c r="C1329" s="73" t="s">
        <v>84</v>
      </c>
      <c r="D1329" s="39">
        <v>1166</v>
      </c>
      <c r="E1329" s="39">
        <v>1382.1490426308139</v>
      </c>
      <c r="F1329" s="39">
        <v>1383.4245123778651</v>
      </c>
      <c r="G1329" s="39">
        <v>1412.308725615685</v>
      </c>
      <c r="H1329" s="39">
        <v>1486.5058455821099</v>
      </c>
      <c r="I1329" s="39">
        <v>1458.4703162782471</v>
      </c>
    </row>
    <row r="1330" spans="1:9" x14ac:dyDescent="0.35">
      <c r="A1330" s="37" t="s">
        <v>56</v>
      </c>
      <c r="B1330" s="37" t="s">
        <v>153</v>
      </c>
      <c r="C1330" s="73" t="s">
        <v>86</v>
      </c>
      <c r="D1330" s="39">
        <v>953</v>
      </c>
      <c r="E1330" s="39">
        <v>1140.7741260912451</v>
      </c>
      <c r="F1330" s="39">
        <v>1336.5671489789729</v>
      </c>
      <c r="G1330" s="39">
        <v>1354.131880724457</v>
      </c>
      <c r="H1330" s="39">
        <v>1390.092871648915</v>
      </c>
      <c r="I1330" s="39">
        <v>1462.8674404140829</v>
      </c>
    </row>
    <row r="1331" spans="1:9" x14ac:dyDescent="0.35">
      <c r="A1331" s="37" t="s">
        <v>56</v>
      </c>
      <c r="B1331" s="37" t="s">
        <v>153</v>
      </c>
      <c r="C1331" s="73" t="s">
        <v>88</v>
      </c>
      <c r="D1331" s="39">
        <v>629</v>
      </c>
      <c r="E1331" s="39">
        <v>836.9648719915441</v>
      </c>
      <c r="F1331" s="39">
        <v>995.66091709794739</v>
      </c>
      <c r="G1331" s="39">
        <v>1171.798626161552</v>
      </c>
      <c r="H1331" s="39">
        <v>1198.9058216047169</v>
      </c>
      <c r="I1331" s="39">
        <v>1238.328584569794</v>
      </c>
    </row>
    <row r="1332" spans="1:9" x14ac:dyDescent="0.35">
      <c r="A1332" s="37" t="s">
        <v>56</v>
      </c>
      <c r="B1332" s="37" t="s">
        <v>153</v>
      </c>
      <c r="C1332" s="73" t="s">
        <v>90</v>
      </c>
      <c r="D1332" s="39">
        <v>327</v>
      </c>
      <c r="E1332" s="39">
        <v>489.2216522711509</v>
      </c>
      <c r="F1332" s="39">
        <v>648.7653639202905</v>
      </c>
      <c r="G1332" s="39">
        <v>780.52714960063747</v>
      </c>
      <c r="H1332" s="39">
        <v>928.01874599398684</v>
      </c>
      <c r="I1332" s="39">
        <v>957.91368180653831</v>
      </c>
    </row>
    <row r="1333" spans="1:9" x14ac:dyDescent="0.35">
      <c r="A1333" s="37" t="s">
        <v>56</v>
      </c>
      <c r="B1333" s="37" t="s">
        <v>153</v>
      </c>
      <c r="C1333" s="73" t="s">
        <v>92</v>
      </c>
      <c r="D1333" s="39">
        <v>197</v>
      </c>
      <c r="E1333" s="39">
        <v>309.36485876479429</v>
      </c>
      <c r="F1333" s="39">
        <v>474.9829064376417</v>
      </c>
      <c r="G1333" s="39">
        <v>668.688431327373</v>
      </c>
      <c r="H1333" s="39">
        <v>859.68761295498734</v>
      </c>
      <c r="I1333" s="39">
        <v>1059.2774142388739</v>
      </c>
    </row>
    <row r="1334" spans="1:9" x14ac:dyDescent="0.35">
      <c r="A1334" s="37" t="s">
        <v>56</v>
      </c>
      <c r="B1334" s="37" t="s">
        <v>154</v>
      </c>
      <c r="C1334" s="73" t="s">
        <v>57</v>
      </c>
      <c r="D1334" s="39">
        <v>20</v>
      </c>
      <c r="E1334" s="39">
        <v>32.177303909242447</v>
      </c>
      <c r="F1334" s="39">
        <v>30.659169924232991</v>
      </c>
      <c r="G1334" s="39">
        <v>28.885302176715289</v>
      </c>
      <c r="H1334" s="39">
        <v>27.546990819080641</v>
      </c>
      <c r="I1334" s="39">
        <v>26.014199165239379</v>
      </c>
    </row>
    <row r="1335" spans="1:9" x14ac:dyDescent="0.35">
      <c r="A1335" s="37" t="s">
        <v>56</v>
      </c>
      <c r="B1335" s="37" t="s">
        <v>154</v>
      </c>
      <c r="C1335" s="74" t="s">
        <v>59</v>
      </c>
      <c r="D1335" s="39">
        <v>21</v>
      </c>
      <c r="E1335" s="39">
        <v>19.04207765646381</v>
      </c>
      <c r="F1335" s="39">
        <v>19.674015167776179</v>
      </c>
      <c r="G1335" s="39">
        <v>18.108892658275089</v>
      </c>
      <c r="H1335" s="39">
        <v>16.704567530639949</v>
      </c>
      <c r="I1335" s="39">
        <v>15.68533276000367</v>
      </c>
    </row>
    <row r="1336" spans="1:9" x14ac:dyDescent="0.35">
      <c r="A1336" s="37" t="s">
        <v>56</v>
      </c>
      <c r="B1336" s="37" t="s">
        <v>154</v>
      </c>
      <c r="C1336" s="73" t="s">
        <v>61</v>
      </c>
      <c r="D1336" s="39">
        <v>38</v>
      </c>
      <c r="E1336" s="39">
        <v>30.671671607955179</v>
      </c>
      <c r="F1336" s="39">
        <v>25.553869519965058</v>
      </c>
      <c r="G1336" s="39">
        <v>26.10276000425479</v>
      </c>
      <c r="H1336" s="39">
        <v>24.66012357124049</v>
      </c>
      <c r="I1336" s="39">
        <v>23.45558441859956</v>
      </c>
    </row>
    <row r="1337" spans="1:9" x14ac:dyDescent="0.35">
      <c r="A1337" s="37" t="s">
        <v>56</v>
      </c>
      <c r="B1337" s="37" t="s">
        <v>154</v>
      </c>
      <c r="C1337" s="73" t="s">
        <v>63</v>
      </c>
      <c r="D1337" s="39">
        <v>23</v>
      </c>
      <c r="E1337" s="39">
        <v>23.717415640424608</v>
      </c>
      <c r="F1337" s="39">
        <v>22.809281088937979</v>
      </c>
      <c r="G1337" s="39">
        <v>19.02483812673826</v>
      </c>
      <c r="H1337" s="39">
        <v>18.32645324865506</v>
      </c>
      <c r="I1337" s="39">
        <v>17.21798994462171</v>
      </c>
    </row>
    <row r="1338" spans="1:9" x14ac:dyDescent="0.35">
      <c r="A1338" s="37" t="s">
        <v>56</v>
      </c>
      <c r="B1338" s="37" t="s">
        <v>154</v>
      </c>
      <c r="C1338" s="73" t="s">
        <v>65</v>
      </c>
      <c r="D1338" s="39">
        <v>7</v>
      </c>
      <c r="E1338" s="39">
        <v>15.028877141982321</v>
      </c>
      <c r="F1338" s="39">
        <v>15.05209405966232</v>
      </c>
      <c r="G1338" s="39">
        <v>13.996820887247191</v>
      </c>
      <c r="H1338" s="39">
        <v>11.39384166796788</v>
      </c>
      <c r="I1338" s="39">
        <v>10.35608497715339</v>
      </c>
    </row>
    <row r="1339" spans="1:9" x14ac:dyDescent="0.35">
      <c r="A1339" s="37" t="s">
        <v>56</v>
      </c>
      <c r="B1339" s="37" t="s">
        <v>154</v>
      </c>
      <c r="C1339" s="73" t="s">
        <v>67</v>
      </c>
      <c r="D1339" s="39">
        <v>40</v>
      </c>
      <c r="E1339" s="39">
        <v>33.85340006271106</v>
      </c>
      <c r="F1339" s="39">
        <v>34.474718880942639</v>
      </c>
      <c r="G1339" s="39">
        <v>34.192407865999797</v>
      </c>
      <c r="H1339" s="39">
        <v>32.647833574561282</v>
      </c>
      <c r="I1339" s="39">
        <v>29.888661585583659</v>
      </c>
    </row>
    <row r="1340" spans="1:9" x14ac:dyDescent="0.35">
      <c r="A1340" s="37" t="s">
        <v>56</v>
      </c>
      <c r="B1340" s="37" t="s">
        <v>154</v>
      </c>
      <c r="C1340" s="73" t="s">
        <v>69</v>
      </c>
      <c r="D1340" s="39">
        <v>31</v>
      </c>
      <c r="E1340" s="39">
        <v>27.879296038226901</v>
      </c>
      <c r="F1340" s="39">
        <v>24.858635722883339</v>
      </c>
      <c r="G1340" s="39">
        <v>24.080442263429411</v>
      </c>
      <c r="H1340" s="39">
        <v>23.964256312730029</v>
      </c>
      <c r="I1340" s="39">
        <v>22.379117717155989</v>
      </c>
    </row>
    <row r="1341" spans="1:9" x14ac:dyDescent="0.35">
      <c r="A1341" s="37" t="s">
        <v>56</v>
      </c>
      <c r="B1341" s="37" t="s">
        <v>154</v>
      </c>
      <c r="C1341" s="73" t="s">
        <v>71</v>
      </c>
      <c r="D1341" s="39">
        <v>16</v>
      </c>
      <c r="E1341" s="39">
        <v>23.850374234371941</v>
      </c>
      <c r="F1341" s="39">
        <v>24.832782644114459</v>
      </c>
      <c r="G1341" s="39">
        <v>21.982460323804329</v>
      </c>
      <c r="H1341" s="39">
        <v>21.054870363072091</v>
      </c>
      <c r="I1341" s="39">
        <v>20.989219011198291</v>
      </c>
    </row>
    <row r="1342" spans="1:9" x14ac:dyDescent="0.35">
      <c r="A1342" s="37" t="s">
        <v>56</v>
      </c>
      <c r="B1342" s="37" t="s">
        <v>154</v>
      </c>
      <c r="C1342" s="73" t="s">
        <v>73</v>
      </c>
      <c r="D1342" s="39">
        <v>36</v>
      </c>
      <c r="E1342" s="39">
        <v>42.847287382733597</v>
      </c>
      <c r="F1342" s="39">
        <v>40.330652128068152</v>
      </c>
      <c r="G1342" s="39">
        <v>40.23133608576056</v>
      </c>
      <c r="H1342" s="39">
        <v>37.246491769354257</v>
      </c>
      <c r="I1342" s="39">
        <v>36.455707292683982</v>
      </c>
    </row>
    <row r="1343" spans="1:9" x14ac:dyDescent="0.35">
      <c r="A1343" s="37" t="s">
        <v>56</v>
      </c>
      <c r="B1343" s="37" t="s">
        <v>154</v>
      </c>
      <c r="C1343" s="73" t="s">
        <v>76</v>
      </c>
      <c r="D1343" s="39">
        <v>27</v>
      </c>
      <c r="E1343" s="39">
        <v>41.706974391935489</v>
      </c>
      <c r="F1343" s="39">
        <v>43.739090407746332</v>
      </c>
      <c r="G1343" s="39">
        <v>40.757853358843597</v>
      </c>
      <c r="H1343" s="39">
        <v>39.774683839458703</v>
      </c>
      <c r="I1343" s="39">
        <v>36.886107923884857</v>
      </c>
    </row>
    <row r="1344" spans="1:9" x14ac:dyDescent="0.35">
      <c r="A1344" s="37" t="s">
        <v>56</v>
      </c>
      <c r="B1344" s="37" t="s">
        <v>154</v>
      </c>
      <c r="C1344" s="73" t="s">
        <v>78</v>
      </c>
      <c r="D1344" s="39">
        <v>37</v>
      </c>
      <c r="E1344" s="39">
        <v>38.393487189209971</v>
      </c>
      <c r="F1344" s="39">
        <v>37.046782750727438</v>
      </c>
      <c r="G1344" s="39">
        <v>39.125223968083063</v>
      </c>
      <c r="H1344" s="39">
        <v>36.201353814491782</v>
      </c>
      <c r="I1344" s="39">
        <v>35.01700745550675</v>
      </c>
    </row>
    <row r="1345" spans="1:9" x14ac:dyDescent="0.35">
      <c r="A1345" s="37" t="s">
        <v>56</v>
      </c>
      <c r="B1345" s="37" t="s">
        <v>154</v>
      </c>
      <c r="C1345" s="73" t="s">
        <v>80</v>
      </c>
      <c r="D1345" s="39">
        <v>58</v>
      </c>
      <c r="E1345" s="39">
        <v>39.688809258791338</v>
      </c>
      <c r="F1345" s="39">
        <v>37.666691913201809</v>
      </c>
      <c r="G1345" s="39">
        <v>35.168776843180517</v>
      </c>
      <c r="H1345" s="39">
        <v>37.191172507803337</v>
      </c>
      <c r="I1345" s="39">
        <v>34.296826132016172</v>
      </c>
    </row>
    <row r="1346" spans="1:9" x14ac:dyDescent="0.35">
      <c r="A1346" s="37" t="s">
        <v>56</v>
      </c>
      <c r="B1346" s="37" t="s">
        <v>154</v>
      </c>
      <c r="C1346" s="73" t="s">
        <v>82</v>
      </c>
      <c r="D1346" s="39">
        <v>58</v>
      </c>
      <c r="E1346" s="39">
        <v>61.227625829948231</v>
      </c>
      <c r="F1346" s="39">
        <v>45.944108206093048</v>
      </c>
      <c r="G1346" s="39">
        <v>44.649486614189243</v>
      </c>
      <c r="H1346" s="39">
        <v>43.001387715385547</v>
      </c>
      <c r="I1346" s="39">
        <v>44.253962425297154</v>
      </c>
    </row>
    <row r="1347" spans="1:9" x14ac:dyDescent="0.35">
      <c r="A1347" s="37" t="s">
        <v>56</v>
      </c>
      <c r="B1347" s="37" t="s">
        <v>154</v>
      </c>
      <c r="C1347" s="73" t="s">
        <v>84</v>
      </c>
      <c r="D1347" s="39">
        <v>54</v>
      </c>
      <c r="E1347" s="39">
        <v>35.392666536408207</v>
      </c>
      <c r="F1347" s="39">
        <v>37.148907135176088</v>
      </c>
      <c r="G1347" s="39">
        <v>27.18672792363542</v>
      </c>
      <c r="H1347" s="39">
        <v>25.579891099919621</v>
      </c>
      <c r="I1347" s="39">
        <v>23.378395376583612</v>
      </c>
    </row>
    <row r="1348" spans="1:9" x14ac:dyDescent="0.35">
      <c r="A1348" s="37" t="s">
        <v>56</v>
      </c>
      <c r="B1348" s="37" t="s">
        <v>154</v>
      </c>
      <c r="C1348" s="73" t="s">
        <v>86</v>
      </c>
      <c r="D1348" s="39">
        <v>36</v>
      </c>
      <c r="E1348" s="39">
        <v>42.770701648751157</v>
      </c>
      <c r="F1348" s="39">
        <v>33.743499422185018</v>
      </c>
      <c r="G1348" s="39">
        <v>35.464323845891442</v>
      </c>
      <c r="H1348" s="39">
        <v>27.383336180546149</v>
      </c>
      <c r="I1348" s="39">
        <v>26.10176047126664</v>
      </c>
    </row>
    <row r="1349" spans="1:9" x14ac:dyDescent="0.35">
      <c r="A1349" s="37" t="s">
        <v>56</v>
      </c>
      <c r="B1349" s="37" t="s">
        <v>154</v>
      </c>
      <c r="C1349" s="73" t="s">
        <v>88</v>
      </c>
      <c r="D1349" s="39">
        <v>30</v>
      </c>
      <c r="E1349" s="39">
        <v>35.620647502305253</v>
      </c>
      <c r="F1349" s="39">
        <v>41.17754289210076</v>
      </c>
      <c r="G1349" s="39">
        <v>34.193569263096308</v>
      </c>
      <c r="H1349" s="39">
        <v>36.661886833442729</v>
      </c>
      <c r="I1349" s="39">
        <v>30.224791447991329</v>
      </c>
    </row>
    <row r="1350" spans="1:9" x14ac:dyDescent="0.35">
      <c r="A1350" s="37" t="s">
        <v>56</v>
      </c>
      <c r="B1350" s="37" t="s">
        <v>154</v>
      </c>
      <c r="C1350" s="73" t="s">
        <v>90</v>
      </c>
      <c r="D1350" s="39">
        <v>20</v>
      </c>
      <c r="E1350" s="39">
        <v>18.224797214124958</v>
      </c>
      <c r="F1350" s="39">
        <v>20.681230604015301</v>
      </c>
      <c r="G1350" s="39">
        <v>24.621736145835911</v>
      </c>
      <c r="H1350" s="39">
        <v>20.12065503293212</v>
      </c>
      <c r="I1350" s="39">
        <v>21.580608725258411</v>
      </c>
    </row>
    <row r="1351" spans="1:9" x14ac:dyDescent="0.35">
      <c r="A1351" s="37" t="s">
        <v>56</v>
      </c>
      <c r="B1351" s="37" t="s">
        <v>154</v>
      </c>
      <c r="C1351" s="73" t="s">
        <v>92</v>
      </c>
      <c r="D1351" s="39">
        <v>2</v>
      </c>
      <c r="E1351" s="39">
        <v>8.2036421368413901</v>
      </c>
      <c r="F1351" s="39">
        <v>10.37997235511423</v>
      </c>
      <c r="G1351" s="39">
        <v>12.49077457100843</v>
      </c>
      <c r="H1351" s="39">
        <v>15.47087672839973</v>
      </c>
      <c r="I1351" s="39">
        <v>14.47759045447828</v>
      </c>
    </row>
    <row r="1352" spans="1:9" x14ac:dyDescent="0.35">
      <c r="A1352" s="37" t="s">
        <v>56</v>
      </c>
      <c r="B1352" s="37" t="s">
        <v>155</v>
      </c>
      <c r="C1352" s="73" t="s">
        <v>57</v>
      </c>
      <c r="D1352" s="39">
        <v>81</v>
      </c>
      <c r="E1352" s="39">
        <v>66.703682826352917</v>
      </c>
      <c r="F1352" s="39">
        <v>66.328829084992762</v>
      </c>
      <c r="G1352" s="39">
        <v>68.910806697112932</v>
      </c>
      <c r="H1352" s="39">
        <v>70.984944486407613</v>
      </c>
      <c r="I1352" s="39">
        <v>71.122862409200238</v>
      </c>
    </row>
    <row r="1353" spans="1:9" x14ac:dyDescent="0.35">
      <c r="A1353" s="37" t="s">
        <v>56</v>
      </c>
      <c r="B1353" s="37" t="s">
        <v>155</v>
      </c>
      <c r="C1353" s="74" t="s">
        <v>59</v>
      </c>
      <c r="D1353" s="39">
        <v>72</v>
      </c>
      <c r="E1353" s="39">
        <v>63.385209383576111</v>
      </c>
      <c r="F1353" s="39">
        <v>64.112112755751951</v>
      </c>
      <c r="G1353" s="39">
        <v>63.704974684157847</v>
      </c>
      <c r="H1353" s="39">
        <v>65.694636119231816</v>
      </c>
      <c r="I1353" s="39">
        <v>67.54298492497071</v>
      </c>
    </row>
    <row r="1354" spans="1:9" x14ac:dyDescent="0.35">
      <c r="A1354" s="37" t="s">
        <v>56</v>
      </c>
      <c r="B1354" s="37" t="s">
        <v>155</v>
      </c>
      <c r="C1354" s="73" t="s">
        <v>61</v>
      </c>
      <c r="D1354" s="39">
        <v>59</v>
      </c>
      <c r="E1354" s="39">
        <v>53.517753212558603</v>
      </c>
      <c r="F1354" s="39">
        <v>46.123197413859472</v>
      </c>
      <c r="G1354" s="39">
        <v>45.859314524005939</v>
      </c>
      <c r="H1354" s="39">
        <v>45.17164219816717</v>
      </c>
      <c r="I1354" s="39">
        <v>46.164139219432691</v>
      </c>
    </row>
    <row r="1355" spans="1:9" x14ac:dyDescent="0.35">
      <c r="A1355" s="37" t="s">
        <v>56</v>
      </c>
      <c r="B1355" s="37" t="s">
        <v>155</v>
      </c>
      <c r="C1355" s="73" t="s">
        <v>63</v>
      </c>
      <c r="D1355" s="39">
        <v>39</v>
      </c>
      <c r="E1355" s="39">
        <v>52.403706690035207</v>
      </c>
      <c r="F1355" s="39">
        <v>49.945889751046167</v>
      </c>
      <c r="G1355" s="39">
        <v>44.327961898718392</v>
      </c>
      <c r="H1355" s="39">
        <v>44.260885304887083</v>
      </c>
      <c r="I1355" s="39">
        <v>44.121976134263669</v>
      </c>
    </row>
    <row r="1356" spans="1:9" x14ac:dyDescent="0.35">
      <c r="A1356" s="37" t="s">
        <v>56</v>
      </c>
      <c r="B1356" s="37" t="s">
        <v>155</v>
      </c>
      <c r="C1356" s="73" t="s">
        <v>65</v>
      </c>
      <c r="D1356" s="39">
        <v>23</v>
      </c>
      <c r="E1356" s="39">
        <v>41.640611245374053</v>
      </c>
      <c r="F1356" s="39">
        <v>45.395175024806953</v>
      </c>
      <c r="G1356" s="39">
        <v>43.429920564639858</v>
      </c>
      <c r="H1356" s="39">
        <v>39.04539550807705</v>
      </c>
      <c r="I1356" s="39">
        <v>38.862916181049037</v>
      </c>
    </row>
    <row r="1357" spans="1:9" x14ac:dyDescent="0.35">
      <c r="A1357" s="37" t="s">
        <v>56</v>
      </c>
      <c r="B1357" s="37" t="s">
        <v>155</v>
      </c>
      <c r="C1357" s="73" t="s">
        <v>67</v>
      </c>
      <c r="D1357" s="39">
        <v>34</v>
      </c>
      <c r="E1357" s="39">
        <v>47.529873057300158</v>
      </c>
      <c r="F1357" s="39">
        <v>50.401670603319332</v>
      </c>
      <c r="G1357" s="39">
        <v>55.26268065195444</v>
      </c>
      <c r="H1357" s="39">
        <v>54.974914019329177</v>
      </c>
      <c r="I1357" s="39">
        <v>52.706698471038301</v>
      </c>
    </row>
    <row r="1358" spans="1:9" x14ac:dyDescent="0.35">
      <c r="A1358" s="37" t="s">
        <v>56</v>
      </c>
      <c r="B1358" s="37" t="s">
        <v>155</v>
      </c>
      <c r="C1358" s="73" t="s">
        <v>69</v>
      </c>
      <c r="D1358" s="39">
        <v>28</v>
      </c>
      <c r="E1358" s="39">
        <v>46.785591110386548</v>
      </c>
      <c r="F1358" s="39">
        <v>48.687988188302889</v>
      </c>
      <c r="G1358" s="39">
        <v>51.450844988641563</v>
      </c>
      <c r="H1358" s="39">
        <v>56.263196808211568</v>
      </c>
      <c r="I1358" s="39">
        <v>56.651899197844799</v>
      </c>
    </row>
    <row r="1359" spans="1:9" x14ac:dyDescent="0.35">
      <c r="A1359" s="37" t="s">
        <v>56</v>
      </c>
      <c r="B1359" s="37" t="s">
        <v>155</v>
      </c>
      <c r="C1359" s="73" t="s">
        <v>71</v>
      </c>
      <c r="D1359" s="39">
        <v>32</v>
      </c>
      <c r="E1359" s="39">
        <v>38.81035957973485</v>
      </c>
      <c r="F1359" s="39">
        <v>41.352763847075387</v>
      </c>
      <c r="G1359" s="39">
        <v>42.321606023493487</v>
      </c>
      <c r="H1359" s="39">
        <v>44.52200670564708</v>
      </c>
      <c r="I1359" s="39">
        <v>48.359612429288738</v>
      </c>
    </row>
    <row r="1360" spans="1:9" x14ac:dyDescent="0.35">
      <c r="A1360" s="37" t="s">
        <v>56</v>
      </c>
      <c r="B1360" s="37" t="s">
        <v>155</v>
      </c>
      <c r="C1360" s="73" t="s">
        <v>73</v>
      </c>
      <c r="D1360" s="39">
        <v>19</v>
      </c>
      <c r="E1360" s="39">
        <v>27.457930022307451</v>
      </c>
      <c r="F1360" s="39">
        <v>29.493575422512841</v>
      </c>
      <c r="G1360" s="39">
        <v>30.795048577125929</v>
      </c>
      <c r="H1360" s="39">
        <v>31.008340868692379</v>
      </c>
      <c r="I1360" s="39">
        <v>32.722191023826873</v>
      </c>
    </row>
    <row r="1361" spans="1:9" x14ac:dyDescent="0.35">
      <c r="A1361" s="37" t="s">
        <v>56</v>
      </c>
      <c r="B1361" s="37" t="s">
        <v>155</v>
      </c>
      <c r="C1361" s="73" t="s">
        <v>76</v>
      </c>
      <c r="D1361" s="39">
        <v>21</v>
      </c>
      <c r="E1361" s="39">
        <v>24.313012840371961</v>
      </c>
      <c r="F1361" s="39">
        <v>29.05773899061283</v>
      </c>
      <c r="G1361" s="39">
        <v>30.407456041913651</v>
      </c>
      <c r="H1361" s="39">
        <v>31.26640671877534</v>
      </c>
      <c r="I1361" s="39">
        <v>31.59900967704251</v>
      </c>
    </row>
    <row r="1362" spans="1:9" x14ac:dyDescent="0.35">
      <c r="A1362" s="37" t="s">
        <v>56</v>
      </c>
      <c r="B1362" s="37" t="s">
        <v>155</v>
      </c>
      <c r="C1362" s="73" t="s">
        <v>78</v>
      </c>
      <c r="D1362" s="39">
        <v>16</v>
      </c>
      <c r="E1362" s="39">
        <v>27.366055396624699</v>
      </c>
      <c r="F1362" s="39">
        <v>24.423875122768219</v>
      </c>
      <c r="G1362" s="39">
        <v>28.0741696193348</v>
      </c>
      <c r="H1362" s="39">
        <v>29.0740407920457</v>
      </c>
      <c r="I1362" s="39">
        <v>29.796879796167179</v>
      </c>
    </row>
    <row r="1363" spans="1:9" x14ac:dyDescent="0.35">
      <c r="A1363" s="37" t="s">
        <v>56</v>
      </c>
      <c r="B1363" s="37" t="s">
        <v>155</v>
      </c>
      <c r="C1363" s="73" t="s">
        <v>80</v>
      </c>
      <c r="D1363" s="39">
        <v>10</v>
      </c>
      <c r="E1363" s="39">
        <v>15.827307256916949</v>
      </c>
      <c r="F1363" s="39">
        <v>15.464146485473259</v>
      </c>
      <c r="G1363" s="39">
        <v>13.50954405415284</v>
      </c>
      <c r="H1363" s="39">
        <v>15.515744456721</v>
      </c>
      <c r="I1363" s="39">
        <v>15.86245949868513</v>
      </c>
    </row>
    <row r="1364" spans="1:9" x14ac:dyDescent="0.35">
      <c r="A1364" s="37" t="s">
        <v>56</v>
      </c>
      <c r="B1364" s="37" t="s">
        <v>155</v>
      </c>
      <c r="C1364" s="73" t="s">
        <v>82</v>
      </c>
      <c r="D1364" s="39">
        <v>16</v>
      </c>
      <c r="E1364" s="39">
        <v>15.366197661878211</v>
      </c>
      <c r="F1364" s="39">
        <v>12.87989223985692</v>
      </c>
      <c r="G1364" s="39">
        <v>12.28021037204749</v>
      </c>
      <c r="H1364" s="39">
        <v>10.488012149754461</v>
      </c>
      <c r="I1364" s="39">
        <v>12.041949042886641</v>
      </c>
    </row>
    <row r="1365" spans="1:9" x14ac:dyDescent="0.35">
      <c r="A1365" s="37" t="s">
        <v>56</v>
      </c>
      <c r="B1365" s="37" t="s">
        <v>155</v>
      </c>
      <c r="C1365" s="73" t="s">
        <v>84</v>
      </c>
      <c r="D1365" s="39">
        <v>13</v>
      </c>
      <c r="E1365" s="39">
        <v>21.095085730266511</v>
      </c>
      <c r="F1365" s="39">
        <v>21.38895757303737</v>
      </c>
      <c r="G1365" s="39">
        <v>19.620195767263969</v>
      </c>
      <c r="H1365" s="39">
        <v>18.842448827361508</v>
      </c>
      <c r="I1365" s="39">
        <v>17.14989968766039</v>
      </c>
    </row>
    <row r="1366" spans="1:9" x14ac:dyDescent="0.35">
      <c r="A1366" s="37" t="s">
        <v>56</v>
      </c>
      <c r="B1366" s="37" t="s">
        <v>155</v>
      </c>
      <c r="C1366" s="73" t="s">
        <v>86</v>
      </c>
      <c r="D1366" s="39">
        <v>2</v>
      </c>
      <c r="E1366" s="39">
        <v>12.43397847020667</v>
      </c>
      <c r="F1366" s="39">
        <v>12.56245743996034</v>
      </c>
      <c r="G1366" s="39">
        <v>12.69096545124666</v>
      </c>
      <c r="H1366" s="39">
        <v>11.39283435106219</v>
      </c>
      <c r="I1366" s="39">
        <v>10.888666111547909</v>
      </c>
    </row>
    <row r="1367" spans="1:9" x14ac:dyDescent="0.35">
      <c r="A1367" s="37" t="s">
        <v>56</v>
      </c>
      <c r="B1367" s="37" t="s">
        <v>155</v>
      </c>
      <c r="C1367" s="73" t="s">
        <v>88</v>
      </c>
      <c r="D1367" s="39">
        <v>0</v>
      </c>
      <c r="E1367" s="39">
        <v>4.4670274683293236</v>
      </c>
      <c r="F1367" s="39">
        <v>5.6402957856649509</v>
      </c>
      <c r="G1367" s="39">
        <v>5.6770821806766403</v>
      </c>
      <c r="H1367" s="39">
        <v>5.739693704041942</v>
      </c>
      <c r="I1367" s="39">
        <v>5.1337733841274238</v>
      </c>
    </row>
    <row r="1368" spans="1:9" x14ac:dyDescent="0.35">
      <c r="A1368" s="37" t="s">
        <v>56</v>
      </c>
      <c r="B1368" s="37" t="s">
        <v>155</v>
      </c>
      <c r="C1368" s="73" t="s">
        <v>90</v>
      </c>
      <c r="D1368" s="39">
        <v>0</v>
      </c>
      <c r="E1368" s="39">
        <v>1.054290852515098</v>
      </c>
      <c r="F1368" s="39">
        <v>1.328177302101085</v>
      </c>
      <c r="G1368" s="39">
        <v>1.820049678537152</v>
      </c>
      <c r="H1368" s="39">
        <v>1.870361970316829</v>
      </c>
      <c r="I1368" s="39">
        <v>1.950303606242185</v>
      </c>
    </row>
    <row r="1369" spans="1:9" x14ac:dyDescent="0.35">
      <c r="A1369" s="37" t="s">
        <v>56</v>
      </c>
      <c r="B1369" s="37" t="s">
        <v>155</v>
      </c>
      <c r="C1369" s="73" t="s">
        <v>92</v>
      </c>
      <c r="D1369" s="39">
        <v>0</v>
      </c>
      <c r="E1369" s="39">
        <v>1.0050708653600819</v>
      </c>
      <c r="F1369" s="39">
        <v>1.5665026748709361</v>
      </c>
      <c r="G1369" s="39">
        <v>2.0690958738946632</v>
      </c>
      <c r="H1369" s="39">
        <v>2.699662139878876</v>
      </c>
      <c r="I1369" s="39">
        <v>3.0588876087725261</v>
      </c>
    </row>
    <row r="1370" spans="1:9" x14ac:dyDescent="0.35">
      <c r="A1370" s="37" t="s">
        <v>56</v>
      </c>
      <c r="B1370" s="37" t="s">
        <v>156</v>
      </c>
      <c r="C1370" s="73" t="s">
        <v>57</v>
      </c>
      <c r="D1370" s="39">
        <v>19</v>
      </c>
      <c r="E1370" s="39">
        <v>19.46807479838381</v>
      </c>
      <c r="F1370" s="39">
        <v>19.567617435518059</v>
      </c>
      <c r="G1370" s="39">
        <v>19.58585574417463</v>
      </c>
      <c r="H1370" s="39">
        <v>19.318515007588768</v>
      </c>
      <c r="I1370" s="39">
        <v>19.11955296979048</v>
      </c>
    </row>
    <row r="1371" spans="1:9" x14ac:dyDescent="0.35">
      <c r="A1371" s="37" t="s">
        <v>56</v>
      </c>
      <c r="B1371" s="37" t="s">
        <v>156</v>
      </c>
      <c r="C1371" s="74" t="s">
        <v>59</v>
      </c>
      <c r="D1371" s="39">
        <v>26</v>
      </c>
      <c r="E1371" s="39">
        <v>18.865011781388009</v>
      </c>
      <c r="F1371" s="39">
        <v>19.97867283734098</v>
      </c>
      <c r="G1371" s="39">
        <v>19.949586339308659</v>
      </c>
      <c r="H1371" s="39">
        <v>20.048597791525172</v>
      </c>
      <c r="I1371" s="39">
        <v>19.977878380166569</v>
      </c>
    </row>
    <row r="1372" spans="1:9" x14ac:dyDescent="0.35">
      <c r="A1372" s="37" t="s">
        <v>56</v>
      </c>
      <c r="B1372" s="37" t="s">
        <v>156</v>
      </c>
      <c r="C1372" s="73" t="s">
        <v>61</v>
      </c>
      <c r="D1372" s="39">
        <v>0</v>
      </c>
      <c r="E1372" s="39">
        <v>8.3397301023815178</v>
      </c>
      <c r="F1372" s="39">
        <v>5.5737505754535421</v>
      </c>
      <c r="G1372" s="39">
        <v>5.7005087270542312</v>
      </c>
      <c r="H1372" s="39">
        <v>5.4901665313129708</v>
      </c>
      <c r="I1372" s="39">
        <v>5.3684667906019223</v>
      </c>
    </row>
    <row r="1373" spans="1:9" x14ac:dyDescent="0.35">
      <c r="A1373" s="37" t="s">
        <v>56</v>
      </c>
      <c r="B1373" s="37" t="s">
        <v>156</v>
      </c>
      <c r="C1373" s="73" t="s">
        <v>63</v>
      </c>
      <c r="D1373" s="39">
        <v>19</v>
      </c>
      <c r="E1373" s="39">
        <v>12.886596871321149</v>
      </c>
      <c r="F1373" s="39">
        <v>14.16226313912335</v>
      </c>
      <c r="G1373" s="39">
        <v>12.059810500279159</v>
      </c>
      <c r="H1373" s="39">
        <v>12.28553525393707</v>
      </c>
      <c r="I1373" s="39">
        <v>12.17526731192185</v>
      </c>
    </row>
    <row r="1374" spans="1:9" x14ac:dyDescent="0.35">
      <c r="A1374" s="37" t="s">
        <v>56</v>
      </c>
      <c r="B1374" s="37" t="s">
        <v>156</v>
      </c>
      <c r="C1374" s="73" t="s">
        <v>65</v>
      </c>
      <c r="D1374" s="39">
        <v>11</v>
      </c>
      <c r="E1374" s="39">
        <v>9.1201465712460337</v>
      </c>
      <c r="F1374" s="39">
        <v>11.146232785272931</v>
      </c>
      <c r="G1374" s="39">
        <v>11.802845186280271</v>
      </c>
      <c r="H1374" s="39">
        <v>9.6808376508391998</v>
      </c>
      <c r="I1374" s="39">
        <v>9.6118322537747201</v>
      </c>
    </row>
    <row r="1375" spans="1:9" x14ac:dyDescent="0.35">
      <c r="A1375" s="37" t="s">
        <v>56</v>
      </c>
      <c r="B1375" s="37" t="s">
        <v>156</v>
      </c>
      <c r="C1375" s="73" t="s">
        <v>67</v>
      </c>
      <c r="D1375" s="39">
        <v>15</v>
      </c>
      <c r="E1375" s="39">
        <v>17.19156228976486</v>
      </c>
      <c r="F1375" s="39">
        <v>18.122272331570631</v>
      </c>
      <c r="G1375" s="39">
        <v>20.47565894490068</v>
      </c>
      <c r="H1375" s="39">
        <v>21.350567173803078</v>
      </c>
      <c r="I1375" s="39">
        <v>19.505757212787191</v>
      </c>
    </row>
    <row r="1376" spans="1:9" x14ac:dyDescent="0.35">
      <c r="A1376" s="37" t="s">
        <v>56</v>
      </c>
      <c r="B1376" s="37" t="s">
        <v>156</v>
      </c>
      <c r="C1376" s="73" t="s">
        <v>69</v>
      </c>
      <c r="D1376" s="39">
        <v>9</v>
      </c>
      <c r="E1376" s="39">
        <v>15.54015241590708</v>
      </c>
      <c r="F1376" s="39">
        <v>15.09568092683749</v>
      </c>
      <c r="G1376" s="39">
        <v>15.841533732339281</v>
      </c>
      <c r="H1376" s="39">
        <v>17.786177564963971</v>
      </c>
      <c r="I1376" s="39">
        <v>18.284702431054409</v>
      </c>
    </row>
    <row r="1377" spans="1:9" x14ac:dyDescent="0.35">
      <c r="A1377" s="37" t="s">
        <v>56</v>
      </c>
      <c r="B1377" s="37" t="s">
        <v>156</v>
      </c>
      <c r="C1377" s="73" t="s">
        <v>71</v>
      </c>
      <c r="D1377" s="39">
        <v>9</v>
      </c>
      <c r="E1377" s="39">
        <v>12.59802291370678</v>
      </c>
      <c r="F1377" s="39">
        <v>12.4183443960828</v>
      </c>
      <c r="G1377" s="39">
        <v>12.04369539944283</v>
      </c>
      <c r="H1377" s="39">
        <v>12.537215331262081</v>
      </c>
      <c r="I1377" s="39">
        <v>13.787552976609071</v>
      </c>
    </row>
    <row r="1378" spans="1:9" x14ac:dyDescent="0.35">
      <c r="A1378" s="37" t="s">
        <v>56</v>
      </c>
      <c r="B1378" s="37" t="s">
        <v>156</v>
      </c>
      <c r="C1378" s="73" t="s">
        <v>73</v>
      </c>
      <c r="D1378" s="39">
        <v>4</v>
      </c>
      <c r="E1378" s="39">
        <v>6.7758377080941123</v>
      </c>
      <c r="F1378" s="39">
        <v>8.2186234356171166</v>
      </c>
      <c r="G1378" s="39">
        <v>8.0720912409487084</v>
      </c>
      <c r="H1378" s="39">
        <v>7.8744359621223126</v>
      </c>
      <c r="I1378" s="39">
        <v>8.1705348257226191</v>
      </c>
    </row>
    <row r="1379" spans="1:9" x14ac:dyDescent="0.35">
      <c r="A1379" s="37" t="s">
        <v>56</v>
      </c>
      <c r="B1379" s="37" t="s">
        <v>156</v>
      </c>
      <c r="C1379" s="73" t="s">
        <v>76</v>
      </c>
      <c r="D1379" s="39">
        <v>0</v>
      </c>
      <c r="E1379" s="39">
        <v>1.7007196094941059</v>
      </c>
      <c r="F1379" s="39">
        <v>1.9333481733044171</v>
      </c>
      <c r="G1379" s="39">
        <v>2.9252432910445898</v>
      </c>
      <c r="H1379" s="39">
        <v>2.558725303659219</v>
      </c>
      <c r="I1379" s="39">
        <v>2.2694261706354228</v>
      </c>
    </row>
    <row r="1380" spans="1:9" x14ac:dyDescent="0.35">
      <c r="A1380" s="37" t="s">
        <v>56</v>
      </c>
      <c r="B1380" s="37" t="s">
        <v>156</v>
      </c>
      <c r="C1380" s="73" t="s">
        <v>78</v>
      </c>
      <c r="D1380" s="39">
        <v>13</v>
      </c>
      <c r="E1380" s="39">
        <v>8.9471329204305121</v>
      </c>
      <c r="F1380" s="39">
        <v>10.31911029464433</v>
      </c>
      <c r="G1380" s="39">
        <v>10.240436221724661</v>
      </c>
      <c r="H1380" s="39">
        <v>11.10494593535034</v>
      </c>
      <c r="I1380" s="39">
        <v>11.1855837921645</v>
      </c>
    </row>
    <row r="1381" spans="1:9" x14ac:dyDescent="0.35">
      <c r="A1381" s="37" t="s">
        <v>56</v>
      </c>
      <c r="B1381" s="37" t="s">
        <v>156</v>
      </c>
      <c r="C1381" s="73" t="s">
        <v>80</v>
      </c>
      <c r="D1381" s="39">
        <v>0</v>
      </c>
      <c r="E1381" s="39">
        <v>6.607372356608181</v>
      </c>
      <c r="F1381" s="39">
        <v>5.7319295861742914</v>
      </c>
      <c r="G1381" s="39">
        <v>6.6144816422600963</v>
      </c>
      <c r="H1381" s="39">
        <v>6.9179503572309358</v>
      </c>
      <c r="I1381" s="39">
        <v>7.9268247075341094</v>
      </c>
    </row>
    <row r="1382" spans="1:9" x14ac:dyDescent="0.35">
      <c r="A1382" s="37" t="s">
        <v>56</v>
      </c>
      <c r="B1382" s="37" t="s">
        <v>156</v>
      </c>
      <c r="C1382" s="73" t="s">
        <v>82</v>
      </c>
      <c r="D1382" s="39">
        <v>8</v>
      </c>
      <c r="E1382" s="39">
        <v>9.2767091843705796</v>
      </c>
      <c r="F1382" s="39">
        <v>10.09819267430735</v>
      </c>
      <c r="G1382" s="39">
        <v>9.7091622908037998</v>
      </c>
      <c r="H1382" s="39">
        <v>10.72110393586124</v>
      </c>
      <c r="I1382" s="39">
        <v>10.86970385249399</v>
      </c>
    </row>
    <row r="1383" spans="1:9" x14ac:dyDescent="0.35">
      <c r="A1383" s="37" t="s">
        <v>56</v>
      </c>
      <c r="B1383" s="37" t="s">
        <v>156</v>
      </c>
      <c r="C1383" s="73" t="s">
        <v>84</v>
      </c>
      <c r="D1383" s="39">
        <v>0</v>
      </c>
      <c r="E1383" s="39">
        <v>3.9439883281871668</v>
      </c>
      <c r="F1383" s="39">
        <v>3.7484012314673558</v>
      </c>
      <c r="G1383" s="39">
        <v>4.1925354591013706</v>
      </c>
      <c r="H1383" s="39">
        <v>3.890398582594508</v>
      </c>
      <c r="I1383" s="39">
        <v>4.3413395758016984</v>
      </c>
    </row>
    <row r="1384" spans="1:9" x14ac:dyDescent="0.35">
      <c r="A1384" s="37" t="s">
        <v>56</v>
      </c>
      <c r="B1384" s="37" t="s">
        <v>156</v>
      </c>
      <c r="C1384" s="73" t="s">
        <v>86</v>
      </c>
      <c r="D1384" s="39">
        <v>0</v>
      </c>
      <c r="E1384" s="39">
        <v>0.19889469300428039</v>
      </c>
      <c r="F1384" s="39">
        <v>0.64778803927379502</v>
      </c>
      <c r="G1384" s="39">
        <v>0.31158192303742388</v>
      </c>
      <c r="H1384" s="39">
        <v>0.56427759154880053</v>
      </c>
      <c r="I1384" s="39">
        <v>0.32145307447529292</v>
      </c>
    </row>
    <row r="1385" spans="1:9" x14ac:dyDescent="0.35">
      <c r="A1385" s="37" t="s">
        <v>56</v>
      </c>
      <c r="B1385" s="37" t="s">
        <v>156</v>
      </c>
      <c r="C1385" s="73" t="s">
        <v>88</v>
      </c>
      <c r="D1385" s="39">
        <v>4</v>
      </c>
      <c r="E1385" s="39">
        <v>3.1726636012123608</v>
      </c>
      <c r="F1385" s="39">
        <v>2.9812474373645128</v>
      </c>
      <c r="G1385" s="39">
        <v>3.3347153890010919</v>
      </c>
      <c r="H1385" s="39">
        <v>3.437087284494361</v>
      </c>
      <c r="I1385" s="39">
        <v>3.687501238160563</v>
      </c>
    </row>
    <row r="1386" spans="1:9" x14ac:dyDescent="0.35">
      <c r="A1386" s="37" t="s">
        <v>56</v>
      </c>
      <c r="B1386" s="37" t="s">
        <v>156</v>
      </c>
      <c r="C1386" s="73" t="s">
        <v>90</v>
      </c>
      <c r="D1386" s="39">
        <v>0</v>
      </c>
      <c r="E1386" s="39">
        <v>0.59957881108841182</v>
      </c>
      <c r="F1386" s="39">
        <v>1.2309095094723961</v>
      </c>
      <c r="G1386" s="39">
        <v>1.2363938530441241</v>
      </c>
      <c r="H1386" s="39">
        <v>1.5683874464319949</v>
      </c>
      <c r="I1386" s="39">
        <v>1.4816924578657951</v>
      </c>
    </row>
    <row r="1387" spans="1:9" x14ac:dyDescent="0.35">
      <c r="A1387" s="37" t="s">
        <v>56</v>
      </c>
      <c r="B1387" s="37" t="s">
        <v>156</v>
      </c>
      <c r="C1387" s="73" t="s">
        <v>92</v>
      </c>
      <c r="D1387" s="39">
        <v>0</v>
      </c>
      <c r="E1387" s="39">
        <v>0.40021866535626771</v>
      </c>
      <c r="F1387" s="39">
        <v>0.70449130613518129</v>
      </c>
      <c r="G1387" s="39">
        <v>1.146037212170119</v>
      </c>
      <c r="H1387" s="39">
        <v>1.2854778113297261</v>
      </c>
      <c r="I1387" s="39">
        <v>1.5302221759587791</v>
      </c>
    </row>
    <row r="1388" spans="1:9" x14ac:dyDescent="0.35">
      <c r="A1388" s="37" t="s">
        <v>56</v>
      </c>
      <c r="B1388" s="37" t="s">
        <v>157</v>
      </c>
      <c r="C1388" s="73" t="s">
        <v>57</v>
      </c>
      <c r="D1388" s="39">
        <v>127</v>
      </c>
      <c r="E1388" s="39">
        <v>140.47385718312671</v>
      </c>
      <c r="F1388" s="39">
        <v>145.864874507868</v>
      </c>
      <c r="G1388" s="39">
        <v>152.28237452499849</v>
      </c>
      <c r="H1388" s="39">
        <v>160.0015851419198</v>
      </c>
      <c r="I1388" s="39">
        <v>165.22616806292439</v>
      </c>
    </row>
    <row r="1389" spans="1:9" x14ac:dyDescent="0.35">
      <c r="A1389" s="37" t="s">
        <v>56</v>
      </c>
      <c r="B1389" s="37" t="s">
        <v>157</v>
      </c>
      <c r="C1389" s="74" t="s">
        <v>59</v>
      </c>
      <c r="D1389" s="39">
        <v>128</v>
      </c>
      <c r="E1389" s="39">
        <v>124.6328515713345</v>
      </c>
      <c r="F1389" s="39">
        <v>139.67553519861519</v>
      </c>
      <c r="G1389" s="39">
        <v>146.2881128084118</v>
      </c>
      <c r="H1389" s="39">
        <v>153.14070871897241</v>
      </c>
      <c r="I1389" s="39">
        <v>161.07350757969149</v>
      </c>
    </row>
    <row r="1390" spans="1:9" x14ac:dyDescent="0.35">
      <c r="A1390" s="37" t="s">
        <v>56</v>
      </c>
      <c r="B1390" s="37" t="s">
        <v>157</v>
      </c>
      <c r="C1390" s="73" t="s">
        <v>61</v>
      </c>
      <c r="D1390" s="39">
        <v>142</v>
      </c>
      <c r="E1390" s="39">
        <v>142.30840527988761</v>
      </c>
      <c r="F1390" s="39">
        <v>137.8554906233781</v>
      </c>
      <c r="G1390" s="39">
        <v>153.88367898969491</v>
      </c>
      <c r="H1390" s="39">
        <v>161.0529442566386</v>
      </c>
      <c r="I1390" s="39">
        <v>168.8639072928178</v>
      </c>
    </row>
    <row r="1391" spans="1:9" x14ac:dyDescent="0.35">
      <c r="A1391" s="37" t="s">
        <v>56</v>
      </c>
      <c r="B1391" s="37" t="s">
        <v>157</v>
      </c>
      <c r="C1391" s="73" t="s">
        <v>63</v>
      </c>
      <c r="D1391" s="39">
        <v>132</v>
      </c>
      <c r="E1391" s="39">
        <v>155.14107388227649</v>
      </c>
      <c r="F1391" s="39">
        <v>152.66231469978561</v>
      </c>
      <c r="G1391" s="39">
        <v>148.425807064276</v>
      </c>
      <c r="H1391" s="39">
        <v>165.079652670066</v>
      </c>
      <c r="I1391" s="39">
        <v>172.71704527587929</v>
      </c>
    </row>
    <row r="1392" spans="1:9" x14ac:dyDescent="0.35">
      <c r="A1392" s="37" t="s">
        <v>56</v>
      </c>
      <c r="B1392" s="37" t="s">
        <v>157</v>
      </c>
      <c r="C1392" s="73" t="s">
        <v>65</v>
      </c>
      <c r="D1392" s="39">
        <v>123</v>
      </c>
      <c r="E1392" s="39">
        <v>118.1413848067306</v>
      </c>
      <c r="F1392" s="39">
        <v>143.4362980249702</v>
      </c>
      <c r="G1392" s="39">
        <v>141.43929661830069</v>
      </c>
      <c r="H1392" s="39">
        <v>137.8257722911577</v>
      </c>
      <c r="I1392" s="39">
        <v>153.10762225069189</v>
      </c>
    </row>
    <row r="1393" spans="1:9" x14ac:dyDescent="0.35">
      <c r="A1393" s="37" t="s">
        <v>56</v>
      </c>
      <c r="B1393" s="37" t="s">
        <v>157</v>
      </c>
      <c r="C1393" s="73" t="s">
        <v>67</v>
      </c>
      <c r="D1393" s="39">
        <v>106</v>
      </c>
      <c r="E1393" s="39">
        <v>103.980971946373</v>
      </c>
      <c r="F1393" s="39">
        <v>108.41211506032479</v>
      </c>
      <c r="G1393" s="39">
        <v>130.4286946798498</v>
      </c>
      <c r="H1393" s="39">
        <v>128.74080722697039</v>
      </c>
      <c r="I1393" s="39">
        <v>125.95663381436231</v>
      </c>
    </row>
    <row r="1394" spans="1:9" x14ac:dyDescent="0.35">
      <c r="A1394" s="37" t="s">
        <v>56</v>
      </c>
      <c r="B1394" s="37" t="s">
        <v>157</v>
      </c>
      <c r="C1394" s="73" t="s">
        <v>69</v>
      </c>
      <c r="D1394" s="39">
        <v>89</v>
      </c>
      <c r="E1394" s="39">
        <v>95.261977440034173</v>
      </c>
      <c r="F1394" s="39">
        <v>97.68786601915447</v>
      </c>
      <c r="G1394" s="39">
        <v>102.914105935931</v>
      </c>
      <c r="H1394" s="39">
        <v>121.4360547459559</v>
      </c>
      <c r="I1394" s="39">
        <v>120.21555106953291</v>
      </c>
    </row>
    <row r="1395" spans="1:9" x14ac:dyDescent="0.35">
      <c r="A1395" s="37" t="s">
        <v>56</v>
      </c>
      <c r="B1395" s="37" t="s">
        <v>157</v>
      </c>
      <c r="C1395" s="73" t="s">
        <v>71</v>
      </c>
      <c r="D1395" s="39">
        <v>86</v>
      </c>
      <c r="E1395" s="39">
        <v>86.440942793081916</v>
      </c>
      <c r="F1395" s="39">
        <v>92.769488082331719</v>
      </c>
      <c r="G1395" s="39">
        <v>96.112507114588198</v>
      </c>
      <c r="H1395" s="39">
        <v>101.26934527352761</v>
      </c>
      <c r="I1395" s="39">
        <v>117.90465346714571</v>
      </c>
    </row>
    <row r="1396" spans="1:9" x14ac:dyDescent="0.35">
      <c r="A1396" s="37" t="s">
        <v>56</v>
      </c>
      <c r="B1396" s="37" t="s">
        <v>157</v>
      </c>
      <c r="C1396" s="73" t="s">
        <v>73</v>
      </c>
      <c r="D1396" s="39">
        <v>56</v>
      </c>
      <c r="E1396" s="39">
        <v>86.665216044406748</v>
      </c>
      <c r="F1396" s="39">
        <v>85.728370344618696</v>
      </c>
      <c r="G1396" s="39">
        <v>92.472500022117188</v>
      </c>
      <c r="H1396" s="39">
        <v>95.917563956493353</v>
      </c>
      <c r="I1396" s="39">
        <v>101.30924578764539</v>
      </c>
    </row>
    <row r="1397" spans="1:9" x14ac:dyDescent="0.35">
      <c r="A1397" s="37" t="s">
        <v>56</v>
      </c>
      <c r="B1397" s="37" t="s">
        <v>157</v>
      </c>
      <c r="C1397" s="73" t="s">
        <v>76</v>
      </c>
      <c r="D1397" s="39">
        <v>59</v>
      </c>
      <c r="E1397" s="39">
        <v>54.209868757862722</v>
      </c>
      <c r="F1397" s="39">
        <v>80.367192101316505</v>
      </c>
      <c r="G1397" s="39">
        <v>80.610288348554747</v>
      </c>
      <c r="H1397" s="39">
        <v>87.086469937789133</v>
      </c>
      <c r="I1397" s="39">
        <v>90.551827575797233</v>
      </c>
    </row>
    <row r="1398" spans="1:9" x14ac:dyDescent="0.35">
      <c r="A1398" s="37" t="s">
        <v>56</v>
      </c>
      <c r="B1398" s="37" t="s">
        <v>157</v>
      </c>
      <c r="C1398" s="73" t="s">
        <v>78</v>
      </c>
      <c r="D1398" s="39">
        <v>67</v>
      </c>
      <c r="E1398" s="39">
        <v>56.472596284750523</v>
      </c>
      <c r="F1398" s="39">
        <v>51.855332339964349</v>
      </c>
      <c r="G1398" s="39">
        <v>74.464705582737679</v>
      </c>
      <c r="H1398" s="39">
        <v>75.404683446238664</v>
      </c>
      <c r="I1398" s="39">
        <v>81.32805755522034</v>
      </c>
    </row>
    <row r="1399" spans="1:9" x14ac:dyDescent="0.35">
      <c r="A1399" s="37" t="s">
        <v>56</v>
      </c>
      <c r="B1399" s="37" t="s">
        <v>157</v>
      </c>
      <c r="C1399" s="73" t="s">
        <v>80</v>
      </c>
      <c r="D1399" s="39">
        <v>51</v>
      </c>
      <c r="E1399" s="39">
        <v>59.262970213960983</v>
      </c>
      <c r="F1399" s="39">
        <v>49.339299434039027</v>
      </c>
      <c r="G1399" s="39">
        <v>45.337216518701567</v>
      </c>
      <c r="H1399" s="39">
        <v>65.181885025798323</v>
      </c>
      <c r="I1399" s="39">
        <v>66.397888675948792</v>
      </c>
    </row>
    <row r="1400" spans="1:9" x14ac:dyDescent="0.35">
      <c r="A1400" s="37" t="s">
        <v>56</v>
      </c>
      <c r="B1400" s="37" t="s">
        <v>157</v>
      </c>
      <c r="C1400" s="73" t="s">
        <v>82</v>
      </c>
      <c r="D1400" s="39">
        <v>41</v>
      </c>
      <c r="E1400" s="39">
        <v>45.031535585184493</v>
      </c>
      <c r="F1400" s="39">
        <v>51.691968909984638</v>
      </c>
      <c r="G1400" s="39">
        <v>43.302087852888391</v>
      </c>
      <c r="H1400" s="39">
        <v>39.916445045690622</v>
      </c>
      <c r="I1400" s="39">
        <v>57.543905412652677</v>
      </c>
    </row>
    <row r="1401" spans="1:9" x14ac:dyDescent="0.35">
      <c r="A1401" s="37" t="s">
        <v>56</v>
      </c>
      <c r="B1401" s="37" t="s">
        <v>157</v>
      </c>
      <c r="C1401" s="73" t="s">
        <v>84</v>
      </c>
      <c r="D1401" s="39">
        <v>23</v>
      </c>
      <c r="E1401" s="39">
        <v>29.90404813516842</v>
      </c>
      <c r="F1401" s="39">
        <v>32.29640629667491</v>
      </c>
      <c r="G1401" s="39">
        <v>37.540319857557549</v>
      </c>
      <c r="H1401" s="39">
        <v>31.609926561277639</v>
      </c>
      <c r="I1401" s="39">
        <v>29.192319590465491</v>
      </c>
    </row>
    <row r="1402" spans="1:9" x14ac:dyDescent="0.35">
      <c r="A1402" s="37" t="s">
        <v>56</v>
      </c>
      <c r="B1402" s="37" t="s">
        <v>157</v>
      </c>
      <c r="C1402" s="73" t="s">
        <v>86</v>
      </c>
      <c r="D1402" s="39">
        <v>18</v>
      </c>
      <c r="E1402" s="39">
        <v>19.538135542109409</v>
      </c>
      <c r="F1402" s="39">
        <v>25.265334724902001</v>
      </c>
      <c r="G1402" s="39">
        <v>27.605330694051581</v>
      </c>
      <c r="H1402" s="39">
        <v>32.4516458531225</v>
      </c>
      <c r="I1402" s="39">
        <v>27.507368094857611</v>
      </c>
    </row>
    <row r="1403" spans="1:9" x14ac:dyDescent="0.35">
      <c r="A1403" s="37" t="s">
        <v>56</v>
      </c>
      <c r="B1403" s="37" t="s">
        <v>157</v>
      </c>
      <c r="C1403" s="73" t="s">
        <v>88</v>
      </c>
      <c r="D1403" s="39">
        <v>2</v>
      </c>
      <c r="E1403" s="39">
        <v>14.83553628595957</v>
      </c>
      <c r="F1403" s="39">
        <v>15.83355010343246</v>
      </c>
      <c r="G1403" s="39">
        <v>20.790672552763599</v>
      </c>
      <c r="H1403" s="39">
        <v>23.005879263120249</v>
      </c>
      <c r="I1403" s="39">
        <v>27.354123704137191</v>
      </c>
    </row>
    <row r="1404" spans="1:9" x14ac:dyDescent="0.35">
      <c r="A1404" s="37" t="s">
        <v>56</v>
      </c>
      <c r="B1404" s="37" t="s">
        <v>157</v>
      </c>
      <c r="C1404" s="73" t="s">
        <v>90</v>
      </c>
      <c r="D1404" s="39">
        <v>4</v>
      </c>
      <c r="E1404" s="39">
        <v>1.4614692416539079</v>
      </c>
      <c r="F1404" s="39">
        <v>10.864746888635191</v>
      </c>
      <c r="G1404" s="39">
        <v>11.85086915303935</v>
      </c>
      <c r="H1404" s="39">
        <v>15.831052838944951</v>
      </c>
      <c r="I1404" s="39">
        <v>17.727803077792469</v>
      </c>
    </row>
    <row r="1405" spans="1:9" x14ac:dyDescent="0.35">
      <c r="A1405" s="37" t="s">
        <v>56</v>
      </c>
      <c r="B1405" s="37" t="s">
        <v>157</v>
      </c>
      <c r="C1405" s="73" t="s">
        <v>92</v>
      </c>
      <c r="D1405" s="39">
        <v>0</v>
      </c>
      <c r="E1405" s="39">
        <v>2.421376646830534</v>
      </c>
      <c r="F1405" s="39">
        <v>1.8019532813718431</v>
      </c>
      <c r="G1405" s="39">
        <v>7.7175511996515294</v>
      </c>
      <c r="H1405" s="39">
        <v>10.936273204291689</v>
      </c>
      <c r="I1405" s="39">
        <v>15.00813553112849</v>
      </c>
    </row>
    <row r="1406" spans="1:9" x14ac:dyDescent="0.35">
      <c r="A1406" s="37" t="s">
        <v>246</v>
      </c>
      <c r="B1406" s="37" t="s">
        <v>20</v>
      </c>
      <c r="C1406" s="73" t="s">
        <v>57</v>
      </c>
      <c r="D1406" s="39">
        <v>49</v>
      </c>
      <c r="E1406" s="39">
        <v>45.90893999328437</v>
      </c>
      <c r="F1406" s="39">
        <v>43.76165742944746</v>
      </c>
      <c r="G1406" s="39">
        <v>42.424312236818892</v>
      </c>
      <c r="H1406" s="39">
        <v>41.460809162087394</v>
      </c>
      <c r="I1406" s="39">
        <v>39.925745846197273</v>
      </c>
    </row>
    <row r="1407" spans="1:9" x14ac:dyDescent="0.35">
      <c r="A1407" s="37" t="s">
        <v>246</v>
      </c>
      <c r="B1407" s="37" t="s">
        <v>20</v>
      </c>
      <c r="C1407" s="74" t="s">
        <v>59</v>
      </c>
      <c r="D1407" s="39">
        <v>41</v>
      </c>
      <c r="E1407" s="39">
        <v>45.389983633040522</v>
      </c>
      <c r="F1407" s="39">
        <v>41.315109482526999</v>
      </c>
      <c r="G1407" s="39">
        <v>39.793553862833498</v>
      </c>
      <c r="H1407" s="39">
        <v>38.888158948961333</v>
      </c>
      <c r="I1407" s="39">
        <v>38.284803776690048</v>
      </c>
    </row>
    <row r="1408" spans="1:9" x14ac:dyDescent="0.35">
      <c r="A1408" s="37" t="s">
        <v>246</v>
      </c>
      <c r="B1408" s="37" t="s">
        <v>20</v>
      </c>
      <c r="C1408" s="73" t="s">
        <v>61</v>
      </c>
      <c r="D1408" s="39">
        <v>57</v>
      </c>
      <c r="E1408" s="39">
        <v>34.144692005298261</v>
      </c>
      <c r="F1408" s="39">
        <v>35.108650878673672</v>
      </c>
      <c r="G1408" s="39">
        <v>32.321364344143703</v>
      </c>
      <c r="H1408" s="39">
        <v>31.22043395565851</v>
      </c>
      <c r="I1408" s="39">
        <v>30.596124477422482</v>
      </c>
    </row>
    <row r="1409" spans="1:9" x14ac:dyDescent="0.35">
      <c r="A1409" s="37" t="s">
        <v>246</v>
      </c>
      <c r="B1409" s="37" t="s">
        <v>20</v>
      </c>
      <c r="C1409" s="73" t="s">
        <v>63</v>
      </c>
      <c r="D1409" s="39">
        <v>58</v>
      </c>
      <c r="E1409" s="39">
        <v>47.608350051741724</v>
      </c>
      <c r="F1409" s="39">
        <v>27.734720758646301</v>
      </c>
      <c r="G1409" s="39">
        <v>28.67141035842927</v>
      </c>
      <c r="H1409" s="39">
        <v>26.624240505215958</v>
      </c>
      <c r="I1409" s="39">
        <v>25.849324719066871</v>
      </c>
    </row>
    <row r="1410" spans="1:9" x14ac:dyDescent="0.35">
      <c r="A1410" s="37" t="s">
        <v>246</v>
      </c>
      <c r="B1410" s="37" t="s">
        <v>20</v>
      </c>
      <c r="C1410" s="73" t="s">
        <v>65</v>
      </c>
      <c r="D1410" s="39">
        <v>55</v>
      </c>
      <c r="E1410" s="39">
        <v>61.714665213884551</v>
      </c>
      <c r="F1410" s="39">
        <v>52.9284458149288</v>
      </c>
      <c r="G1410" s="39">
        <v>34.44222787377457</v>
      </c>
      <c r="H1410" s="39">
        <v>35.526516545526277</v>
      </c>
      <c r="I1410" s="39">
        <v>33.791662445143032</v>
      </c>
    </row>
    <row r="1411" spans="1:9" x14ac:dyDescent="0.35">
      <c r="A1411" s="37" t="s">
        <v>246</v>
      </c>
      <c r="B1411" s="37" t="s">
        <v>20</v>
      </c>
      <c r="C1411" s="73" t="s">
        <v>67</v>
      </c>
      <c r="D1411" s="39">
        <v>52</v>
      </c>
      <c r="E1411" s="39">
        <v>55.478660757798608</v>
      </c>
      <c r="F1411" s="39">
        <v>62.315213548448973</v>
      </c>
      <c r="G1411" s="39">
        <v>55.972358000100847</v>
      </c>
      <c r="H1411" s="39">
        <v>39.539474437062282</v>
      </c>
      <c r="I1411" s="39">
        <v>40.609176560591727</v>
      </c>
    </row>
    <row r="1412" spans="1:9" x14ac:dyDescent="0.35">
      <c r="A1412" s="37" t="s">
        <v>246</v>
      </c>
      <c r="B1412" s="37" t="s">
        <v>20</v>
      </c>
      <c r="C1412" s="73" t="s">
        <v>69</v>
      </c>
      <c r="D1412" s="39">
        <v>50</v>
      </c>
      <c r="E1412" s="39">
        <v>53.888220799725808</v>
      </c>
      <c r="F1412" s="39">
        <v>55.808372268399147</v>
      </c>
      <c r="G1412" s="39">
        <v>62.910506806572513</v>
      </c>
      <c r="H1412" s="39">
        <v>57.739344035240777</v>
      </c>
      <c r="I1412" s="39">
        <v>42.558016779953171</v>
      </c>
    </row>
    <row r="1413" spans="1:9" x14ac:dyDescent="0.35">
      <c r="A1413" s="37" t="s">
        <v>246</v>
      </c>
      <c r="B1413" s="37" t="s">
        <v>20</v>
      </c>
      <c r="C1413" s="73" t="s">
        <v>71</v>
      </c>
      <c r="D1413" s="39">
        <v>48</v>
      </c>
      <c r="E1413" s="39">
        <v>51.557640821513857</v>
      </c>
      <c r="F1413" s="39">
        <v>52.523929801988771</v>
      </c>
      <c r="G1413" s="39">
        <v>54.68853333259532</v>
      </c>
      <c r="H1413" s="39">
        <v>61.610099931223409</v>
      </c>
      <c r="I1413" s="39">
        <v>57.379179207501828</v>
      </c>
    </row>
    <row r="1414" spans="1:9" x14ac:dyDescent="0.35">
      <c r="A1414" s="37" t="s">
        <v>246</v>
      </c>
      <c r="B1414" s="37" t="s">
        <v>20</v>
      </c>
      <c r="C1414" s="73" t="s">
        <v>73</v>
      </c>
      <c r="D1414" s="39">
        <v>28</v>
      </c>
      <c r="E1414" s="39">
        <v>49.110317431283107</v>
      </c>
      <c r="F1414" s="39">
        <v>48.636441624021217</v>
      </c>
      <c r="G1414" s="39">
        <v>49.87615137630987</v>
      </c>
      <c r="H1414" s="39">
        <v>52.011349664179058</v>
      </c>
      <c r="I1414" s="39">
        <v>58.404878927025138</v>
      </c>
    </row>
    <row r="1415" spans="1:9" x14ac:dyDescent="0.35">
      <c r="A1415" s="37" t="s">
        <v>246</v>
      </c>
      <c r="B1415" s="37" t="s">
        <v>20</v>
      </c>
      <c r="C1415" s="73" t="s">
        <v>76</v>
      </c>
      <c r="D1415" s="39">
        <v>52</v>
      </c>
      <c r="E1415" s="39">
        <v>27.765432081677162</v>
      </c>
      <c r="F1415" s="39">
        <v>44.163066205162629</v>
      </c>
      <c r="G1415" s="39">
        <v>43.827037289036063</v>
      </c>
      <c r="H1415" s="39">
        <v>45.127803563028941</v>
      </c>
      <c r="I1415" s="39">
        <v>47.059921775267419</v>
      </c>
    </row>
    <row r="1416" spans="1:9" x14ac:dyDescent="0.35">
      <c r="A1416" s="37" t="s">
        <v>246</v>
      </c>
      <c r="B1416" s="37" t="s">
        <v>20</v>
      </c>
      <c r="C1416" s="73" t="s">
        <v>78</v>
      </c>
      <c r="D1416" s="39">
        <v>34</v>
      </c>
      <c r="E1416" s="39">
        <v>47.171894635817473</v>
      </c>
      <c r="F1416" s="39">
        <v>25.348148458600431</v>
      </c>
      <c r="G1416" s="39">
        <v>39.044937211336922</v>
      </c>
      <c r="H1416" s="39">
        <v>38.783469160377138</v>
      </c>
      <c r="I1416" s="39">
        <v>40.062616228260957</v>
      </c>
    </row>
    <row r="1417" spans="1:9" x14ac:dyDescent="0.35">
      <c r="A1417" s="37" t="s">
        <v>246</v>
      </c>
      <c r="B1417" s="37" t="s">
        <v>20</v>
      </c>
      <c r="C1417" s="73" t="s">
        <v>80</v>
      </c>
      <c r="D1417" s="39">
        <v>36</v>
      </c>
      <c r="E1417" s="39">
        <v>29.39830219665102</v>
      </c>
      <c r="F1417" s="39">
        <v>39.439938986703062</v>
      </c>
      <c r="G1417" s="39">
        <v>21.458223380001019</v>
      </c>
      <c r="H1417" s="39">
        <v>32.968757622091857</v>
      </c>
      <c r="I1417" s="39">
        <v>32.716557860769512</v>
      </c>
    </row>
    <row r="1418" spans="1:9" x14ac:dyDescent="0.35">
      <c r="A1418" s="37" t="s">
        <v>246</v>
      </c>
      <c r="B1418" s="37" t="s">
        <v>20</v>
      </c>
      <c r="C1418" s="73" t="s">
        <v>82</v>
      </c>
      <c r="D1418" s="39">
        <v>15</v>
      </c>
      <c r="E1418" s="39">
        <v>31.06908309021863</v>
      </c>
      <c r="F1418" s="39">
        <v>24.311047292937531</v>
      </c>
      <c r="G1418" s="39">
        <v>33.1083030009694</v>
      </c>
      <c r="H1418" s="39">
        <v>18.181360637601351</v>
      </c>
      <c r="I1418" s="39">
        <v>27.951199797606961</v>
      </c>
    </row>
    <row r="1419" spans="1:9" x14ac:dyDescent="0.35">
      <c r="A1419" s="37" t="s">
        <v>246</v>
      </c>
      <c r="B1419" s="37" t="s">
        <v>20</v>
      </c>
      <c r="C1419" s="73" t="s">
        <v>84</v>
      </c>
      <c r="D1419" s="39">
        <v>17</v>
      </c>
      <c r="E1419" s="39">
        <v>12.532774644850081</v>
      </c>
      <c r="F1419" s="39">
        <v>24.827021174228889</v>
      </c>
      <c r="G1419" s="39">
        <v>19.633391476527851</v>
      </c>
      <c r="H1419" s="39">
        <v>27.058171718269879</v>
      </c>
      <c r="I1419" s="39">
        <v>14.992866107077649</v>
      </c>
    </row>
    <row r="1420" spans="1:9" x14ac:dyDescent="0.35">
      <c r="A1420" s="37" t="s">
        <v>246</v>
      </c>
      <c r="B1420" s="37" t="s">
        <v>20</v>
      </c>
      <c r="C1420" s="73" t="s">
        <v>86</v>
      </c>
      <c r="D1420" s="39">
        <v>4</v>
      </c>
      <c r="E1420" s="39">
        <v>13.230541292622879</v>
      </c>
      <c r="F1420" s="39">
        <v>9.1916022960519896</v>
      </c>
      <c r="G1420" s="39">
        <v>18.510959429509981</v>
      </c>
      <c r="H1420" s="39">
        <v>14.719456675772349</v>
      </c>
      <c r="I1420" s="39">
        <v>20.47303128460927</v>
      </c>
    </row>
    <row r="1421" spans="1:9" x14ac:dyDescent="0.35">
      <c r="A1421" s="37" t="s">
        <v>246</v>
      </c>
      <c r="B1421" s="37" t="s">
        <v>20</v>
      </c>
      <c r="C1421" s="73" t="s">
        <v>88</v>
      </c>
      <c r="D1421" s="39">
        <v>0</v>
      </c>
      <c r="E1421" s="39">
        <v>3.0308342563797162</v>
      </c>
      <c r="F1421" s="39">
        <v>9.4775577307181447</v>
      </c>
      <c r="G1421" s="39">
        <v>6.5918276704661416</v>
      </c>
      <c r="H1421" s="39">
        <v>13.404139121246271</v>
      </c>
      <c r="I1421" s="39">
        <v>10.766265235473311</v>
      </c>
    </row>
    <row r="1422" spans="1:9" x14ac:dyDescent="0.35">
      <c r="A1422" s="37" t="s">
        <v>246</v>
      </c>
      <c r="B1422" s="37" t="s">
        <v>20</v>
      </c>
      <c r="C1422" s="73" t="s">
        <v>90</v>
      </c>
      <c r="D1422" s="39">
        <v>0</v>
      </c>
      <c r="E1422" s="39">
        <v>0</v>
      </c>
      <c r="F1422" s="39">
        <v>2.0092086732369712</v>
      </c>
      <c r="G1422" s="39">
        <v>6.3411791021620907</v>
      </c>
      <c r="H1422" s="39">
        <v>4.4409832363232811</v>
      </c>
      <c r="I1422" s="39">
        <v>9.1219836233899549</v>
      </c>
    </row>
    <row r="1423" spans="1:9" x14ac:dyDescent="0.35">
      <c r="A1423" s="37" t="s">
        <v>246</v>
      </c>
      <c r="B1423" s="37" t="s">
        <v>20</v>
      </c>
      <c r="C1423" s="73" t="s">
        <v>92</v>
      </c>
      <c r="D1423" s="39">
        <v>0</v>
      </c>
      <c r="E1423" s="39">
        <v>0</v>
      </c>
      <c r="F1423" s="39">
        <v>0</v>
      </c>
      <c r="G1423" s="39">
        <v>1.1806467682302151</v>
      </c>
      <c r="H1423" s="39">
        <v>4.2125937072696553</v>
      </c>
      <c r="I1423" s="39">
        <v>4.2659566616445472</v>
      </c>
    </row>
    <row r="1424" spans="1:9" x14ac:dyDescent="0.35">
      <c r="A1424" s="37" t="s">
        <v>246</v>
      </c>
      <c r="B1424" s="37" t="s">
        <v>60</v>
      </c>
      <c r="C1424" s="73" t="s">
        <v>57</v>
      </c>
      <c r="D1424" s="39">
        <v>158</v>
      </c>
      <c r="E1424" s="39">
        <v>139.7438725539121</v>
      </c>
      <c r="F1424" s="39">
        <v>123.69405162969031</v>
      </c>
      <c r="G1424" s="39">
        <v>116.01138039290601</v>
      </c>
      <c r="H1424" s="39">
        <v>108.0488202275214</v>
      </c>
      <c r="I1424" s="39">
        <v>99.816623662652134</v>
      </c>
    </row>
    <row r="1425" spans="1:9" x14ac:dyDescent="0.35">
      <c r="A1425" s="37" t="s">
        <v>246</v>
      </c>
      <c r="B1425" s="37" t="s">
        <v>60</v>
      </c>
      <c r="C1425" s="74" t="s">
        <v>59</v>
      </c>
      <c r="D1425" s="39">
        <v>148</v>
      </c>
      <c r="E1425" s="39">
        <v>139.44130861026829</v>
      </c>
      <c r="F1425" s="39">
        <v>125.5960823823027</v>
      </c>
      <c r="G1425" s="39">
        <v>112.1389698913141</v>
      </c>
      <c r="H1425" s="39">
        <v>105.2318623547622</v>
      </c>
      <c r="I1425" s="39">
        <v>98.403759670065227</v>
      </c>
    </row>
    <row r="1426" spans="1:9" x14ac:dyDescent="0.35">
      <c r="A1426" s="37" t="s">
        <v>246</v>
      </c>
      <c r="B1426" s="37" t="s">
        <v>60</v>
      </c>
      <c r="C1426" s="73" t="s">
        <v>61</v>
      </c>
      <c r="D1426" s="39">
        <v>141</v>
      </c>
      <c r="E1426" s="39">
        <v>121.6411197869198</v>
      </c>
      <c r="F1426" s="39">
        <v>110.82743221855191</v>
      </c>
      <c r="G1426" s="39">
        <v>99.62707841680907</v>
      </c>
      <c r="H1426" s="39">
        <v>89.045950157780027</v>
      </c>
      <c r="I1426" s="39">
        <v>83.038524353320312</v>
      </c>
    </row>
    <row r="1427" spans="1:9" x14ac:dyDescent="0.35">
      <c r="A1427" s="37" t="s">
        <v>246</v>
      </c>
      <c r="B1427" s="37" t="s">
        <v>60</v>
      </c>
      <c r="C1427" s="73" t="s">
        <v>63</v>
      </c>
      <c r="D1427" s="39">
        <v>116</v>
      </c>
      <c r="E1427" s="39">
        <v>109.8831211640705</v>
      </c>
      <c r="F1427" s="39">
        <v>94.928274770133939</v>
      </c>
      <c r="G1427" s="39">
        <v>84.333525136204628</v>
      </c>
      <c r="H1427" s="39">
        <v>75.355788713716933</v>
      </c>
      <c r="I1427" s="39">
        <v>67.593561772680786</v>
      </c>
    </row>
    <row r="1428" spans="1:9" x14ac:dyDescent="0.35">
      <c r="A1428" s="37" t="s">
        <v>246</v>
      </c>
      <c r="B1428" s="37" t="s">
        <v>60</v>
      </c>
      <c r="C1428" s="73" t="s">
        <v>65</v>
      </c>
      <c r="D1428" s="39">
        <v>151</v>
      </c>
      <c r="E1428" s="39">
        <v>83.671752075686115</v>
      </c>
      <c r="F1428" s="39">
        <v>82.681183616320524</v>
      </c>
      <c r="G1428" s="39">
        <v>73.586810324493044</v>
      </c>
      <c r="H1428" s="39">
        <v>64.684165480960203</v>
      </c>
      <c r="I1428" s="39">
        <v>58.012648668184923</v>
      </c>
    </row>
    <row r="1429" spans="1:9" x14ac:dyDescent="0.35">
      <c r="A1429" s="37" t="s">
        <v>246</v>
      </c>
      <c r="B1429" s="37" t="s">
        <v>60</v>
      </c>
      <c r="C1429" s="73" t="s">
        <v>67</v>
      </c>
      <c r="D1429" s="39">
        <v>131</v>
      </c>
      <c r="E1429" s="39">
        <v>144.13211546706401</v>
      </c>
      <c r="F1429" s="39">
        <v>110.98430529475741</v>
      </c>
      <c r="G1429" s="39">
        <v>111.0275141348442</v>
      </c>
      <c r="H1429" s="39">
        <v>102.35649670060479</v>
      </c>
      <c r="I1429" s="39">
        <v>92.491986857717592</v>
      </c>
    </row>
    <row r="1430" spans="1:9" x14ac:dyDescent="0.35">
      <c r="A1430" s="37" t="s">
        <v>246</v>
      </c>
      <c r="B1430" s="37" t="s">
        <v>60</v>
      </c>
      <c r="C1430" s="73" t="s">
        <v>69</v>
      </c>
      <c r="D1430" s="39">
        <v>153</v>
      </c>
      <c r="E1430" s="39">
        <v>133.40525901436749</v>
      </c>
      <c r="F1430" s="39">
        <v>137.45703240131269</v>
      </c>
      <c r="G1430" s="39">
        <v>116.68272273971399</v>
      </c>
      <c r="H1430" s="39">
        <v>115.49381632219171</v>
      </c>
      <c r="I1430" s="39">
        <v>106.7526669956559</v>
      </c>
    </row>
    <row r="1431" spans="1:9" x14ac:dyDescent="0.35">
      <c r="A1431" s="37" t="s">
        <v>246</v>
      </c>
      <c r="B1431" s="37" t="s">
        <v>60</v>
      </c>
      <c r="C1431" s="73" t="s">
        <v>71</v>
      </c>
      <c r="D1431" s="39">
        <v>130</v>
      </c>
      <c r="E1431" s="39">
        <v>134.93468924166839</v>
      </c>
      <c r="F1431" s="39">
        <v>118.644740081112</v>
      </c>
      <c r="G1431" s="39">
        <v>117.9038623343328</v>
      </c>
      <c r="H1431" s="39">
        <v>102.7790673349855</v>
      </c>
      <c r="I1431" s="39">
        <v>100.828020119321</v>
      </c>
    </row>
    <row r="1432" spans="1:9" x14ac:dyDescent="0.35">
      <c r="A1432" s="37" t="s">
        <v>246</v>
      </c>
      <c r="B1432" s="37" t="s">
        <v>60</v>
      </c>
      <c r="C1432" s="73" t="s">
        <v>73</v>
      </c>
      <c r="D1432" s="39">
        <v>140</v>
      </c>
      <c r="E1432" s="39">
        <v>117.1209364404092</v>
      </c>
      <c r="F1432" s="39">
        <v>117.0054667216511</v>
      </c>
      <c r="G1432" s="39">
        <v>103.5562226016295</v>
      </c>
      <c r="H1432" s="39">
        <v>100.316041590832</v>
      </c>
      <c r="I1432" s="39">
        <v>89.066803497722162</v>
      </c>
    </row>
    <row r="1433" spans="1:9" x14ac:dyDescent="0.35">
      <c r="A1433" s="37" t="s">
        <v>246</v>
      </c>
      <c r="B1433" s="37" t="s">
        <v>60</v>
      </c>
      <c r="C1433" s="73" t="s">
        <v>76</v>
      </c>
      <c r="D1433" s="39">
        <v>131</v>
      </c>
      <c r="E1433" s="39">
        <v>120.5379933324467</v>
      </c>
      <c r="F1433" s="39">
        <v>103.2360056385764</v>
      </c>
      <c r="G1433" s="39">
        <v>101.3808065842864</v>
      </c>
      <c r="H1433" s="39">
        <v>90.301614939368292</v>
      </c>
      <c r="I1433" s="39">
        <v>85.929098171614541</v>
      </c>
    </row>
    <row r="1434" spans="1:9" x14ac:dyDescent="0.35">
      <c r="A1434" s="37" t="s">
        <v>246</v>
      </c>
      <c r="B1434" s="37" t="s">
        <v>60</v>
      </c>
      <c r="C1434" s="73" t="s">
        <v>78</v>
      </c>
      <c r="D1434" s="39">
        <v>155</v>
      </c>
      <c r="E1434" s="39">
        <v>124.8724416065854</v>
      </c>
      <c r="F1434" s="39">
        <v>114.2115074874428</v>
      </c>
      <c r="G1434" s="39">
        <v>102.428854275251</v>
      </c>
      <c r="H1434" s="39">
        <v>99.833256316647407</v>
      </c>
      <c r="I1434" s="39">
        <v>90.383288439823758</v>
      </c>
    </row>
    <row r="1435" spans="1:9" x14ac:dyDescent="0.35">
      <c r="A1435" s="37" t="s">
        <v>246</v>
      </c>
      <c r="B1435" s="37" t="s">
        <v>60</v>
      </c>
      <c r="C1435" s="73" t="s">
        <v>80</v>
      </c>
      <c r="D1435" s="39">
        <v>144</v>
      </c>
      <c r="E1435" s="39">
        <v>139.88121741104891</v>
      </c>
      <c r="F1435" s="39">
        <v>114.64650120109761</v>
      </c>
      <c r="G1435" s="39">
        <v>104.9524194424188</v>
      </c>
      <c r="H1435" s="39">
        <v>96.684192187645749</v>
      </c>
      <c r="I1435" s="39">
        <v>94.025099583530803</v>
      </c>
    </row>
    <row r="1436" spans="1:9" x14ac:dyDescent="0.35">
      <c r="A1436" s="37" t="s">
        <v>246</v>
      </c>
      <c r="B1436" s="37" t="s">
        <v>60</v>
      </c>
      <c r="C1436" s="73" t="s">
        <v>82</v>
      </c>
      <c r="D1436" s="39">
        <v>136</v>
      </c>
      <c r="E1436" s="39">
        <v>136.4180373193355</v>
      </c>
      <c r="F1436" s="39">
        <v>131.67368544429311</v>
      </c>
      <c r="G1436" s="39">
        <v>109.9930059325675</v>
      </c>
      <c r="H1436" s="39">
        <v>101.46333372321889</v>
      </c>
      <c r="I1436" s="39">
        <v>95.273076612602154</v>
      </c>
    </row>
    <row r="1437" spans="1:9" x14ac:dyDescent="0.35">
      <c r="A1437" s="37" t="s">
        <v>246</v>
      </c>
      <c r="B1437" s="37" t="s">
        <v>60</v>
      </c>
      <c r="C1437" s="73" t="s">
        <v>84</v>
      </c>
      <c r="D1437" s="39">
        <v>110</v>
      </c>
      <c r="E1437" s="39">
        <v>117.2515342620531</v>
      </c>
      <c r="F1437" s="39">
        <v>115.8101678875805</v>
      </c>
      <c r="G1437" s="39">
        <v>111.31045569404461</v>
      </c>
      <c r="H1437" s="39">
        <v>94.221069427799975</v>
      </c>
      <c r="I1437" s="39">
        <v>86.972334827887863</v>
      </c>
    </row>
    <row r="1438" spans="1:9" x14ac:dyDescent="0.35">
      <c r="A1438" s="37" t="s">
        <v>246</v>
      </c>
      <c r="B1438" s="37" t="s">
        <v>60</v>
      </c>
      <c r="C1438" s="73" t="s">
        <v>86</v>
      </c>
      <c r="D1438" s="39">
        <v>88</v>
      </c>
      <c r="E1438" s="39">
        <v>108.11373059068509</v>
      </c>
      <c r="F1438" s="39">
        <v>114.46364048710009</v>
      </c>
      <c r="G1438" s="39">
        <v>113.4143569339565</v>
      </c>
      <c r="H1438" s="39">
        <v>109.6840325574933</v>
      </c>
      <c r="I1438" s="39">
        <v>95.268100284369652</v>
      </c>
    </row>
    <row r="1439" spans="1:9" x14ac:dyDescent="0.35">
      <c r="A1439" s="37" t="s">
        <v>246</v>
      </c>
      <c r="B1439" s="37" t="s">
        <v>60</v>
      </c>
      <c r="C1439" s="73" t="s">
        <v>88</v>
      </c>
      <c r="D1439" s="39">
        <v>64</v>
      </c>
      <c r="E1439" s="39">
        <v>68.354848471084495</v>
      </c>
      <c r="F1439" s="39">
        <v>81.233685776117881</v>
      </c>
      <c r="G1439" s="39">
        <v>85.722970632085975</v>
      </c>
      <c r="H1439" s="39">
        <v>84.483285896930312</v>
      </c>
      <c r="I1439" s="39">
        <v>81.370454454456194</v>
      </c>
    </row>
    <row r="1440" spans="1:9" x14ac:dyDescent="0.35">
      <c r="A1440" s="37" t="s">
        <v>246</v>
      </c>
      <c r="B1440" s="37" t="s">
        <v>60</v>
      </c>
      <c r="C1440" s="73" t="s">
        <v>90</v>
      </c>
      <c r="D1440" s="39">
        <v>44</v>
      </c>
      <c r="E1440" s="39">
        <v>56.3669895004411</v>
      </c>
      <c r="F1440" s="39">
        <v>62.061143807874849</v>
      </c>
      <c r="G1440" s="39">
        <v>71.76936995128888</v>
      </c>
      <c r="H1440" s="39">
        <v>76.162621348344786</v>
      </c>
      <c r="I1440" s="39">
        <v>75.350287391063574</v>
      </c>
    </row>
    <row r="1441" spans="1:9" x14ac:dyDescent="0.35">
      <c r="A1441" s="37" t="s">
        <v>246</v>
      </c>
      <c r="B1441" s="37" t="s">
        <v>60</v>
      </c>
      <c r="C1441" s="73" t="s">
        <v>92</v>
      </c>
      <c r="D1441" s="39">
        <v>37</v>
      </c>
      <c r="E1441" s="39">
        <v>53.303793089803477</v>
      </c>
      <c r="F1441" s="39">
        <v>71.661669743630682</v>
      </c>
      <c r="G1441" s="39">
        <v>87.552765947846225</v>
      </c>
      <c r="H1441" s="39">
        <v>105.2244158890793</v>
      </c>
      <c r="I1441" s="39">
        <v>119.4198397229171</v>
      </c>
    </row>
    <row r="1442" spans="1:9" x14ac:dyDescent="0.35">
      <c r="A1442" s="37" t="s">
        <v>246</v>
      </c>
      <c r="B1442" s="37" t="s">
        <v>62</v>
      </c>
      <c r="C1442" s="73" t="s">
        <v>57</v>
      </c>
      <c r="D1442" s="39">
        <v>492</v>
      </c>
      <c r="E1442" s="39">
        <v>454.60592152551612</v>
      </c>
      <c r="F1442" s="39">
        <v>440.83369108023999</v>
      </c>
      <c r="G1442" s="39">
        <v>440.8067613725504</v>
      </c>
      <c r="H1442" s="39">
        <v>439.62739899962293</v>
      </c>
      <c r="I1442" s="39">
        <v>429.66667173105969</v>
      </c>
    </row>
    <row r="1443" spans="1:9" x14ac:dyDescent="0.35">
      <c r="A1443" s="37" t="s">
        <v>246</v>
      </c>
      <c r="B1443" s="37" t="s">
        <v>62</v>
      </c>
      <c r="C1443" s="74" t="s">
        <v>59</v>
      </c>
      <c r="D1443" s="39">
        <v>542</v>
      </c>
      <c r="E1443" s="39">
        <v>467.94066912658752</v>
      </c>
      <c r="F1443" s="39">
        <v>446.49743733862982</v>
      </c>
      <c r="G1443" s="39">
        <v>435.395727972006</v>
      </c>
      <c r="H1443" s="39">
        <v>435.48068770045069</v>
      </c>
      <c r="I1443" s="39">
        <v>435.40391634457399</v>
      </c>
    </row>
    <row r="1444" spans="1:9" x14ac:dyDescent="0.35">
      <c r="A1444" s="37" t="s">
        <v>246</v>
      </c>
      <c r="B1444" s="37" t="s">
        <v>62</v>
      </c>
      <c r="C1444" s="73" t="s">
        <v>61</v>
      </c>
      <c r="D1444" s="39">
        <v>508</v>
      </c>
      <c r="E1444" s="39">
        <v>461.14246410283619</v>
      </c>
      <c r="F1444" s="39">
        <v>401.3941782639593</v>
      </c>
      <c r="G1444" s="39">
        <v>384.70217345655237</v>
      </c>
      <c r="H1444" s="39">
        <v>374.146341176649</v>
      </c>
      <c r="I1444" s="39">
        <v>372.62672083322491</v>
      </c>
    </row>
    <row r="1445" spans="1:9" x14ac:dyDescent="0.35">
      <c r="A1445" s="37" t="s">
        <v>246</v>
      </c>
      <c r="B1445" s="37" t="s">
        <v>62</v>
      </c>
      <c r="C1445" s="73" t="s">
        <v>63</v>
      </c>
      <c r="D1445" s="39">
        <v>379</v>
      </c>
      <c r="E1445" s="39">
        <v>384.56856500034849</v>
      </c>
      <c r="F1445" s="39">
        <v>345.67462877726979</v>
      </c>
      <c r="G1445" s="39">
        <v>300.37837943514052</v>
      </c>
      <c r="H1445" s="39">
        <v>287.59137240847417</v>
      </c>
      <c r="I1445" s="39">
        <v>278.21903184570709</v>
      </c>
    </row>
    <row r="1446" spans="1:9" x14ac:dyDescent="0.35">
      <c r="A1446" s="37" t="s">
        <v>246</v>
      </c>
      <c r="B1446" s="37" t="s">
        <v>62</v>
      </c>
      <c r="C1446" s="73" t="s">
        <v>65</v>
      </c>
      <c r="D1446" s="39">
        <v>424</v>
      </c>
      <c r="E1446" s="39">
        <v>357.69782043816127</v>
      </c>
      <c r="F1446" s="39">
        <v>379.20626567678408</v>
      </c>
      <c r="G1446" s="39">
        <v>352.4506782737235</v>
      </c>
      <c r="H1446" s="39">
        <v>317.05482522632281</v>
      </c>
      <c r="I1446" s="39">
        <v>306.32586291739699</v>
      </c>
    </row>
    <row r="1447" spans="1:9" x14ac:dyDescent="0.35">
      <c r="A1447" s="37" t="s">
        <v>246</v>
      </c>
      <c r="B1447" s="37" t="s">
        <v>62</v>
      </c>
      <c r="C1447" s="73" t="s">
        <v>67</v>
      </c>
      <c r="D1447" s="39">
        <v>438</v>
      </c>
      <c r="E1447" s="39">
        <v>458.03650527093862</v>
      </c>
      <c r="F1447" s="39">
        <v>440.88161990326063</v>
      </c>
      <c r="G1447" s="39">
        <v>468.37498681196791</v>
      </c>
      <c r="H1447" s="39">
        <v>447.32878311018112</v>
      </c>
      <c r="I1447" s="39">
        <v>415.64019823448791</v>
      </c>
    </row>
    <row r="1448" spans="1:9" x14ac:dyDescent="0.35">
      <c r="A1448" s="37" t="s">
        <v>246</v>
      </c>
      <c r="B1448" s="37" t="s">
        <v>62</v>
      </c>
      <c r="C1448" s="73" t="s">
        <v>69</v>
      </c>
      <c r="D1448" s="39">
        <v>491</v>
      </c>
      <c r="E1448" s="39">
        <v>473.3865019950365</v>
      </c>
      <c r="F1448" s="39">
        <v>484.34962086234339</v>
      </c>
      <c r="G1448" s="39">
        <v>476.58120526189231</v>
      </c>
      <c r="H1448" s="39">
        <v>501.17606954204928</v>
      </c>
      <c r="I1448" s="39">
        <v>482.50170445396668</v>
      </c>
    </row>
    <row r="1449" spans="1:9" x14ac:dyDescent="0.35">
      <c r="A1449" s="37" t="s">
        <v>246</v>
      </c>
      <c r="B1449" s="37" t="s">
        <v>62</v>
      </c>
      <c r="C1449" s="73" t="s">
        <v>71</v>
      </c>
      <c r="D1449" s="39">
        <v>488</v>
      </c>
      <c r="E1449" s="39">
        <v>496.12005960936642</v>
      </c>
      <c r="F1449" s="39">
        <v>483.51631653104329</v>
      </c>
      <c r="G1449" s="39">
        <v>482.57396383516442</v>
      </c>
      <c r="H1449" s="39">
        <v>479.32730953015908</v>
      </c>
      <c r="I1449" s="39">
        <v>502.28746244685408</v>
      </c>
    </row>
    <row r="1450" spans="1:9" x14ac:dyDescent="0.35">
      <c r="A1450" s="37" t="s">
        <v>246</v>
      </c>
      <c r="B1450" s="37" t="s">
        <v>62</v>
      </c>
      <c r="C1450" s="73" t="s">
        <v>73</v>
      </c>
      <c r="D1450" s="39">
        <v>453</v>
      </c>
      <c r="E1450" s="39">
        <v>473.00828855475783</v>
      </c>
      <c r="F1450" s="39">
        <v>471.68759637621781</v>
      </c>
      <c r="G1450" s="39">
        <v>461.940090634895</v>
      </c>
      <c r="H1450" s="39">
        <v>454.90373977470028</v>
      </c>
      <c r="I1450" s="39">
        <v>453.54812349054959</v>
      </c>
    </row>
    <row r="1451" spans="1:9" x14ac:dyDescent="0.35">
      <c r="A1451" s="37" t="s">
        <v>246</v>
      </c>
      <c r="B1451" s="37" t="s">
        <v>62</v>
      </c>
      <c r="C1451" s="73" t="s">
        <v>76</v>
      </c>
      <c r="D1451" s="39">
        <v>442</v>
      </c>
      <c r="E1451" s="39">
        <v>448.06117953586488</v>
      </c>
      <c r="F1451" s="39">
        <v>472.27975526471891</v>
      </c>
      <c r="G1451" s="39">
        <v>470.82916140229031</v>
      </c>
      <c r="H1451" s="39">
        <v>462.64245913866159</v>
      </c>
      <c r="I1451" s="39">
        <v>454.05979378411553</v>
      </c>
    </row>
    <row r="1452" spans="1:9" x14ac:dyDescent="0.35">
      <c r="A1452" s="37" t="s">
        <v>246</v>
      </c>
      <c r="B1452" s="37" t="s">
        <v>62</v>
      </c>
      <c r="C1452" s="73" t="s">
        <v>78</v>
      </c>
      <c r="D1452" s="39">
        <v>430</v>
      </c>
      <c r="E1452" s="39">
        <v>439.05796379194101</v>
      </c>
      <c r="F1452" s="39">
        <v>437.49924622250762</v>
      </c>
      <c r="G1452" s="39">
        <v>464.28145792725331</v>
      </c>
      <c r="H1452" s="39">
        <v>462.8370200983656</v>
      </c>
      <c r="I1452" s="39">
        <v>456.36617775015247</v>
      </c>
    </row>
    <row r="1453" spans="1:9" x14ac:dyDescent="0.35">
      <c r="A1453" s="37" t="s">
        <v>246</v>
      </c>
      <c r="B1453" s="37" t="s">
        <v>62</v>
      </c>
      <c r="C1453" s="73" t="s">
        <v>80</v>
      </c>
      <c r="D1453" s="39">
        <v>483</v>
      </c>
      <c r="E1453" s="39">
        <v>417.03161097959111</v>
      </c>
      <c r="F1453" s="39">
        <v>420.40485567695589</v>
      </c>
      <c r="G1453" s="39">
        <v>414.91951737008111</v>
      </c>
      <c r="H1453" s="39">
        <v>441.36314396802311</v>
      </c>
      <c r="I1453" s="39">
        <v>440.64227260234441</v>
      </c>
    </row>
    <row r="1454" spans="1:9" x14ac:dyDescent="0.35">
      <c r="A1454" s="37" t="s">
        <v>246</v>
      </c>
      <c r="B1454" s="37" t="s">
        <v>62</v>
      </c>
      <c r="C1454" s="73" t="s">
        <v>82</v>
      </c>
      <c r="D1454" s="39">
        <v>395</v>
      </c>
      <c r="E1454" s="39">
        <v>432.72873619845279</v>
      </c>
      <c r="F1454" s="39">
        <v>377.91362953005688</v>
      </c>
      <c r="G1454" s="39">
        <v>378.86671750504257</v>
      </c>
      <c r="H1454" s="39">
        <v>372.14170758659242</v>
      </c>
      <c r="I1454" s="39">
        <v>396.47879523421352</v>
      </c>
    </row>
    <row r="1455" spans="1:9" x14ac:dyDescent="0.35">
      <c r="A1455" s="37" t="s">
        <v>246</v>
      </c>
      <c r="B1455" s="37" t="s">
        <v>62</v>
      </c>
      <c r="C1455" s="73" t="s">
        <v>84</v>
      </c>
      <c r="D1455" s="39">
        <v>324</v>
      </c>
      <c r="E1455" s="39">
        <v>369.39732946394719</v>
      </c>
      <c r="F1455" s="39">
        <v>397.14478316695562</v>
      </c>
      <c r="G1455" s="39">
        <v>352.26659718087609</v>
      </c>
      <c r="H1455" s="39">
        <v>351.87423723764158</v>
      </c>
      <c r="I1455" s="39">
        <v>345.84185194981768</v>
      </c>
    </row>
    <row r="1456" spans="1:9" x14ac:dyDescent="0.35">
      <c r="A1456" s="37" t="s">
        <v>246</v>
      </c>
      <c r="B1456" s="37" t="s">
        <v>62</v>
      </c>
      <c r="C1456" s="73" t="s">
        <v>86</v>
      </c>
      <c r="D1456" s="39">
        <v>253</v>
      </c>
      <c r="E1456" s="39">
        <v>284.50626666083667</v>
      </c>
      <c r="F1456" s="39">
        <v>321.74859189916401</v>
      </c>
      <c r="G1456" s="39">
        <v>344.69676265377291</v>
      </c>
      <c r="H1456" s="39">
        <v>308.3685002127595</v>
      </c>
      <c r="I1456" s="39">
        <v>308.3348966150478</v>
      </c>
    </row>
    <row r="1457" spans="1:9" x14ac:dyDescent="0.35">
      <c r="A1457" s="37" t="s">
        <v>246</v>
      </c>
      <c r="B1457" s="37" t="s">
        <v>62</v>
      </c>
      <c r="C1457" s="73" t="s">
        <v>88</v>
      </c>
      <c r="D1457" s="39">
        <v>224</v>
      </c>
      <c r="E1457" s="39">
        <v>215.44601369715971</v>
      </c>
      <c r="F1457" s="39">
        <v>238.19139417783731</v>
      </c>
      <c r="G1457" s="39">
        <v>271.22547416122461</v>
      </c>
      <c r="H1457" s="39">
        <v>290.37025355595051</v>
      </c>
      <c r="I1457" s="39">
        <v>262.95827547404917</v>
      </c>
    </row>
    <row r="1458" spans="1:9" x14ac:dyDescent="0.35">
      <c r="A1458" s="37" t="s">
        <v>246</v>
      </c>
      <c r="B1458" s="37" t="s">
        <v>62</v>
      </c>
      <c r="C1458" s="73" t="s">
        <v>90</v>
      </c>
      <c r="D1458" s="39">
        <v>156</v>
      </c>
      <c r="E1458" s="39">
        <v>176.14605405033109</v>
      </c>
      <c r="F1458" s="39">
        <v>174.03620663419071</v>
      </c>
      <c r="G1458" s="39">
        <v>193.44276932744361</v>
      </c>
      <c r="H1458" s="39">
        <v>222.13050242594409</v>
      </c>
      <c r="I1458" s="39">
        <v>238.63666357222959</v>
      </c>
    </row>
    <row r="1459" spans="1:9" x14ac:dyDescent="0.35">
      <c r="A1459" s="37" t="s">
        <v>246</v>
      </c>
      <c r="B1459" s="37" t="s">
        <v>62</v>
      </c>
      <c r="C1459" s="73" t="s">
        <v>92</v>
      </c>
      <c r="D1459" s="39">
        <v>163</v>
      </c>
      <c r="E1459" s="39">
        <v>191.50091341957051</v>
      </c>
      <c r="F1459" s="39">
        <v>223.43144736806491</v>
      </c>
      <c r="G1459" s="39">
        <v>240.7944092606574</v>
      </c>
      <c r="H1459" s="39">
        <v>269.80883777439362</v>
      </c>
      <c r="I1459" s="39">
        <v>311.79280404984343</v>
      </c>
    </row>
    <row r="1460" spans="1:9" x14ac:dyDescent="0.35">
      <c r="A1460" s="37" t="s">
        <v>246</v>
      </c>
      <c r="B1460" s="37" t="s">
        <v>64</v>
      </c>
      <c r="C1460" s="73" t="s">
        <v>57</v>
      </c>
      <c r="D1460" s="39">
        <v>74</v>
      </c>
      <c r="E1460" s="39">
        <v>78.402824159030928</v>
      </c>
      <c r="F1460" s="39">
        <v>72.829109278219136</v>
      </c>
      <c r="G1460" s="39">
        <v>67.28333837829085</v>
      </c>
      <c r="H1460" s="39">
        <v>63.570765780096977</v>
      </c>
      <c r="I1460" s="39">
        <v>59.219767768265761</v>
      </c>
    </row>
    <row r="1461" spans="1:9" x14ac:dyDescent="0.35">
      <c r="A1461" s="37" t="s">
        <v>246</v>
      </c>
      <c r="B1461" s="37" t="s">
        <v>64</v>
      </c>
      <c r="C1461" s="74" t="s">
        <v>59</v>
      </c>
      <c r="D1461" s="39">
        <v>97</v>
      </c>
      <c r="E1461" s="39">
        <v>66.728274392625167</v>
      </c>
      <c r="F1461" s="39">
        <v>65.781214393898409</v>
      </c>
      <c r="G1461" s="39">
        <v>60.496053012516711</v>
      </c>
      <c r="H1461" s="39">
        <v>55.859242098142467</v>
      </c>
      <c r="I1461" s="39">
        <v>52.709408383774651</v>
      </c>
    </row>
    <row r="1462" spans="1:9" x14ac:dyDescent="0.35">
      <c r="A1462" s="37" t="s">
        <v>246</v>
      </c>
      <c r="B1462" s="37" t="s">
        <v>64</v>
      </c>
      <c r="C1462" s="73" t="s">
        <v>61</v>
      </c>
      <c r="D1462" s="39">
        <v>93</v>
      </c>
      <c r="E1462" s="39">
        <v>68.828374109897752</v>
      </c>
      <c r="F1462" s="39">
        <v>46.12539019413672</v>
      </c>
      <c r="G1462" s="39">
        <v>43.467742264767693</v>
      </c>
      <c r="H1462" s="39">
        <v>39.214663104394091</v>
      </c>
      <c r="I1462" s="39">
        <v>35.730309501202989</v>
      </c>
    </row>
    <row r="1463" spans="1:9" x14ac:dyDescent="0.35">
      <c r="A1463" s="37" t="s">
        <v>246</v>
      </c>
      <c r="B1463" s="37" t="s">
        <v>64</v>
      </c>
      <c r="C1463" s="73" t="s">
        <v>63</v>
      </c>
      <c r="D1463" s="39">
        <v>64</v>
      </c>
      <c r="E1463" s="39">
        <v>66.207139144395995</v>
      </c>
      <c r="F1463" s="39">
        <v>54.091683981988027</v>
      </c>
      <c r="G1463" s="39">
        <v>41.292437916517613</v>
      </c>
      <c r="H1463" s="39">
        <v>38.08374558050614</v>
      </c>
      <c r="I1463" s="39">
        <v>34.904613954458377</v>
      </c>
    </row>
    <row r="1464" spans="1:9" x14ac:dyDescent="0.35">
      <c r="A1464" s="37" t="s">
        <v>246</v>
      </c>
      <c r="B1464" s="37" t="s">
        <v>64</v>
      </c>
      <c r="C1464" s="73" t="s">
        <v>65</v>
      </c>
      <c r="D1464" s="39">
        <v>69</v>
      </c>
      <c r="E1464" s="39">
        <v>63.3029463106893</v>
      </c>
      <c r="F1464" s="39">
        <v>64.564937284996063</v>
      </c>
      <c r="G1464" s="39">
        <v>55.933262172411872</v>
      </c>
      <c r="H1464" s="39">
        <v>45.877230061552751</v>
      </c>
      <c r="I1464" s="39">
        <v>42.398198451655652</v>
      </c>
    </row>
    <row r="1465" spans="1:9" x14ac:dyDescent="0.35">
      <c r="A1465" s="37" t="s">
        <v>246</v>
      </c>
      <c r="B1465" s="37" t="s">
        <v>64</v>
      </c>
      <c r="C1465" s="73" t="s">
        <v>67</v>
      </c>
      <c r="D1465" s="39">
        <v>87</v>
      </c>
      <c r="E1465" s="39">
        <v>93.731544464805111</v>
      </c>
      <c r="F1465" s="39">
        <v>85.664113021451143</v>
      </c>
      <c r="G1465" s="39">
        <v>87.818486227939559</v>
      </c>
      <c r="H1465" s="39">
        <v>80.820847663677924</v>
      </c>
      <c r="I1465" s="39">
        <v>72.301056231034735</v>
      </c>
    </row>
    <row r="1466" spans="1:9" x14ac:dyDescent="0.35">
      <c r="A1466" s="37" t="s">
        <v>246</v>
      </c>
      <c r="B1466" s="37" t="s">
        <v>64</v>
      </c>
      <c r="C1466" s="73" t="s">
        <v>69</v>
      </c>
      <c r="D1466" s="39">
        <v>79</v>
      </c>
      <c r="E1466" s="39">
        <v>90.397757638660025</v>
      </c>
      <c r="F1466" s="39">
        <v>78.849274968021419</v>
      </c>
      <c r="G1466" s="39">
        <v>72.847536974659903</v>
      </c>
      <c r="H1466" s="39">
        <v>74.432163992863366</v>
      </c>
      <c r="I1466" s="39">
        <v>68.303468494895952</v>
      </c>
    </row>
    <row r="1467" spans="1:9" x14ac:dyDescent="0.35">
      <c r="A1467" s="37" t="s">
        <v>246</v>
      </c>
      <c r="B1467" s="37" t="s">
        <v>64</v>
      </c>
      <c r="C1467" s="73" t="s">
        <v>71</v>
      </c>
      <c r="D1467" s="39">
        <v>83</v>
      </c>
      <c r="E1467" s="39">
        <v>85.078026027481982</v>
      </c>
      <c r="F1467" s="39">
        <v>88.875668024082401</v>
      </c>
      <c r="G1467" s="39">
        <v>78.838111726493779</v>
      </c>
      <c r="H1467" s="39">
        <v>74.146649729682707</v>
      </c>
      <c r="I1467" s="39">
        <v>75.35335287500817</v>
      </c>
    </row>
    <row r="1468" spans="1:9" x14ac:dyDescent="0.35">
      <c r="A1468" s="37" t="s">
        <v>246</v>
      </c>
      <c r="B1468" s="37" t="s">
        <v>64</v>
      </c>
      <c r="C1468" s="73" t="s">
        <v>73</v>
      </c>
      <c r="D1468" s="39">
        <v>76</v>
      </c>
      <c r="E1468" s="39">
        <v>92.816958588041445</v>
      </c>
      <c r="F1468" s="39">
        <v>84.218575628883528</v>
      </c>
      <c r="G1468" s="39">
        <v>84.765182741444164</v>
      </c>
      <c r="H1468" s="39">
        <v>75.889575276353227</v>
      </c>
      <c r="I1468" s="39">
        <v>71.939820845343775</v>
      </c>
    </row>
    <row r="1469" spans="1:9" x14ac:dyDescent="0.35">
      <c r="A1469" s="37" t="s">
        <v>246</v>
      </c>
      <c r="B1469" s="37" t="s">
        <v>64</v>
      </c>
      <c r="C1469" s="73" t="s">
        <v>76</v>
      </c>
      <c r="D1469" s="39">
        <v>86</v>
      </c>
      <c r="E1469" s="39">
        <v>76.558924559890613</v>
      </c>
      <c r="F1469" s="39">
        <v>86.261360269658681</v>
      </c>
      <c r="G1469" s="39">
        <v>78.281019375561442</v>
      </c>
      <c r="H1469" s="39">
        <v>76.916906137686169</v>
      </c>
      <c r="I1469" s="39">
        <v>68.406397216218153</v>
      </c>
    </row>
    <row r="1470" spans="1:9" x14ac:dyDescent="0.35">
      <c r="A1470" s="37" t="s">
        <v>246</v>
      </c>
      <c r="B1470" s="37" t="s">
        <v>64</v>
      </c>
      <c r="C1470" s="73" t="s">
        <v>78</v>
      </c>
      <c r="D1470" s="39">
        <v>118</v>
      </c>
      <c r="E1470" s="39">
        <v>127.0806345107717</v>
      </c>
      <c r="F1470" s="39">
        <v>108.46063303896671</v>
      </c>
      <c r="G1470" s="39">
        <v>116.53078723710379</v>
      </c>
      <c r="H1470" s="39">
        <v>107.8405638266447</v>
      </c>
      <c r="I1470" s="39">
        <v>106.3894181335771</v>
      </c>
    </row>
    <row r="1471" spans="1:9" x14ac:dyDescent="0.35">
      <c r="A1471" s="37" t="s">
        <v>246</v>
      </c>
      <c r="B1471" s="37" t="s">
        <v>64</v>
      </c>
      <c r="C1471" s="73" t="s">
        <v>80</v>
      </c>
      <c r="D1471" s="39">
        <v>100</v>
      </c>
      <c r="E1471" s="39">
        <v>89.858123293181762</v>
      </c>
      <c r="F1471" s="39">
        <v>90.415271820151446</v>
      </c>
      <c r="G1471" s="39">
        <v>75.848044789802259</v>
      </c>
      <c r="H1471" s="39">
        <v>81.9951439881021</v>
      </c>
      <c r="I1471" s="39">
        <v>75.323451817665571</v>
      </c>
    </row>
    <row r="1472" spans="1:9" x14ac:dyDescent="0.35">
      <c r="A1472" s="37" t="s">
        <v>246</v>
      </c>
      <c r="B1472" s="37" t="s">
        <v>64</v>
      </c>
      <c r="C1472" s="73" t="s">
        <v>82</v>
      </c>
      <c r="D1472" s="39">
        <v>107</v>
      </c>
      <c r="E1472" s="39">
        <v>104.6311289968307</v>
      </c>
      <c r="F1472" s="39">
        <v>90.920576162006753</v>
      </c>
      <c r="G1472" s="39">
        <v>93.660246448449726</v>
      </c>
      <c r="H1472" s="39">
        <v>82.350093039230742</v>
      </c>
      <c r="I1472" s="39">
        <v>87.139188420647102</v>
      </c>
    </row>
    <row r="1473" spans="1:9" x14ac:dyDescent="0.35">
      <c r="A1473" s="37" t="s">
        <v>246</v>
      </c>
      <c r="B1473" s="37" t="s">
        <v>64</v>
      </c>
      <c r="C1473" s="73" t="s">
        <v>84</v>
      </c>
      <c r="D1473" s="39">
        <v>61</v>
      </c>
      <c r="E1473" s="39">
        <v>74.659482139025656</v>
      </c>
      <c r="F1473" s="39">
        <v>69.399245488367711</v>
      </c>
      <c r="G1473" s="39">
        <v>59.86179564857828</v>
      </c>
      <c r="H1473" s="39">
        <v>59.223520829367118</v>
      </c>
      <c r="I1473" s="39">
        <v>51.423418978819811</v>
      </c>
    </row>
    <row r="1474" spans="1:9" x14ac:dyDescent="0.35">
      <c r="A1474" s="37" t="s">
        <v>246</v>
      </c>
      <c r="B1474" s="37" t="s">
        <v>64</v>
      </c>
      <c r="C1474" s="73" t="s">
        <v>86</v>
      </c>
      <c r="D1474" s="39">
        <v>72</v>
      </c>
      <c r="E1474" s="39">
        <v>69.610012010964411</v>
      </c>
      <c r="F1474" s="39">
        <v>78.40393728484608</v>
      </c>
      <c r="G1474" s="39">
        <v>74.134584512131369</v>
      </c>
      <c r="H1474" s="39">
        <v>65.868255046533832</v>
      </c>
      <c r="I1474" s="39">
        <v>67.574077078901837</v>
      </c>
    </row>
    <row r="1475" spans="1:9" x14ac:dyDescent="0.35">
      <c r="A1475" s="37" t="s">
        <v>246</v>
      </c>
      <c r="B1475" s="37" t="s">
        <v>64</v>
      </c>
      <c r="C1475" s="73" t="s">
        <v>88</v>
      </c>
      <c r="D1475" s="39">
        <v>69</v>
      </c>
      <c r="E1475" s="39">
        <v>48.968197057725931</v>
      </c>
      <c r="F1475" s="39">
        <v>49.882096305083337</v>
      </c>
      <c r="G1475" s="39">
        <v>56.397536518851886</v>
      </c>
      <c r="H1475" s="39">
        <v>53.554714864478242</v>
      </c>
      <c r="I1475" s="39">
        <v>47.669540832184168</v>
      </c>
    </row>
    <row r="1476" spans="1:9" x14ac:dyDescent="0.35">
      <c r="A1476" s="37" t="s">
        <v>246</v>
      </c>
      <c r="B1476" s="37" t="s">
        <v>64</v>
      </c>
      <c r="C1476" s="73" t="s">
        <v>90</v>
      </c>
      <c r="D1476" s="39">
        <v>42</v>
      </c>
      <c r="E1476" s="39">
        <v>55.528049047500318</v>
      </c>
      <c r="F1476" s="39">
        <v>50.831969227881309</v>
      </c>
      <c r="G1476" s="39">
        <v>52.173343807894057</v>
      </c>
      <c r="H1476" s="39">
        <v>58.05848130630352</v>
      </c>
      <c r="I1476" s="39">
        <v>55.737673221366151</v>
      </c>
    </row>
    <row r="1477" spans="1:9" x14ac:dyDescent="0.35">
      <c r="A1477" s="37" t="s">
        <v>246</v>
      </c>
      <c r="B1477" s="37" t="s">
        <v>64</v>
      </c>
      <c r="C1477" s="73" t="s">
        <v>92</v>
      </c>
      <c r="D1477" s="39">
        <v>27</v>
      </c>
      <c r="E1477" s="39">
        <v>27.874602335982161</v>
      </c>
      <c r="F1477" s="39">
        <v>35.338548492209213</v>
      </c>
      <c r="G1477" s="39">
        <v>38.924870031267972</v>
      </c>
      <c r="H1477" s="39">
        <v>42.181412419834558</v>
      </c>
      <c r="I1477" s="39">
        <v>48.772814885948108</v>
      </c>
    </row>
    <row r="1478" spans="1:9" x14ac:dyDescent="0.35">
      <c r="A1478" s="37" t="s">
        <v>246</v>
      </c>
      <c r="B1478" s="37" t="s">
        <v>66</v>
      </c>
      <c r="C1478" s="73" t="s">
        <v>57</v>
      </c>
      <c r="D1478" s="39">
        <v>13</v>
      </c>
      <c r="E1478" s="39">
        <v>8.0614306083646703</v>
      </c>
      <c r="F1478" s="39">
        <v>7.6949094484323037</v>
      </c>
      <c r="G1478" s="39">
        <v>7.1465820737466714</v>
      </c>
      <c r="H1478" s="39">
        <v>6.7470719670420083</v>
      </c>
      <c r="I1478" s="39">
        <v>6.2571617142280376</v>
      </c>
    </row>
    <row r="1479" spans="1:9" x14ac:dyDescent="0.35">
      <c r="A1479" s="37" t="s">
        <v>246</v>
      </c>
      <c r="B1479" s="37" t="s">
        <v>66</v>
      </c>
      <c r="C1479" s="74" t="s">
        <v>59</v>
      </c>
      <c r="D1479" s="39">
        <v>17</v>
      </c>
      <c r="E1479" s="39">
        <v>14.859852944669131</v>
      </c>
      <c r="F1479" s="39">
        <v>12.52290800186706</v>
      </c>
      <c r="G1479" s="39">
        <v>12.232447097194759</v>
      </c>
      <c r="H1479" s="39">
        <v>11.895964890721061</v>
      </c>
      <c r="I1479" s="39">
        <v>11.70023597972113</v>
      </c>
    </row>
    <row r="1480" spans="1:9" x14ac:dyDescent="0.35">
      <c r="A1480" s="37" t="s">
        <v>246</v>
      </c>
      <c r="B1480" s="37" t="s">
        <v>66</v>
      </c>
      <c r="C1480" s="73" t="s">
        <v>61</v>
      </c>
      <c r="D1480" s="39">
        <v>5</v>
      </c>
      <c r="E1480" s="39">
        <v>3.9606258549109521</v>
      </c>
      <c r="F1480" s="39">
        <v>1.7037052182193779</v>
      </c>
      <c r="G1480" s="39">
        <v>1.0212351753369719</v>
      </c>
      <c r="H1480" s="39">
        <v>0.60740701386427909</v>
      </c>
      <c r="I1480" s="39">
        <v>0.26078706783214139</v>
      </c>
    </row>
    <row r="1481" spans="1:9" x14ac:dyDescent="0.35">
      <c r="A1481" s="37" t="s">
        <v>246</v>
      </c>
      <c r="B1481" s="37" t="s">
        <v>66</v>
      </c>
      <c r="C1481" s="73" t="s">
        <v>63</v>
      </c>
      <c r="D1481" s="39">
        <v>7</v>
      </c>
      <c r="E1481" s="39">
        <v>10.87480840251472</v>
      </c>
      <c r="F1481" s="39">
        <v>11.26275765975358</v>
      </c>
      <c r="G1481" s="39">
        <v>9.7724298731617925</v>
      </c>
      <c r="H1481" s="39">
        <v>8.8763139240751681</v>
      </c>
      <c r="I1481" s="39">
        <v>8.5380793766993612</v>
      </c>
    </row>
    <row r="1482" spans="1:9" x14ac:dyDescent="0.35">
      <c r="A1482" s="37" t="s">
        <v>246</v>
      </c>
      <c r="B1482" s="37" t="s">
        <v>66</v>
      </c>
      <c r="C1482" s="73" t="s">
        <v>65</v>
      </c>
      <c r="D1482" s="39">
        <v>10</v>
      </c>
      <c r="E1482" s="39">
        <v>16.875020670769729</v>
      </c>
      <c r="F1482" s="39">
        <v>18.88882875667279</v>
      </c>
      <c r="G1482" s="39">
        <v>18.948921521073061</v>
      </c>
      <c r="H1482" s="39">
        <v>17.582811345517062</v>
      </c>
      <c r="I1482" s="39">
        <v>16.747019540812289</v>
      </c>
    </row>
    <row r="1483" spans="1:9" x14ac:dyDescent="0.35">
      <c r="A1483" s="37" t="s">
        <v>246</v>
      </c>
      <c r="B1483" s="37" t="s">
        <v>66</v>
      </c>
      <c r="C1483" s="73" t="s">
        <v>67</v>
      </c>
      <c r="D1483" s="39">
        <v>5</v>
      </c>
      <c r="E1483" s="39">
        <v>4.9410304346169216</v>
      </c>
      <c r="F1483" s="39">
        <v>3.498382701574319</v>
      </c>
      <c r="G1483" s="39">
        <v>4.068898089894593</v>
      </c>
      <c r="H1483" s="39">
        <v>3.6810419858219419</v>
      </c>
      <c r="I1483" s="39">
        <v>2.693625547976223</v>
      </c>
    </row>
    <row r="1484" spans="1:9" x14ac:dyDescent="0.35">
      <c r="A1484" s="37" t="s">
        <v>246</v>
      </c>
      <c r="B1484" s="37" t="s">
        <v>66</v>
      </c>
      <c r="C1484" s="73" t="s">
        <v>69</v>
      </c>
      <c r="D1484" s="39">
        <v>8</v>
      </c>
      <c r="E1484" s="39">
        <v>7.4829463673117393</v>
      </c>
      <c r="F1484" s="39">
        <v>6.8493956618380354</v>
      </c>
      <c r="G1484" s="39">
        <v>6.1499788871859487</v>
      </c>
      <c r="H1484" s="39">
        <v>6.4311768046090663</v>
      </c>
      <c r="I1484" s="39">
        <v>6.123833520923128</v>
      </c>
    </row>
    <row r="1485" spans="1:9" x14ac:dyDescent="0.35">
      <c r="A1485" s="37" t="s">
        <v>246</v>
      </c>
      <c r="B1485" s="37" t="s">
        <v>66</v>
      </c>
      <c r="C1485" s="73" t="s">
        <v>71</v>
      </c>
      <c r="D1485" s="39">
        <v>8</v>
      </c>
      <c r="E1485" s="39">
        <v>13.08455080354385</v>
      </c>
      <c r="F1485" s="39">
        <v>13.68224344907415</v>
      </c>
      <c r="G1485" s="39">
        <v>12.999657948969981</v>
      </c>
      <c r="H1485" s="39">
        <v>12.39743596337548</v>
      </c>
      <c r="I1485" s="39">
        <v>12.695153230310099</v>
      </c>
    </row>
    <row r="1486" spans="1:9" x14ac:dyDescent="0.35">
      <c r="A1486" s="37" t="s">
        <v>246</v>
      </c>
      <c r="B1486" s="37" t="s">
        <v>66</v>
      </c>
      <c r="C1486" s="73" t="s">
        <v>73</v>
      </c>
      <c r="D1486" s="39">
        <v>10</v>
      </c>
      <c r="E1486" s="39">
        <v>10.14818216579542</v>
      </c>
      <c r="F1486" s="39">
        <v>8.7112814349103882</v>
      </c>
      <c r="G1486" s="39">
        <v>8.8206371541211563</v>
      </c>
      <c r="H1486" s="39">
        <v>8.2926588002316137</v>
      </c>
      <c r="I1486" s="39">
        <v>7.9993346382732566</v>
      </c>
    </row>
    <row r="1487" spans="1:9" x14ac:dyDescent="0.35">
      <c r="A1487" s="37" t="s">
        <v>246</v>
      </c>
      <c r="B1487" s="37" t="s">
        <v>66</v>
      </c>
      <c r="C1487" s="73" t="s">
        <v>76</v>
      </c>
      <c r="D1487" s="39">
        <v>0</v>
      </c>
      <c r="E1487" s="39">
        <v>0.45494560690773628</v>
      </c>
      <c r="F1487" s="39">
        <v>1.5481933525098761</v>
      </c>
      <c r="G1487" s="39">
        <v>0.68191644828757725</v>
      </c>
      <c r="H1487" s="39">
        <v>0.53712494372703656</v>
      </c>
      <c r="I1487" s="39">
        <v>3.8753946401800882E-2</v>
      </c>
    </row>
    <row r="1488" spans="1:9" x14ac:dyDescent="0.35">
      <c r="A1488" s="37" t="s">
        <v>246</v>
      </c>
      <c r="B1488" s="37" t="s">
        <v>66</v>
      </c>
      <c r="C1488" s="73" t="s">
        <v>78</v>
      </c>
      <c r="D1488" s="39">
        <v>11</v>
      </c>
      <c r="E1488" s="39">
        <v>12.437599565555599</v>
      </c>
      <c r="F1488" s="39">
        <v>9.6403507268019428</v>
      </c>
      <c r="G1488" s="39">
        <v>11.34245224516518</v>
      </c>
      <c r="H1488" s="39">
        <v>10.315647275140771</v>
      </c>
      <c r="I1488" s="39">
        <v>10.08971947996676</v>
      </c>
    </row>
    <row r="1489" spans="1:9" x14ac:dyDescent="0.35">
      <c r="A1489" s="37" t="s">
        <v>246</v>
      </c>
      <c r="B1489" s="37" t="s">
        <v>66</v>
      </c>
      <c r="C1489" s="73" t="s">
        <v>80</v>
      </c>
      <c r="D1489" s="39">
        <v>20</v>
      </c>
      <c r="E1489" s="39">
        <v>15.95830492399879</v>
      </c>
      <c r="F1489" s="39">
        <v>14.09141625888552</v>
      </c>
      <c r="G1489" s="39">
        <v>11.71100005142098</v>
      </c>
      <c r="H1489" s="39">
        <v>13.10020563162217</v>
      </c>
      <c r="I1489" s="39">
        <v>12.291808042091009</v>
      </c>
    </row>
    <row r="1490" spans="1:9" x14ac:dyDescent="0.35">
      <c r="A1490" s="37" t="s">
        <v>246</v>
      </c>
      <c r="B1490" s="37" t="s">
        <v>66</v>
      </c>
      <c r="C1490" s="73" t="s">
        <v>82</v>
      </c>
      <c r="D1490" s="39">
        <v>11</v>
      </c>
      <c r="E1490" s="39">
        <v>7.3755780454302702</v>
      </c>
      <c r="F1490" s="39">
        <v>6.1274785095718247</v>
      </c>
      <c r="G1490" s="39">
        <v>5.3297548565361161</v>
      </c>
      <c r="H1490" s="39">
        <v>4.4316940827312612</v>
      </c>
      <c r="I1490" s="39">
        <v>4.9816852095550566</v>
      </c>
    </row>
    <row r="1491" spans="1:9" x14ac:dyDescent="0.35">
      <c r="A1491" s="37" t="s">
        <v>246</v>
      </c>
      <c r="B1491" s="37" t="s">
        <v>66</v>
      </c>
      <c r="C1491" s="73" t="s">
        <v>84</v>
      </c>
      <c r="D1491" s="39">
        <v>7</v>
      </c>
      <c r="E1491" s="39">
        <v>4.5178271185100396</v>
      </c>
      <c r="F1491" s="39">
        <v>3.535342971227315</v>
      </c>
      <c r="G1491" s="39">
        <v>2.546299244257209</v>
      </c>
      <c r="H1491" s="39">
        <v>2.0875172022944382</v>
      </c>
      <c r="I1491" s="39">
        <v>1.578072534295317</v>
      </c>
    </row>
    <row r="1492" spans="1:9" x14ac:dyDescent="0.35">
      <c r="A1492" s="37" t="s">
        <v>246</v>
      </c>
      <c r="B1492" s="37" t="s">
        <v>66</v>
      </c>
      <c r="C1492" s="73" t="s">
        <v>86</v>
      </c>
      <c r="D1492" s="39">
        <v>12</v>
      </c>
      <c r="E1492" s="39">
        <v>11.80187026262843</v>
      </c>
      <c r="F1492" s="39">
        <v>11.21659862460241</v>
      </c>
      <c r="G1492" s="39">
        <v>9.6424713670810682</v>
      </c>
      <c r="H1492" s="39">
        <v>9.424674798787148</v>
      </c>
      <c r="I1492" s="39">
        <v>8.8635960360627397</v>
      </c>
    </row>
    <row r="1493" spans="1:9" x14ac:dyDescent="0.35">
      <c r="A1493" s="37" t="s">
        <v>246</v>
      </c>
      <c r="B1493" s="37" t="s">
        <v>66</v>
      </c>
      <c r="C1493" s="73" t="s">
        <v>88</v>
      </c>
      <c r="D1493" s="39">
        <v>0</v>
      </c>
      <c r="E1493" s="39">
        <v>2.6370972045370999</v>
      </c>
      <c r="F1493" s="39">
        <v>3.7112193176859929</v>
      </c>
      <c r="G1493" s="39">
        <v>2.8280225026527068</v>
      </c>
      <c r="H1493" s="39">
        <v>2.3168522707281101</v>
      </c>
      <c r="I1493" s="39">
        <v>1.718053947631065</v>
      </c>
    </row>
    <row r="1494" spans="1:9" x14ac:dyDescent="0.35">
      <c r="A1494" s="37" t="s">
        <v>246</v>
      </c>
      <c r="B1494" s="37" t="s">
        <v>66</v>
      </c>
      <c r="C1494" s="73" t="s">
        <v>90</v>
      </c>
      <c r="D1494" s="39">
        <v>1</v>
      </c>
      <c r="E1494" s="39">
        <v>2.73846343235796</v>
      </c>
      <c r="F1494" s="39">
        <v>2.7019228609686818</v>
      </c>
      <c r="G1494" s="39">
        <v>3.2569701077311248</v>
      </c>
      <c r="H1494" s="39">
        <v>2.93300959052028</v>
      </c>
      <c r="I1494" s="39">
        <v>2.5133537782883821</v>
      </c>
    </row>
    <row r="1495" spans="1:9" x14ac:dyDescent="0.35">
      <c r="A1495" s="37" t="s">
        <v>246</v>
      </c>
      <c r="B1495" s="37" t="s">
        <v>66</v>
      </c>
      <c r="C1495" s="73" t="s">
        <v>92</v>
      </c>
      <c r="D1495" s="39">
        <v>0</v>
      </c>
      <c r="E1495" s="39">
        <v>1.155022986161562</v>
      </c>
      <c r="F1495" s="39">
        <v>1.6050317906970051</v>
      </c>
      <c r="G1495" s="39">
        <v>1.8139645051305939</v>
      </c>
      <c r="H1495" s="39">
        <v>2.2377492898346429</v>
      </c>
      <c r="I1495" s="39">
        <v>2.182028067434401</v>
      </c>
    </row>
    <row r="1496" spans="1:9" x14ac:dyDescent="0.35">
      <c r="A1496" s="37" t="s">
        <v>246</v>
      </c>
      <c r="B1496" s="37" t="s">
        <v>68</v>
      </c>
      <c r="C1496" s="73" t="s">
        <v>57</v>
      </c>
      <c r="D1496" s="39">
        <v>51</v>
      </c>
      <c r="E1496" s="39">
        <v>51.034671918123578</v>
      </c>
      <c r="F1496" s="39">
        <v>47.25309934343511</v>
      </c>
      <c r="G1496" s="39">
        <v>43.794270267771672</v>
      </c>
      <c r="H1496" s="39">
        <v>41.581215741479319</v>
      </c>
      <c r="I1496" s="39">
        <v>38.805431465872303</v>
      </c>
    </row>
    <row r="1497" spans="1:9" x14ac:dyDescent="0.35">
      <c r="A1497" s="37" t="s">
        <v>246</v>
      </c>
      <c r="B1497" s="37" t="s">
        <v>68</v>
      </c>
      <c r="C1497" s="74" t="s">
        <v>59</v>
      </c>
      <c r="D1497" s="39">
        <v>64</v>
      </c>
      <c r="E1497" s="39">
        <v>38.082814760090812</v>
      </c>
      <c r="F1497" s="39">
        <v>37.07518428849064</v>
      </c>
      <c r="G1497" s="39">
        <v>33.863779923645417</v>
      </c>
      <c r="H1497" s="39">
        <v>31.05931808898114</v>
      </c>
      <c r="I1497" s="39">
        <v>29.02655346452141</v>
      </c>
    </row>
    <row r="1498" spans="1:9" x14ac:dyDescent="0.35">
      <c r="A1498" s="37" t="s">
        <v>246</v>
      </c>
      <c r="B1498" s="37" t="s">
        <v>68</v>
      </c>
      <c r="C1498" s="73" t="s">
        <v>61</v>
      </c>
      <c r="D1498" s="39">
        <v>43</v>
      </c>
      <c r="E1498" s="39">
        <v>36.095024058104883</v>
      </c>
      <c r="F1498" s="39">
        <v>23.811550977079321</v>
      </c>
      <c r="G1498" s="39">
        <v>22.356083055168249</v>
      </c>
      <c r="H1498" s="39">
        <v>20.173729194187921</v>
      </c>
      <c r="I1498" s="39">
        <v>18.365672518828529</v>
      </c>
    </row>
    <row r="1499" spans="1:9" x14ac:dyDescent="0.35">
      <c r="A1499" s="37" t="s">
        <v>246</v>
      </c>
      <c r="B1499" s="37" t="s">
        <v>68</v>
      </c>
      <c r="C1499" s="73" t="s">
        <v>63</v>
      </c>
      <c r="D1499" s="39">
        <v>42</v>
      </c>
      <c r="E1499" s="39">
        <v>36.849642455813537</v>
      </c>
      <c r="F1499" s="39">
        <v>29.40820641608293</v>
      </c>
      <c r="G1499" s="39">
        <v>21.941503501385711</v>
      </c>
      <c r="H1499" s="39">
        <v>20.326929106738039</v>
      </c>
      <c r="I1499" s="39">
        <v>18.630878953580488</v>
      </c>
    </row>
    <row r="1500" spans="1:9" x14ac:dyDescent="0.35">
      <c r="A1500" s="37" t="s">
        <v>246</v>
      </c>
      <c r="B1500" s="37" t="s">
        <v>68</v>
      </c>
      <c r="C1500" s="73" t="s">
        <v>65</v>
      </c>
      <c r="D1500" s="39">
        <v>55</v>
      </c>
      <c r="E1500" s="39">
        <v>44.604115061647839</v>
      </c>
      <c r="F1500" s="39">
        <v>45.001410255998863</v>
      </c>
      <c r="G1500" s="39">
        <v>40.49668555543105</v>
      </c>
      <c r="H1500" s="39">
        <v>35.407049247134033</v>
      </c>
      <c r="I1500" s="39">
        <v>33.205283679250122</v>
      </c>
    </row>
    <row r="1501" spans="1:9" x14ac:dyDescent="0.35">
      <c r="A1501" s="37" t="s">
        <v>246</v>
      </c>
      <c r="B1501" s="37" t="s">
        <v>68</v>
      </c>
      <c r="C1501" s="73" t="s">
        <v>67</v>
      </c>
      <c r="D1501" s="39">
        <v>56</v>
      </c>
      <c r="E1501" s="39">
        <v>33.100272820911137</v>
      </c>
      <c r="F1501" s="39">
        <v>28.97434795316801</v>
      </c>
      <c r="G1501" s="39">
        <v>29.880429856082841</v>
      </c>
      <c r="H1501" s="39">
        <v>26.302755386091121</v>
      </c>
      <c r="I1501" s="39">
        <v>21.64693764991809</v>
      </c>
    </row>
    <row r="1502" spans="1:9" x14ac:dyDescent="0.35">
      <c r="A1502" s="37" t="s">
        <v>246</v>
      </c>
      <c r="B1502" s="37" t="s">
        <v>68</v>
      </c>
      <c r="C1502" s="73" t="s">
        <v>69</v>
      </c>
      <c r="D1502" s="39">
        <v>48</v>
      </c>
      <c r="E1502" s="39">
        <v>55.280352644460507</v>
      </c>
      <c r="F1502" s="39">
        <v>48.659436109259872</v>
      </c>
      <c r="G1502" s="39">
        <v>45.350650600070978</v>
      </c>
      <c r="H1502" s="39">
        <v>46.304582890667653</v>
      </c>
      <c r="I1502" s="39">
        <v>43.046089815299609</v>
      </c>
    </row>
    <row r="1503" spans="1:9" x14ac:dyDescent="0.35">
      <c r="A1503" s="37" t="s">
        <v>246</v>
      </c>
      <c r="B1503" s="37" t="s">
        <v>68</v>
      </c>
      <c r="C1503" s="73" t="s">
        <v>71</v>
      </c>
      <c r="D1503" s="39">
        <v>67</v>
      </c>
      <c r="E1503" s="39">
        <v>56.46584119324789</v>
      </c>
      <c r="F1503" s="39">
        <v>58.230745255927033</v>
      </c>
      <c r="G1503" s="39">
        <v>51.437342406942392</v>
      </c>
      <c r="H1503" s="39">
        <v>48.312328851788678</v>
      </c>
      <c r="I1503" s="39">
        <v>48.92493265211403</v>
      </c>
    </row>
    <row r="1504" spans="1:9" x14ac:dyDescent="0.35">
      <c r="A1504" s="37" t="s">
        <v>246</v>
      </c>
      <c r="B1504" s="37" t="s">
        <v>68</v>
      </c>
      <c r="C1504" s="73" t="s">
        <v>73</v>
      </c>
      <c r="D1504" s="39">
        <v>52</v>
      </c>
      <c r="E1504" s="39">
        <v>59.748874963702811</v>
      </c>
      <c r="F1504" s="39">
        <v>53.852230355452548</v>
      </c>
      <c r="G1504" s="39">
        <v>53.828469481770341</v>
      </c>
      <c r="H1504" s="39">
        <v>47.721960876391243</v>
      </c>
      <c r="I1504" s="39">
        <v>44.590865008836523</v>
      </c>
    </row>
    <row r="1505" spans="1:9" x14ac:dyDescent="0.35">
      <c r="A1505" s="37" t="s">
        <v>246</v>
      </c>
      <c r="B1505" s="37" t="s">
        <v>68</v>
      </c>
      <c r="C1505" s="73" t="s">
        <v>76</v>
      </c>
      <c r="D1505" s="39">
        <v>73</v>
      </c>
      <c r="E1505" s="39">
        <v>56.281345235700933</v>
      </c>
      <c r="F1505" s="39">
        <v>61.210071236535263</v>
      </c>
      <c r="G1505" s="39">
        <v>55.652092419616253</v>
      </c>
      <c r="H1505" s="39">
        <v>55.241446357688183</v>
      </c>
      <c r="I1505" s="39">
        <v>50.375691624927128</v>
      </c>
    </row>
    <row r="1506" spans="1:9" x14ac:dyDescent="0.35">
      <c r="A1506" s="37" t="s">
        <v>246</v>
      </c>
      <c r="B1506" s="37" t="s">
        <v>68</v>
      </c>
      <c r="C1506" s="73" t="s">
        <v>78</v>
      </c>
      <c r="D1506" s="39">
        <v>43</v>
      </c>
      <c r="E1506" s="39">
        <v>42.409313899168282</v>
      </c>
      <c r="F1506" s="39">
        <v>33.119815356631733</v>
      </c>
      <c r="G1506" s="39">
        <v>37.11504958428668</v>
      </c>
      <c r="H1506" s="39">
        <v>33.412877369175931</v>
      </c>
      <c r="I1506" s="39">
        <v>31.615533971434949</v>
      </c>
    </row>
    <row r="1507" spans="1:9" x14ac:dyDescent="0.35">
      <c r="A1507" s="37" t="s">
        <v>246</v>
      </c>
      <c r="B1507" s="37" t="s">
        <v>68</v>
      </c>
      <c r="C1507" s="73" t="s">
        <v>80</v>
      </c>
      <c r="D1507" s="39">
        <v>78</v>
      </c>
      <c r="E1507" s="39">
        <v>64.533526789390123</v>
      </c>
      <c r="F1507" s="39">
        <v>67.336025609671267</v>
      </c>
      <c r="G1507" s="39">
        <v>58.288782186808852</v>
      </c>
      <c r="H1507" s="39">
        <v>61.641700789849423</v>
      </c>
      <c r="I1507" s="39">
        <v>57.078093127975549</v>
      </c>
    </row>
    <row r="1508" spans="1:9" x14ac:dyDescent="0.35">
      <c r="A1508" s="37" t="s">
        <v>246</v>
      </c>
      <c r="B1508" s="37" t="s">
        <v>68</v>
      </c>
      <c r="C1508" s="73" t="s">
        <v>82</v>
      </c>
      <c r="D1508" s="39">
        <v>79</v>
      </c>
      <c r="E1508" s="39">
        <v>71.727106371262508</v>
      </c>
      <c r="F1508" s="39">
        <v>60.794548749186823</v>
      </c>
      <c r="G1508" s="39">
        <v>60.319635927411781</v>
      </c>
      <c r="H1508" s="39">
        <v>51.606842077269043</v>
      </c>
      <c r="I1508" s="39">
        <v>55.389495579761913</v>
      </c>
    </row>
    <row r="1509" spans="1:9" x14ac:dyDescent="0.35">
      <c r="A1509" s="37" t="s">
        <v>246</v>
      </c>
      <c r="B1509" s="37" t="s">
        <v>68</v>
      </c>
      <c r="C1509" s="73" t="s">
        <v>84</v>
      </c>
      <c r="D1509" s="39">
        <v>78</v>
      </c>
      <c r="E1509" s="39">
        <v>89.456179531540542</v>
      </c>
      <c r="F1509" s="39">
        <v>82.856530528625015</v>
      </c>
      <c r="G1509" s="39">
        <v>72.451972074935938</v>
      </c>
      <c r="H1509" s="39">
        <v>74.558967438065281</v>
      </c>
      <c r="I1509" s="39">
        <v>66.42359287715847</v>
      </c>
    </row>
    <row r="1510" spans="1:9" x14ac:dyDescent="0.35">
      <c r="A1510" s="37" t="s">
        <v>246</v>
      </c>
      <c r="B1510" s="37" t="s">
        <v>68</v>
      </c>
      <c r="C1510" s="73" t="s">
        <v>86</v>
      </c>
      <c r="D1510" s="39">
        <v>48</v>
      </c>
      <c r="E1510" s="39">
        <v>56.328214674468207</v>
      </c>
      <c r="F1510" s="39">
        <v>62.989264640243533</v>
      </c>
      <c r="G1510" s="39">
        <v>58.81617172368945</v>
      </c>
      <c r="H1510" s="39">
        <v>51.408252286340222</v>
      </c>
      <c r="I1510" s="39">
        <v>50.879822311445217</v>
      </c>
    </row>
    <row r="1511" spans="1:9" x14ac:dyDescent="0.35">
      <c r="A1511" s="37" t="s">
        <v>246</v>
      </c>
      <c r="B1511" s="37" t="s">
        <v>68</v>
      </c>
      <c r="C1511" s="73" t="s">
        <v>88</v>
      </c>
      <c r="D1511" s="39">
        <v>35</v>
      </c>
      <c r="E1511" s="39">
        <v>47.511789171444498</v>
      </c>
      <c r="F1511" s="39">
        <v>47.747951885873711</v>
      </c>
      <c r="G1511" s="39">
        <v>52.550823885572242</v>
      </c>
      <c r="H1511" s="39">
        <v>49.478649744222842</v>
      </c>
      <c r="I1511" s="39">
        <v>43.862878636898849</v>
      </c>
    </row>
    <row r="1512" spans="1:9" x14ac:dyDescent="0.35">
      <c r="A1512" s="37" t="s">
        <v>246</v>
      </c>
      <c r="B1512" s="37" t="s">
        <v>68</v>
      </c>
      <c r="C1512" s="73" t="s">
        <v>90</v>
      </c>
      <c r="D1512" s="39">
        <v>25</v>
      </c>
      <c r="E1512" s="39">
        <v>28.448067924905391</v>
      </c>
      <c r="F1512" s="39">
        <v>26.675598606102891</v>
      </c>
      <c r="G1512" s="39">
        <v>27.01737248790354</v>
      </c>
      <c r="H1512" s="39">
        <v>31.211407916515491</v>
      </c>
      <c r="I1512" s="39">
        <v>29.85381677042637</v>
      </c>
    </row>
    <row r="1513" spans="1:9" x14ac:dyDescent="0.35">
      <c r="A1513" s="37" t="s">
        <v>246</v>
      </c>
      <c r="B1513" s="37" t="s">
        <v>68</v>
      </c>
      <c r="C1513" s="73" t="s">
        <v>92</v>
      </c>
      <c r="D1513" s="39">
        <v>42</v>
      </c>
      <c r="E1513" s="39">
        <v>50.095597825732924</v>
      </c>
      <c r="F1513" s="39">
        <v>56.318924442260041</v>
      </c>
      <c r="G1513" s="39">
        <v>56.683830277346061</v>
      </c>
      <c r="H1513" s="39">
        <v>58.161268726892047</v>
      </c>
      <c r="I1513" s="39">
        <v>63.090779027369472</v>
      </c>
    </row>
    <row r="1514" spans="1:9" x14ac:dyDescent="0.35">
      <c r="A1514" s="37" t="s">
        <v>246</v>
      </c>
      <c r="B1514" s="37" t="s">
        <v>70</v>
      </c>
      <c r="C1514" s="73" t="s">
        <v>57</v>
      </c>
      <c r="D1514" s="39">
        <v>21</v>
      </c>
      <c r="E1514" s="39">
        <v>24.599933994341129</v>
      </c>
      <c r="F1514" s="39">
        <v>23.849491824988561</v>
      </c>
      <c r="G1514" s="39">
        <v>22.558396888488112</v>
      </c>
      <c r="H1514" s="39">
        <v>21.747305860288471</v>
      </c>
      <c r="I1514" s="39">
        <v>20.78578984750596</v>
      </c>
    </row>
    <row r="1515" spans="1:9" x14ac:dyDescent="0.35">
      <c r="A1515" s="37" t="s">
        <v>246</v>
      </c>
      <c r="B1515" s="37" t="s">
        <v>70</v>
      </c>
      <c r="C1515" s="74" t="s">
        <v>59</v>
      </c>
      <c r="D1515" s="39">
        <v>29</v>
      </c>
      <c r="E1515" s="39">
        <v>22.56963608697313</v>
      </c>
      <c r="F1515" s="39">
        <v>18.56274318574722</v>
      </c>
      <c r="G1515" s="39">
        <v>17.582620846780038</v>
      </c>
      <c r="H1515" s="39">
        <v>16.591473511981789</v>
      </c>
      <c r="I1515" s="39">
        <v>15.896260626281331</v>
      </c>
    </row>
    <row r="1516" spans="1:9" x14ac:dyDescent="0.35">
      <c r="A1516" s="37" t="s">
        <v>246</v>
      </c>
      <c r="B1516" s="37" t="s">
        <v>70</v>
      </c>
      <c r="C1516" s="73" t="s">
        <v>61</v>
      </c>
      <c r="D1516" s="39">
        <v>20</v>
      </c>
      <c r="E1516" s="39">
        <v>16.5095991878012</v>
      </c>
      <c r="F1516" s="39">
        <v>12.777858959193949</v>
      </c>
      <c r="G1516" s="39">
        <v>10.82568491025993</v>
      </c>
      <c r="H1516" s="39">
        <v>10.18815693301015</v>
      </c>
      <c r="I1516" s="39">
        <v>9.6858511515843446</v>
      </c>
    </row>
    <row r="1517" spans="1:9" x14ac:dyDescent="0.35">
      <c r="A1517" s="37" t="s">
        <v>246</v>
      </c>
      <c r="B1517" s="37" t="s">
        <v>70</v>
      </c>
      <c r="C1517" s="73" t="s">
        <v>63</v>
      </c>
      <c r="D1517" s="39">
        <v>7</v>
      </c>
      <c r="E1517" s="39">
        <v>11.43019628502385</v>
      </c>
      <c r="F1517" s="39">
        <v>11.789801633058831</v>
      </c>
      <c r="G1517" s="39">
        <v>9.5620240768657947</v>
      </c>
      <c r="H1517" s="39">
        <v>8.4401728214377858</v>
      </c>
      <c r="I1517" s="39">
        <v>7.9265141482794377</v>
      </c>
    </row>
    <row r="1518" spans="1:9" x14ac:dyDescent="0.35">
      <c r="A1518" s="37" t="s">
        <v>246</v>
      </c>
      <c r="B1518" s="37" t="s">
        <v>70</v>
      </c>
      <c r="C1518" s="73" t="s">
        <v>65</v>
      </c>
      <c r="D1518" s="39">
        <v>35</v>
      </c>
      <c r="E1518" s="39">
        <v>15.237138168417429</v>
      </c>
      <c r="F1518" s="39">
        <v>17.206822940660441</v>
      </c>
      <c r="G1518" s="39">
        <v>16.9225637388185</v>
      </c>
      <c r="H1518" s="39">
        <v>15.167477938349821</v>
      </c>
      <c r="I1518" s="39">
        <v>14.166677097515921</v>
      </c>
    </row>
    <row r="1519" spans="1:9" x14ac:dyDescent="0.35">
      <c r="A1519" s="37" t="s">
        <v>246</v>
      </c>
      <c r="B1519" s="37" t="s">
        <v>70</v>
      </c>
      <c r="C1519" s="73" t="s">
        <v>67</v>
      </c>
      <c r="D1519" s="39">
        <v>24</v>
      </c>
      <c r="E1519" s="39">
        <v>18.2805889365168</v>
      </c>
      <c r="F1519" s="39">
        <v>14.62230278575441</v>
      </c>
      <c r="G1519" s="39">
        <v>15.949647114175811</v>
      </c>
      <c r="H1519" s="39">
        <v>15.19897307590306</v>
      </c>
      <c r="I1519" s="39">
        <v>13.3067756767629</v>
      </c>
    </row>
    <row r="1520" spans="1:9" x14ac:dyDescent="0.35">
      <c r="A1520" s="37" t="s">
        <v>246</v>
      </c>
      <c r="B1520" s="37" t="s">
        <v>70</v>
      </c>
      <c r="C1520" s="73" t="s">
        <v>69</v>
      </c>
      <c r="D1520" s="39">
        <v>37</v>
      </c>
      <c r="E1520" s="39">
        <v>34.286665099474689</v>
      </c>
      <c r="F1520" s="39">
        <v>32.657802623249758</v>
      </c>
      <c r="G1520" s="39">
        <v>29.91391187486186</v>
      </c>
      <c r="H1520" s="39">
        <v>30.83563707184901</v>
      </c>
      <c r="I1520" s="39">
        <v>29.916782004970141</v>
      </c>
    </row>
    <row r="1521" spans="1:9" x14ac:dyDescent="0.35">
      <c r="A1521" s="37" t="s">
        <v>246</v>
      </c>
      <c r="B1521" s="37" t="s">
        <v>70</v>
      </c>
      <c r="C1521" s="73" t="s">
        <v>71</v>
      </c>
      <c r="D1521" s="39">
        <v>27</v>
      </c>
      <c r="E1521" s="39">
        <v>22.22849842334103</v>
      </c>
      <c r="F1521" s="39">
        <v>23.427967047526561</v>
      </c>
      <c r="G1521" s="39">
        <v>21.716222574072081</v>
      </c>
      <c r="H1521" s="39">
        <v>20.4020585293237</v>
      </c>
      <c r="I1521" s="39">
        <v>20.774863112454749</v>
      </c>
    </row>
    <row r="1522" spans="1:9" x14ac:dyDescent="0.35">
      <c r="A1522" s="37" t="s">
        <v>246</v>
      </c>
      <c r="B1522" s="37" t="s">
        <v>70</v>
      </c>
      <c r="C1522" s="73" t="s">
        <v>73</v>
      </c>
      <c r="D1522" s="39">
        <v>0</v>
      </c>
      <c r="E1522" s="39">
        <v>8.8189372554576462</v>
      </c>
      <c r="F1522" s="39">
        <v>6.5776459626045867</v>
      </c>
      <c r="G1522" s="39">
        <v>6.6037689879601791</v>
      </c>
      <c r="H1522" s="39">
        <v>5.5645800558807306</v>
      </c>
      <c r="I1522" s="39">
        <v>5.0605882738668422</v>
      </c>
    </row>
    <row r="1523" spans="1:9" x14ac:dyDescent="0.35">
      <c r="A1523" s="37" t="s">
        <v>246</v>
      </c>
      <c r="B1523" s="37" t="s">
        <v>70</v>
      </c>
      <c r="C1523" s="73" t="s">
        <v>76</v>
      </c>
      <c r="D1523" s="39">
        <v>10</v>
      </c>
      <c r="E1523" s="39">
        <v>9.573596534282796</v>
      </c>
      <c r="F1523" s="39">
        <v>12.097995335470809</v>
      </c>
      <c r="G1523" s="39">
        <v>10.65323315352328</v>
      </c>
      <c r="H1523" s="39">
        <v>10.488384668763549</v>
      </c>
      <c r="I1523" s="39">
        <v>9.9082834050291542</v>
      </c>
    </row>
    <row r="1524" spans="1:9" x14ac:dyDescent="0.35">
      <c r="A1524" s="37" t="s">
        <v>246</v>
      </c>
      <c r="B1524" s="37" t="s">
        <v>70</v>
      </c>
      <c r="C1524" s="73" t="s">
        <v>78</v>
      </c>
      <c r="D1524" s="39">
        <v>17</v>
      </c>
      <c r="E1524" s="39">
        <v>10.74262614618214</v>
      </c>
      <c r="F1524" s="39">
        <v>8.1573899937096428</v>
      </c>
      <c r="G1524" s="39">
        <v>9.6044393768604639</v>
      </c>
      <c r="H1524" s="39">
        <v>8.5981906240359471</v>
      </c>
      <c r="I1524" s="39">
        <v>8.3149808486836285</v>
      </c>
    </row>
    <row r="1525" spans="1:9" x14ac:dyDescent="0.35">
      <c r="A1525" s="37" t="s">
        <v>246</v>
      </c>
      <c r="B1525" s="37" t="s">
        <v>70</v>
      </c>
      <c r="C1525" s="73" t="s">
        <v>80</v>
      </c>
      <c r="D1525" s="39">
        <v>2</v>
      </c>
      <c r="E1525" s="39">
        <v>6.8317378052318114</v>
      </c>
      <c r="F1525" s="39">
        <v>5.8039979385247111</v>
      </c>
      <c r="G1525" s="39">
        <v>4.5499574656294266</v>
      </c>
      <c r="H1525" s="39">
        <v>5.2118808875106142</v>
      </c>
      <c r="I1525" s="39">
        <v>4.7557651733286397</v>
      </c>
    </row>
    <row r="1526" spans="1:9" x14ac:dyDescent="0.35">
      <c r="A1526" s="37" t="s">
        <v>246</v>
      </c>
      <c r="B1526" s="37" t="s">
        <v>70</v>
      </c>
      <c r="C1526" s="73" t="s">
        <v>82</v>
      </c>
      <c r="D1526" s="39">
        <v>7</v>
      </c>
      <c r="E1526" s="39">
        <v>4.7860981449684887</v>
      </c>
      <c r="F1526" s="39">
        <v>3.478812059148876</v>
      </c>
      <c r="G1526" s="39">
        <v>2.8163588083039</v>
      </c>
      <c r="H1526" s="39">
        <v>2.0874300677782829</v>
      </c>
      <c r="I1526" s="39">
        <v>2.5047985074955359</v>
      </c>
    </row>
    <row r="1527" spans="1:9" x14ac:dyDescent="0.35">
      <c r="A1527" s="37" t="s">
        <v>246</v>
      </c>
      <c r="B1527" s="37" t="s">
        <v>70</v>
      </c>
      <c r="C1527" s="73" t="s">
        <v>84</v>
      </c>
      <c r="D1527" s="39">
        <v>10</v>
      </c>
      <c r="E1527" s="39">
        <v>11.19620849241729</v>
      </c>
      <c r="F1527" s="39">
        <v>9.3175021921639871</v>
      </c>
      <c r="G1527" s="39">
        <v>9.0424445833785789</v>
      </c>
      <c r="H1527" s="39">
        <v>8.3196893370537026</v>
      </c>
      <c r="I1527" s="39">
        <v>7.5711844808984514</v>
      </c>
    </row>
    <row r="1528" spans="1:9" x14ac:dyDescent="0.35">
      <c r="A1528" s="37" t="s">
        <v>246</v>
      </c>
      <c r="B1528" s="37" t="s">
        <v>70</v>
      </c>
      <c r="C1528" s="73" t="s">
        <v>86</v>
      </c>
      <c r="D1528" s="39">
        <v>7</v>
      </c>
      <c r="E1528" s="39">
        <v>4.3469489247929891</v>
      </c>
      <c r="F1528" s="39">
        <v>3.4131925178692071</v>
      </c>
      <c r="G1528" s="39">
        <v>2.7511756509175198</v>
      </c>
      <c r="H1528" s="39">
        <v>2.2496408183179128</v>
      </c>
      <c r="I1528" s="39">
        <v>2.0646138413376272</v>
      </c>
    </row>
    <row r="1529" spans="1:9" x14ac:dyDescent="0.35">
      <c r="A1529" s="37" t="s">
        <v>246</v>
      </c>
      <c r="B1529" s="37" t="s">
        <v>70</v>
      </c>
      <c r="C1529" s="73" t="s">
        <v>88</v>
      </c>
      <c r="D1529" s="39">
        <v>4</v>
      </c>
      <c r="E1529" s="39">
        <v>2.4711377472988949</v>
      </c>
      <c r="F1529" s="39">
        <v>3.2532131408239628</v>
      </c>
      <c r="G1529" s="39">
        <v>2.6754933114918291</v>
      </c>
      <c r="H1529" s="39">
        <v>2.229485371257045</v>
      </c>
      <c r="I1529" s="39">
        <v>1.9202406833874259</v>
      </c>
    </row>
    <row r="1530" spans="1:9" x14ac:dyDescent="0.35">
      <c r="A1530" s="37" t="s">
        <v>246</v>
      </c>
      <c r="B1530" s="37" t="s">
        <v>70</v>
      </c>
      <c r="C1530" s="73" t="s">
        <v>90</v>
      </c>
      <c r="D1530" s="39">
        <v>6</v>
      </c>
      <c r="E1530" s="39">
        <v>3.2490889312986959</v>
      </c>
      <c r="F1530" s="39">
        <v>3.2674266744943239</v>
      </c>
      <c r="G1530" s="39">
        <v>4.0735743545087946</v>
      </c>
      <c r="H1530" s="39">
        <v>3.49123153598436</v>
      </c>
      <c r="I1530" s="39">
        <v>2.9471446900798699</v>
      </c>
    </row>
    <row r="1531" spans="1:9" x14ac:dyDescent="0.35">
      <c r="A1531" s="37" t="s">
        <v>246</v>
      </c>
      <c r="B1531" s="37" t="s">
        <v>70</v>
      </c>
      <c r="C1531" s="73" t="s">
        <v>92</v>
      </c>
      <c r="D1531" s="39">
        <v>2</v>
      </c>
      <c r="E1531" s="39">
        <v>3.5933224037571398</v>
      </c>
      <c r="F1531" s="39">
        <v>4.52321069224885</v>
      </c>
      <c r="G1531" s="39">
        <v>4.825444861080336</v>
      </c>
      <c r="H1531" s="39">
        <v>5.5709206551109931</v>
      </c>
      <c r="I1531" s="39">
        <v>5.4782731304659631</v>
      </c>
    </row>
    <row r="1532" spans="1:9" x14ac:dyDescent="0.35">
      <c r="A1532" s="37" t="s">
        <v>246</v>
      </c>
      <c r="B1532" s="37" t="s">
        <v>72</v>
      </c>
      <c r="C1532" s="73" t="s">
        <v>57</v>
      </c>
      <c r="D1532" s="39">
        <v>34018</v>
      </c>
      <c r="E1532" s="39">
        <v>34600.708709114682</v>
      </c>
      <c r="F1532" s="39">
        <v>34637.367361346347</v>
      </c>
      <c r="G1532" s="39">
        <v>35461.913352393967</v>
      </c>
      <c r="H1532" s="39">
        <v>37054.601150200731</v>
      </c>
      <c r="I1532" s="39">
        <v>38229.792012038037</v>
      </c>
    </row>
    <row r="1533" spans="1:9" x14ac:dyDescent="0.35">
      <c r="A1533" s="37" t="s">
        <v>246</v>
      </c>
      <c r="B1533" s="37" t="s">
        <v>72</v>
      </c>
      <c r="C1533" s="74" t="s">
        <v>59</v>
      </c>
      <c r="D1533" s="39">
        <v>37177</v>
      </c>
      <c r="E1533" s="39">
        <v>33953.676505307711</v>
      </c>
      <c r="F1533" s="39">
        <v>34182.034932603077</v>
      </c>
      <c r="G1533" s="39">
        <v>34388.366290447942</v>
      </c>
      <c r="H1533" s="39">
        <v>35486.270228492649</v>
      </c>
      <c r="I1533" s="39">
        <v>37118.557968824127</v>
      </c>
    </row>
    <row r="1534" spans="1:9" x14ac:dyDescent="0.35">
      <c r="A1534" s="37" t="s">
        <v>246</v>
      </c>
      <c r="B1534" s="37" t="s">
        <v>72</v>
      </c>
      <c r="C1534" s="73" t="s">
        <v>61</v>
      </c>
      <c r="D1534" s="39">
        <v>36882</v>
      </c>
      <c r="E1534" s="39">
        <v>37601.885685996713</v>
      </c>
      <c r="F1534" s="39">
        <v>34601.628970628888</v>
      </c>
      <c r="G1534" s="39">
        <v>34969.417555223547</v>
      </c>
      <c r="H1534" s="39">
        <v>35527.833264037421</v>
      </c>
      <c r="I1534" s="39">
        <v>36792.533046260382</v>
      </c>
    </row>
    <row r="1535" spans="1:9" x14ac:dyDescent="0.35">
      <c r="A1535" s="37" t="s">
        <v>246</v>
      </c>
      <c r="B1535" s="37" t="s">
        <v>72</v>
      </c>
      <c r="C1535" s="73" t="s">
        <v>63</v>
      </c>
      <c r="D1535" s="39">
        <v>37383</v>
      </c>
      <c r="E1535" s="39">
        <v>42845.43310633942</v>
      </c>
      <c r="F1535" s="39">
        <v>43065.081338454729</v>
      </c>
      <c r="G1535" s="39">
        <v>40723.840819445068</v>
      </c>
      <c r="H1535" s="39">
        <v>41518.837484679607</v>
      </c>
      <c r="I1535" s="39">
        <v>42422.850884722393</v>
      </c>
    </row>
    <row r="1536" spans="1:9" x14ac:dyDescent="0.35">
      <c r="A1536" s="37" t="s">
        <v>246</v>
      </c>
      <c r="B1536" s="37" t="s">
        <v>72</v>
      </c>
      <c r="C1536" s="73" t="s">
        <v>65</v>
      </c>
      <c r="D1536" s="39">
        <v>50044</v>
      </c>
      <c r="E1536" s="39">
        <v>52671.844011222209</v>
      </c>
      <c r="F1536" s="39">
        <v>59299.010413637843</v>
      </c>
      <c r="G1536" s="39">
        <v>60002.852002734988</v>
      </c>
      <c r="H1536" s="39">
        <v>58512.050169659502</v>
      </c>
      <c r="I1536" s="39">
        <v>59813.912647880403</v>
      </c>
    </row>
    <row r="1537" spans="1:9" x14ac:dyDescent="0.35">
      <c r="A1537" s="37" t="s">
        <v>246</v>
      </c>
      <c r="B1537" s="37" t="s">
        <v>72</v>
      </c>
      <c r="C1537" s="73" t="s">
        <v>67</v>
      </c>
      <c r="D1537" s="39">
        <v>53162</v>
      </c>
      <c r="E1537" s="39">
        <v>55017.749997033163</v>
      </c>
      <c r="F1537" s="39">
        <v>59040.186716762597</v>
      </c>
      <c r="G1537" s="39">
        <v>65009.926899960941</v>
      </c>
      <c r="H1537" s="39">
        <v>66280.749259419594</v>
      </c>
      <c r="I1537" s="39">
        <v>65799.368150638533</v>
      </c>
    </row>
    <row r="1538" spans="1:9" x14ac:dyDescent="0.35">
      <c r="A1538" s="37" t="s">
        <v>246</v>
      </c>
      <c r="B1538" s="37" t="s">
        <v>72</v>
      </c>
      <c r="C1538" s="73" t="s">
        <v>69</v>
      </c>
      <c r="D1538" s="39">
        <v>52890</v>
      </c>
      <c r="E1538" s="39">
        <v>54979.487831607403</v>
      </c>
      <c r="F1538" s="39">
        <v>56065.05886520222</v>
      </c>
      <c r="G1538" s="39">
        <v>59830.973416918117</v>
      </c>
      <c r="H1538" s="39">
        <v>65287.932852147533</v>
      </c>
      <c r="I1538" s="39">
        <v>66890.048053704173</v>
      </c>
    </row>
    <row r="1539" spans="1:9" x14ac:dyDescent="0.35">
      <c r="A1539" s="37" t="s">
        <v>246</v>
      </c>
      <c r="B1539" s="37" t="s">
        <v>72</v>
      </c>
      <c r="C1539" s="73" t="s">
        <v>71</v>
      </c>
      <c r="D1539" s="39">
        <v>51319</v>
      </c>
      <c r="E1539" s="39">
        <v>53229.375701989848</v>
      </c>
      <c r="F1539" s="39">
        <v>54025.925109707598</v>
      </c>
      <c r="G1539" s="39">
        <v>55021.485716921074</v>
      </c>
      <c r="H1539" s="39">
        <v>58785.111998268731</v>
      </c>
      <c r="I1539" s="39">
        <v>63968.630817792029</v>
      </c>
    </row>
    <row r="1540" spans="1:9" x14ac:dyDescent="0.35">
      <c r="A1540" s="37" t="s">
        <v>246</v>
      </c>
      <c r="B1540" s="37" t="s">
        <v>72</v>
      </c>
      <c r="C1540" s="73" t="s">
        <v>73</v>
      </c>
      <c r="D1540" s="39">
        <v>45398</v>
      </c>
      <c r="E1540" s="39">
        <v>51552.686099831037</v>
      </c>
      <c r="F1540" s="39">
        <v>52492.147101275972</v>
      </c>
      <c r="G1540" s="39">
        <v>53432.012338135261</v>
      </c>
      <c r="H1540" s="39">
        <v>54618.06915013153</v>
      </c>
      <c r="I1540" s="39">
        <v>58379.704224137633</v>
      </c>
    </row>
    <row r="1541" spans="1:9" x14ac:dyDescent="0.35">
      <c r="A1541" s="37" t="s">
        <v>246</v>
      </c>
      <c r="B1541" s="37" t="s">
        <v>72</v>
      </c>
      <c r="C1541" s="73" t="s">
        <v>76</v>
      </c>
      <c r="D1541" s="39">
        <v>43320</v>
      </c>
      <c r="E1541" s="39">
        <v>45471.914050402862</v>
      </c>
      <c r="F1541" s="39">
        <v>50336.595252503852</v>
      </c>
      <c r="G1541" s="39">
        <v>51535.768379019399</v>
      </c>
      <c r="H1541" s="39">
        <v>52842.61402135338</v>
      </c>
      <c r="I1541" s="39">
        <v>54137.5473494369</v>
      </c>
    </row>
    <row r="1542" spans="1:9" x14ac:dyDescent="0.35">
      <c r="A1542" s="37" t="s">
        <v>246</v>
      </c>
      <c r="B1542" s="37" t="s">
        <v>72</v>
      </c>
      <c r="C1542" s="73" t="s">
        <v>78</v>
      </c>
      <c r="D1542" s="39">
        <v>39651</v>
      </c>
      <c r="E1542" s="39">
        <v>42338.504080038641</v>
      </c>
      <c r="F1542" s="39">
        <v>43379.996127909457</v>
      </c>
      <c r="G1542" s="39">
        <v>48002.212270169301</v>
      </c>
      <c r="H1542" s="39">
        <v>49597.757685126671</v>
      </c>
      <c r="I1542" s="39">
        <v>51104.491157559009</v>
      </c>
    </row>
    <row r="1543" spans="1:9" x14ac:dyDescent="0.35">
      <c r="A1543" s="37" t="s">
        <v>246</v>
      </c>
      <c r="B1543" s="37" t="s">
        <v>72</v>
      </c>
      <c r="C1543" s="73" t="s">
        <v>80</v>
      </c>
      <c r="D1543" s="39">
        <v>34480</v>
      </c>
      <c r="E1543" s="39">
        <v>37611.425693738718</v>
      </c>
      <c r="F1543" s="39">
        <v>39234.446235418662</v>
      </c>
      <c r="G1543" s="39">
        <v>40266.757915544309</v>
      </c>
      <c r="H1543" s="39">
        <v>44712.209026849407</v>
      </c>
      <c r="I1543" s="39">
        <v>46482.678633112817</v>
      </c>
    </row>
    <row r="1544" spans="1:9" x14ac:dyDescent="0.35">
      <c r="A1544" s="37" t="s">
        <v>246</v>
      </c>
      <c r="B1544" s="37" t="s">
        <v>72</v>
      </c>
      <c r="C1544" s="73" t="s">
        <v>82</v>
      </c>
      <c r="D1544" s="39">
        <v>30546</v>
      </c>
      <c r="E1544" s="39">
        <v>32406.731454978431</v>
      </c>
      <c r="F1544" s="39">
        <v>34439.195290594907</v>
      </c>
      <c r="G1544" s="39">
        <v>35992.942942427333</v>
      </c>
      <c r="H1544" s="39">
        <v>37137.418045313832</v>
      </c>
      <c r="I1544" s="39">
        <v>41302.976367208626</v>
      </c>
    </row>
    <row r="1545" spans="1:9" x14ac:dyDescent="0.35">
      <c r="A1545" s="37" t="s">
        <v>246</v>
      </c>
      <c r="B1545" s="37" t="s">
        <v>72</v>
      </c>
      <c r="C1545" s="73" t="s">
        <v>84</v>
      </c>
      <c r="D1545" s="39">
        <v>25888</v>
      </c>
      <c r="E1545" s="39">
        <v>28231.874426184291</v>
      </c>
      <c r="F1545" s="39">
        <v>29340.794728976041</v>
      </c>
      <c r="G1545" s="39">
        <v>31212.20609806637</v>
      </c>
      <c r="H1545" s="39">
        <v>32869.965157195147</v>
      </c>
      <c r="I1545" s="39">
        <v>34074.767493956853</v>
      </c>
    </row>
    <row r="1546" spans="1:9" x14ac:dyDescent="0.35">
      <c r="A1546" s="37" t="s">
        <v>246</v>
      </c>
      <c r="B1546" s="37" t="s">
        <v>72</v>
      </c>
      <c r="C1546" s="73" t="s">
        <v>86</v>
      </c>
      <c r="D1546" s="39">
        <v>22562</v>
      </c>
      <c r="E1546" s="39">
        <v>24345.037120240031</v>
      </c>
      <c r="F1546" s="39">
        <v>26170.838179933511</v>
      </c>
      <c r="G1546" s="39">
        <v>27421.074505145629</v>
      </c>
      <c r="H1546" s="39">
        <v>29327.12337222182</v>
      </c>
      <c r="I1546" s="39">
        <v>31052.586304096989</v>
      </c>
    </row>
    <row r="1547" spans="1:9" x14ac:dyDescent="0.35">
      <c r="A1547" s="37" t="s">
        <v>246</v>
      </c>
      <c r="B1547" s="37" t="s">
        <v>72</v>
      </c>
      <c r="C1547" s="73" t="s">
        <v>88</v>
      </c>
      <c r="D1547" s="39">
        <v>16541</v>
      </c>
      <c r="E1547" s="39">
        <v>20900.450312924691</v>
      </c>
      <c r="F1547" s="39">
        <v>22234.25741052135</v>
      </c>
      <c r="G1547" s="39">
        <v>24255.783168104012</v>
      </c>
      <c r="H1547" s="39">
        <v>25718.3081478895</v>
      </c>
      <c r="I1547" s="39">
        <v>27651.560819007769</v>
      </c>
    </row>
    <row r="1548" spans="1:9" x14ac:dyDescent="0.35">
      <c r="A1548" s="37" t="s">
        <v>246</v>
      </c>
      <c r="B1548" s="37" t="s">
        <v>72</v>
      </c>
      <c r="C1548" s="73" t="s">
        <v>90</v>
      </c>
      <c r="D1548" s="39">
        <v>11617</v>
      </c>
      <c r="E1548" s="39">
        <v>14672.20470564781</v>
      </c>
      <c r="F1548" s="39">
        <v>18431.82224060209</v>
      </c>
      <c r="G1548" s="39">
        <v>19910.53023689532</v>
      </c>
      <c r="H1548" s="39">
        <v>22162.108577118492</v>
      </c>
      <c r="I1548" s="39">
        <v>23763.6464781041</v>
      </c>
    </row>
    <row r="1549" spans="1:9" x14ac:dyDescent="0.35">
      <c r="A1549" s="37" t="s">
        <v>246</v>
      </c>
      <c r="B1549" s="37" t="s">
        <v>72</v>
      </c>
      <c r="C1549" s="73" t="s">
        <v>92</v>
      </c>
      <c r="D1549" s="39">
        <v>14197</v>
      </c>
      <c r="E1549" s="39">
        <v>16377.95832002773</v>
      </c>
      <c r="F1549" s="39">
        <v>20019.76703716637</v>
      </c>
      <c r="G1549" s="39">
        <v>25571.98066132647</v>
      </c>
      <c r="H1549" s="39">
        <v>30528.61163167359</v>
      </c>
      <c r="I1549" s="39">
        <v>35484.884169059493</v>
      </c>
    </row>
    <row r="1550" spans="1:9" x14ac:dyDescent="0.35">
      <c r="A1550" s="37" t="s">
        <v>246</v>
      </c>
      <c r="B1550" s="37" t="s">
        <v>74</v>
      </c>
      <c r="C1550" s="73" t="s">
        <v>57</v>
      </c>
      <c r="D1550" s="39">
        <v>6</v>
      </c>
      <c r="E1550" s="39">
        <v>10.42555666747587</v>
      </c>
      <c r="F1550" s="39">
        <v>9.8943100838843563</v>
      </c>
      <c r="G1550" s="39">
        <v>9.5459182474541731</v>
      </c>
      <c r="H1550" s="39">
        <v>9.1574434774620741</v>
      </c>
      <c r="I1550" s="39">
        <v>8.7056914176255287</v>
      </c>
    </row>
    <row r="1551" spans="1:9" x14ac:dyDescent="0.35">
      <c r="A1551" s="37" t="s">
        <v>246</v>
      </c>
      <c r="B1551" s="37" t="s">
        <v>74</v>
      </c>
      <c r="C1551" s="74" t="s">
        <v>59</v>
      </c>
      <c r="D1551" s="39">
        <v>19</v>
      </c>
      <c r="E1551" s="39">
        <v>10.82099296831659</v>
      </c>
      <c r="F1551" s="39">
        <v>10.101512213887499</v>
      </c>
      <c r="G1551" s="39">
        <v>9.6862462645820706</v>
      </c>
      <c r="H1551" s="39">
        <v>9.3997794948134903</v>
      </c>
      <c r="I1551" s="39">
        <v>9.0959633391435215</v>
      </c>
    </row>
    <row r="1552" spans="1:9" x14ac:dyDescent="0.35">
      <c r="A1552" s="37" t="s">
        <v>246</v>
      </c>
      <c r="B1552" s="37" t="s">
        <v>74</v>
      </c>
      <c r="C1552" s="73" t="s">
        <v>61</v>
      </c>
      <c r="D1552" s="39">
        <v>6</v>
      </c>
      <c r="E1552" s="39">
        <v>3.4361341289290501</v>
      </c>
      <c r="F1552" s="39">
        <v>2.872289003969192</v>
      </c>
      <c r="G1552" s="39">
        <v>2.5663305553265139</v>
      </c>
      <c r="H1552" s="39">
        <v>2.3155594713048582</v>
      </c>
      <c r="I1552" s="39">
        <v>2.1370940613626419</v>
      </c>
    </row>
    <row r="1553" spans="1:9" x14ac:dyDescent="0.35">
      <c r="A1553" s="37" t="s">
        <v>246</v>
      </c>
      <c r="B1553" s="37" t="s">
        <v>74</v>
      </c>
      <c r="C1553" s="73" t="s">
        <v>63</v>
      </c>
      <c r="D1553" s="39">
        <v>5</v>
      </c>
      <c r="E1553" s="39">
        <v>10.72478250339851</v>
      </c>
      <c r="F1553" s="39">
        <v>7.5782816330137166</v>
      </c>
      <c r="G1553" s="39">
        <v>6.5555126082489839</v>
      </c>
      <c r="H1553" s="39">
        <v>5.8982637316666864</v>
      </c>
      <c r="I1553" s="39">
        <v>5.4015186662889079</v>
      </c>
    </row>
    <row r="1554" spans="1:9" x14ac:dyDescent="0.35">
      <c r="A1554" s="37" t="s">
        <v>246</v>
      </c>
      <c r="B1554" s="37" t="s">
        <v>74</v>
      </c>
      <c r="C1554" s="73" t="s">
        <v>65</v>
      </c>
      <c r="D1554" s="39">
        <v>25</v>
      </c>
      <c r="E1554" s="39">
        <v>26.872092048320571</v>
      </c>
      <c r="F1554" s="39">
        <v>27.607747324009029</v>
      </c>
      <c r="G1554" s="39">
        <v>26.147082691264909</v>
      </c>
      <c r="H1554" s="39">
        <v>25.122708427164191</v>
      </c>
      <c r="I1554" s="39">
        <v>24.26588735083368</v>
      </c>
    </row>
    <row r="1555" spans="1:9" x14ac:dyDescent="0.35">
      <c r="A1555" s="37" t="s">
        <v>246</v>
      </c>
      <c r="B1555" s="37" t="s">
        <v>74</v>
      </c>
      <c r="C1555" s="73" t="s">
        <v>67</v>
      </c>
      <c r="D1555" s="39">
        <v>10</v>
      </c>
      <c r="E1555" s="39">
        <v>6.0759144099862183</v>
      </c>
      <c r="F1555" s="39">
        <v>5.182930909675715</v>
      </c>
      <c r="G1555" s="39">
        <v>6.1740071792588758</v>
      </c>
      <c r="H1555" s="39">
        <v>4.6569385624730266</v>
      </c>
      <c r="I1555" s="39">
        <v>3.0888299790810629</v>
      </c>
    </row>
    <row r="1556" spans="1:9" x14ac:dyDescent="0.35">
      <c r="A1556" s="37" t="s">
        <v>246</v>
      </c>
      <c r="B1556" s="37" t="s">
        <v>74</v>
      </c>
      <c r="C1556" s="73" t="s">
        <v>69</v>
      </c>
      <c r="D1556" s="39">
        <v>25</v>
      </c>
      <c r="E1556" s="39">
        <v>20.663530217864029</v>
      </c>
      <c r="F1556" s="39">
        <v>20.123417545056739</v>
      </c>
      <c r="G1556" s="39">
        <v>20.504343097538712</v>
      </c>
      <c r="H1556" s="39">
        <v>21.14364826604449</v>
      </c>
      <c r="I1556" s="39">
        <v>20.428479605755271</v>
      </c>
    </row>
    <row r="1557" spans="1:9" x14ac:dyDescent="0.35">
      <c r="A1557" s="37" t="s">
        <v>246</v>
      </c>
      <c r="B1557" s="37" t="s">
        <v>74</v>
      </c>
      <c r="C1557" s="73" t="s">
        <v>71</v>
      </c>
      <c r="D1557" s="39">
        <v>15</v>
      </c>
      <c r="E1557" s="39">
        <v>18.566514385518222</v>
      </c>
      <c r="F1557" s="39">
        <v>16.295683464160259</v>
      </c>
      <c r="G1557" s="39">
        <v>15.364990646328881</v>
      </c>
      <c r="H1557" s="39">
        <v>15.199834785364709</v>
      </c>
      <c r="I1557" s="39">
        <v>15.66971416029725</v>
      </c>
    </row>
    <row r="1558" spans="1:9" x14ac:dyDescent="0.35">
      <c r="A1558" s="37" t="s">
        <v>246</v>
      </c>
      <c r="B1558" s="37" t="s">
        <v>74</v>
      </c>
      <c r="C1558" s="73" t="s">
        <v>73</v>
      </c>
      <c r="D1558" s="39">
        <v>9</v>
      </c>
      <c r="E1558" s="39">
        <v>14.063696050906019</v>
      </c>
      <c r="F1558" s="39">
        <v>15.316735468287369</v>
      </c>
      <c r="G1558" s="39">
        <v>13.721756997242901</v>
      </c>
      <c r="H1558" s="39">
        <v>12.9248024413458</v>
      </c>
      <c r="I1558" s="39">
        <v>12.74391327374285</v>
      </c>
    </row>
    <row r="1559" spans="1:9" x14ac:dyDescent="0.35">
      <c r="A1559" s="37" t="s">
        <v>246</v>
      </c>
      <c r="B1559" s="37" t="s">
        <v>74</v>
      </c>
      <c r="C1559" s="73" t="s">
        <v>76</v>
      </c>
      <c r="D1559" s="39">
        <v>16</v>
      </c>
      <c r="E1559" s="39">
        <v>8.7395957748231226</v>
      </c>
      <c r="F1559" s="39">
        <v>10.27099225908557</v>
      </c>
      <c r="G1559" s="39">
        <v>10.75328896988818</v>
      </c>
      <c r="H1559" s="39">
        <v>9.923830062888447</v>
      </c>
      <c r="I1559" s="39">
        <v>9.4172126737265138</v>
      </c>
    </row>
    <row r="1560" spans="1:9" x14ac:dyDescent="0.35">
      <c r="A1560" s="37" t="s">
        <v>246</v>
      </c>
      <c r="B1560" s="37" t="s">
        <v>74</v>
      </c>
      <c r="C1560" s="73" t="s">
        <v>78</v>
      </c>
      <c r="D1560" s="39">
        <v>3</v>
      </c>
      <c r="E1560" s="39">
        <v>2.2711562569685082</v>
      </c>
      <c r="F1560" s="39">
        <v>1.7523540332801459</v>
      </c>
      <c r="G1560" s="39">
        <v>2.194339256018413</v>
      </c>
      <c r="H1560" s="39">
        <v>2.241117590759631</v>
      </c>
      <c r="I1560" s="39">
        <v>1.7973049227255511</v>
      </c>
    </row>
    <row r="1561" spans="1:9" x14ac:dyDescent="0.35">
      <c r="A1561" s="37" t="s">
        <v>246</v>
      </c>
      <c r="B1561" s="37" t="s">
        <v>74</v>
      </c>
      <c r="C1561" s="73" t="s">
        <v>80</v>
      </c>
      <c r="D1561" s="39">
        <v>6</v>
      </c>
      <c r="E1561" s="39">
        <v>7.9458607819071441</v>
      </c>
      <c r="F1561" s="39">
        <v>6.5685468125731248</v>
      </c>
      <c r="G1561" s="39">
        <v>5.8915702601107247</v>
      </c>
      <c r="H1561" s="39">
        <v>6.5036536392260116</v>
      </c>
      <c r="I1561" s="39">
        <v>6.5158411208946703</v>
      </c>
    </row>
    <row r="1562" spans="1:9" x14ac:dyDescent="0.35">
      <c r="A1562" s="37" t="s">
        <v>246</v>
      </c>
      <c r="B1562" s="37" t="s">
        <v>74</v>
      </c>
      <c r="C1562" s="73" t="s">
        <v>82</v>
      </c>
      <c r="D1562" s="39">
        <v>12</v>
      </c>
      <c r="E1562" s="39">
        <v>14.471762577262201</v>
      </c>
      <c r="F1562" s="39">
        <v>12.71885786144475</v>
      </c>
      <c r="G1562" s="39">
        <v>11.546246718554359</v>
      </c>
      <c r="H1562" s="39">
        <v>10.75276651922149</v>
      </c>
      <c r="I1562" s="39">
        <v>11.39603641217645</v>
      </c>
    </row>
    <row r="1563" spans="1:9" x14ac:dyDescent="0.35">
      <c r="A1563" s="37" t="s">
        <v>246</v>
      </c>
      <c r="B1563" s="37" t="s">
        <v>74</v>
      </c>
      <c r="C1563" s="73" t="s">
        <v>84</v>
      </c>
      <c r="D1563" s="39">
        <v>0</v>
      </c>
      <c r="E1563" s="39">
        <v>4.5942759578271239</v>
      </c>
      <c r="F1563" s="39">
        <v>4.3515532453159187</v>
      </c>
      <c r="G1563" s="39">
        <v>3.8180988046348161</v>
      </c>
      <c r="H1563" s="39">
        <v>3.420860338915662</v>
      </c>
      <c r="I1563" s="39">
        <v>3.1749350926181319</v>
      </c>
    </row>
    <row r="1564" spans="1:9" x14ac:dyDescent="0.35">
      <c r="A1564" s="37" t="s">
        <v>246</v>
      </c>
      <c r="B1564" s="37" t="s">
        <v>74</v>
      </c>
      <c r="C1564" s="73" t="s">
        <v>86</v>
      </c>
      <c r="D1564" s="39">
        <v>0</v>
      </c>
      <c r="E1564" s="39">
        <v>0.19255304110307281</v>
      </c>
      <c r="F1564" s="39">
        <v>0.54432281612886912</v>
      </c>
      <c r="G1564" s="39">
        <v>5.4617665026533743E-2</v>
      </c>
      <c r="H1564" s="39">
        <v>7.8893978765085165E-2</v>
      </c>
      <c r="I1564" s="39">
        <v>7.5871359521348103E-2</v>
      </c>
    </row>
    <row r="1565" spans="1:9" x14ac:dyDescent="0.35">
      <c r="A1565" s="37" t="s">
        <v>246</v>
      </c>
      <c r="B1565" s="37" t="s">
        <v>74</v>
      </c>
      <c r="C1565" s="73" t="s">
        <v>88</v>
      </c>
      <c r="D1565" s="39">
        <v>5</v>
      </c>
      <c r="E1565" s="39">
        <v>4.1626283271379254</v>
      </c>
      <c r="F1565" s="39">
        <v>3.7879388416891819</v>
      </c>
      <c r="G1565" s="39">
        <v>3.7675947753169949</v>
      </c>
      <c r="H1565" s="39">
        <v>3.840711371748522</v>
      </c>
      <c r="I1565" s="39">
        <v>3.389009728947324</v>
      </c>
    </row>
    <row r="1566" spans="1:9" x14ac:dyDescent="0.35">
      <c r="A1566" s="37" t="s">
        <v>246</v>
      </c>
      <c r="B1566" s="37" t="s">
        <v>74</v>
      </c>
      <c r="C1566" s="73" t="s">
        <v>90</v>
      </c>
      <c r="D1566" s="39">
        <v>1</v>
      </c>
      <c r="E1566" s="39">
        <v>1.8665483359190591</v>
      </c>
      <c r="F1566" s="39">
        <v>2.0586634278947682</v>
      </c>
      <c r="G1566" s="39">
        <v>1.8935963236040321</v>
      </c>
      <c r="H1566" s="39">
        <v>1.9298708480204769</v>
      </c>
      <c r="I1566" s="39">
        <v>1.8753690527878519</v>
      </c>
    </row>
    <row r="1567" spans="1:9" x14ac:dyDescent="0.35">
      <c r="A1567" s="37" t="s">
        <v>246</v>
      </c>
      <c r="B1567" s="37" t="s">
        <v>74</v>
      </c>
      <c r="C1567" s="73" t="s">
        <v>92</v>
      </c>
      <c r="D1567" s="39">
        <v>0</v>
      </c>
      <c r="E1567" s="39">
        <v>0.1007992068269286</v>
      </c>
      <c r="F1567" s="39">
        <v>0.3112680095898438</v>
      </c>
      <c r="G1567" s="39">
        <v>0.41790963683304061</v>
      </c>
      <c r="H1567" s="39">
        <v>0.47686497504447872</v>
      </c>
      <c r="I1567" s="39">
        <v>0.57901716476199849</v>
      </c>
    </row>
    <row r="1568" spans="1:9" x14ac:dyDescent="0.35">
      <c r="A1568" s="37" t="s">
        <v>246</v>
      </c>
      <c r="B1568" s="37" t="s">
        <v>77</v>
      </c>
      <c r="C1568" s="73" t="s">
        <v>57</v>
      </c>
      <c r="D1568" s="39">
        <v>2253</v>
      </c>
      <c r="E1568" s="39">
        <v>2417.3075117036428</v>
      </c>
      <c r="F1568" s="39">
        <v>2417.9600150658812</v>
      </c>
      <c r="G1568" s="39">
        <v>2462.7587081271708</v>
      </c>
      <c r="H1568" s="39">
        <v>2503.3360028818001</v>
      </c>
      <c r="I1568" s="39">
        <v>2499.3880229250221</v>
      </c>
    </row>
    <row r="1569" spans="1:9" x14ac:dyDescent="0.35">
      <c r="A1569" s="37" t="s">
        <v>246</v>
      </c>
      <c r="B1569" s="37" t="s">
        <v>77</v>
      </c>
      <c r="C1569" s="74" t="s">
        <v>59</v>
      </c>
      <c r="D1569" s="39">
        <v>2660</v>
      </c>
      <c r="E1569" s="39">
        <v>2517.2514151030869</v>
      </c>
      <c r="F1569" s="39">
        <v>2645.2518438204811</v>
      </c>
      <c r="G1569" s="39">
        <v>2649.6864355792109</v>
      </c>
      <c r="H1569" s="39">
        <v>2688.407342696391</v>
      </c>
      <c r="I1569" s="39">
        <v>2731.5172197495508</v>
      </c>
    </row>
    <row r="1570" spans="1:9" x14ac:dyDescent="0.35">
      <c r="A1570" s="37" t="s">
        <v>246</v>
      </c>
      <c r="B1570" s="37" t="s">
        <v>77</v>
      </c>
      <c r="C1570" s="73" t="s">
        <v>61</v>
      </c>
      <c r="D1570" s="39">
        <v>3092</v>
      </c>
      <c r="E1570" s="39">
        <v>2906.813082197596</v>
      </c>
      <c r="F1570" s="39">
        <v>2753.5276308859411</v>
      </c>
      <c r="G1570" s="39">
        <v>2844.0303647125861</v>
      </c>
      <c r="H1570" s="39">
        <v>2838.233823048965</v>
      </c>
      <c r="I1570" s="39">
        <v>2872.01081213114</v>
      </c>
    </row>
    <row r="1571" spans="1:9" x14ac:dyDescent="0.35">
      <c r="A1571" s="37" t="s">
        <v>246</v>
      </c>
      <c r="B1571" s="37" t="s">
        <v>77</v>
      </c>
      <c r="C1571" s="73" t="s">
        <v>63</v>
      </c>
      <c r="D1571" s="39">
        <v>2690</v>
      </c>
      <c r="E1571" s="39">
        <v>2909.360723422456</v>
      </c>
      <c r="F1571" s="39">
        <v>2771.4190258133258</v>
      </c>
      <c r="G1571" s="39">
        <v>2627.297046108898</v>
      </c>
      <c r="H1571" s="39">
        <v>2664.3359956285631</v>
      </c>
      <c r="I1571" s="39">
        <v>2646.1474280086318</v>
      </c>
    </row>
    <row r="1572" spans="1:9" x14ac:dyDescent="0.35">
      <c r="A1572" s="37" t="s">
        <v>246</v>
      </c>
      <c r="B1572" s="37" t="s">
        <v>77</v>
      </c>
      <c r="C1572" s="73" t="s">
        <v>65</v>
      </c>
      <c r="D1572" s="39">
        <v>2387</v>
      </c>
      <c r="E1572" s="39">
        <v>2200.2657577931409</v>
      </c>
      <c r="F1572" s="39">
        <v>2416.4426320640509</v>
      </c>
      <c r="G1572" s="39">
        <v>2340.2407463953309</v>
      </c>
      <c r="H1572" s="39">
        <v>2209.1849382814898</v>
      </c>
      <c r="I1572" s="39">
        <v>2188.5854418644171</v>
      </c>
    </row>
    <row r="1573" spans="1:9" x14ac:dyDescent="0.35">
      <c r="A1573" s="37" t="s">
        <v>246</v>
      </c>
      <c r="B1573" s="37" t="s">
        <v>77</v>
      </c>
      <c r="C1573" s="73" t="s">
        <v>67</v>
      </c>
      <c r="D1573" s="39">
        <v>2666</v>
      </c>
      <c r="E1573" s="39">
        <v>2440.2159965338651</v>
      </c>
      <c r="F1573" s="39">
        <v>2456.3968589726542</v>
      </c>
      <c r="G1573" s="39">
        <v>2668.7741282887232</v>
      </c>
      <c r="H1573" s="39">
        <v>2610.412259019236</v>
      </c>
      <c r="I1573" s="39">
        <v>2486.4188419033658</v>
      </c>
    </row>
    <row r="1574" spans="1:9" x14ac:dyDescent="0.35">
      <c r="A1574" s="37" t="s">
        <v>246</v>
      </c>
      <c r="B1574" s="37" t="s">
        <v>77</v>
      </c>
      <c r="C1574" s="73" t="s">
        <v>69</v>
      </c>
      <c r="D1574" s="39">
        <v>2640</v>
      </c>
      <c r="E1574" s="39">
        <v>2808.79998210139</v>
      </c>
      <c r="F1574" s="39">
        <v>2674.9649024579921</v>
      </c>
      <c r="G1574" s="39">
        <v>2736.946445084031</v>
      </c>
      <c r="H1574" s="39">
        <v>2926.768178046465</v>
      </c>
      <c r="I1574" s="39">
        <v>2874.579968169568</v>
      </c>
    </row>
    <row r="1575" spans="1:9" x14ac:dyDescent="0.35">
      <c r="A1575" s="37" t="s">
        <v>246</v>
      </c>
      <c r="B1575" s="37" t="s">
        <v>77</v>
      </c>
      <c r="C1575" s="73" t="s">
        <v>71</v>
      </c>
      <c r="D1575" s="39">
        <v>2647</v>
      </c>
      <c r="E1575" s="39">
        <v>2892.7000476593889</v>
      </c>
      <c r="F1575" s="39">
        <v>2987.7427825675031</v>
      </c>
      <c r="G1575" s="39">
        <v>2884.8043467252678</v>
      </c>
      <c r="H1575" s="39">
        <v>2954.8058671756671</v>
      </c>
      <c r="I1575" s="39">
        <v>3140.11375797351</v>
      </c>
    </row>
    <row r="1576" spans="1:9" x14ac:dyDescent="0.35">
      <c r="A1576" s="37" t="s">
        <v>246</v>
      </c>
      <c r="B1576" s="37" t="s">
        <v>77</v>
      </c>
      <c r="C1576" s="73" t="s">
        <v>73</v>
      </c>
      <c r="D1576" s="39">
        <v>2670</v>
      </c>
      <c r="E1576" s="39">
        <v>2923.138274475567</v>
      </c>
      <c r="F1576" s="39">
        <v>3113.7068156001292</v>
      </c>
      <c r="G1576" s="39">
        <v>3179.7107213483368</v>
      </c>
      <c r="H1576" s="39">
        <v>3081.9838896162019</v>
      </c>
      <c r="I1576" s="39">
        <v>3155.568172853044</v>
      </c>
    </row>
    <row r="1577" spans="1:9" x14ac:dyDescent="0.35">
      <c r="A1577" s="37" t="s">
        <v>246</v>
      </c>
      <c r="B1577" s="37" t="s">
        <v>77</v>
      </c>
      <c r="C1577" s="73" t="s">
        <v>76</v>
      </c>
      <c r="D1577" s="39">
        <v>2976</v>
      </c>
      <c r="E1577" s="39">
        <v>2832.572785543126</v>
      </c>
      <c r="F1577" s="39">
        <v>3093.423455715963</v>
      </c>
      <c r="G1577" s="39">
        <v>3259.2329444351681</v>
      </c>
      <c r="H1577" s="39">
        <v>3297.2390103046191</v>
      </c>
      <c r="I1577" s="39">
        <v>3203.5055981833511</v>
      </c>
    </row>
    <row r="1578" spans="1:9" x14ac:dyDescent="0.35">
      <c r="A1578" s="37" t="s">
        <v>246</v>
      </c>
      <c r="B1578" s="37" t="s">
        <v>77</v>
      </c>
      <c r="C1578" s="73" t="s">
        <v>78</v>
      </c>
      <c r="D1578" s="39">
        <v>3305</v>
      </c>
      <c r="E1578" s="39">
        <v>3125.693319787837</v>
      </c>
      <c r="F1578" s="39">
        <v>2978.6778518216911</v>
      </c>
      <c r="G1578" s="39">
        <v>3260.331288687993</v>
      </c>
      <c r="H1578" s="39">
        <v>3399.533184564219</v>
      </c>
      <c r="I1578" s="39">
        <v>3419.2421904152588</v>
      </c>
    </row>
    <row r="1579" spans="1:9" x14ac:dyDescent="0.35">
      <c r="A1579" s="37" t="s">
        <v>246</v>
      </c>
      <c r="B1579" s="37" t="s">
        <v>77</v>
      </c>
      <c r="C1579" s="73" t="s">
        <v>80</v>
      </c>
      <c r="D1579" s="39">
        <v>3700</v>
      </c>
      <c r="E1579" s="39">
        <v>3534.900001242077</v>
      </c>
      <c r="F1579" s="39">
        <v>3384.994186364353</v>
      </c>
      <c r="G1579" s="39">
        <v>3260.0697528336759</v>
      </c>
      <c r="H1579" s="39">
        <v>3568.7686383294099</v>
      </c>
      <c r="I1579" s="39">
        <v>3700.897522438283</v>
      </c>
    </row>
    <row r="1580" spans="1:9" x14ac:dyDescent="0.35">
      <c r="A1580" s="37" t="s">
        <v>246</v>
      </c>
      <c r="B1580" s="37" t="s">
        <v>77</v>
      </c>
      <c r="C1580" s="73" t="s">
        <v>82</v>
      </c>
      <c r="D1580" s="39">
        <v>3879</v>
      </c>
      <c r="E1580" s="39">
        <v>4032.6654414829782</v>
      </c>
      <c r="F1580" s="39">
        <v>3891.994049916083</v>
      </c>
      <c r="G1580" s="39">
        <v>3788.2272309580312</v>
      </c>
      <c r="H1580" s="39">
        <v>3675.6914325690882</v>
      </c>
      <c r="I1580" s="39">
        <v>4029.6960719101612</v>
      </c>
    </row>
    <row r="1581" spans="1:9" x14ac:dyDescent="0.35">
      <c r="A1581" s="37" t="s">
        <v>246</v>
      </c>
      <c r="B1581" s="37" t="s">
        <v>77</v>
      </c>
      <c r="C1581" s="73" t="s">
        <v>84</v>
      </c>
      <c r="D1581" s="39">
        <v>3677</v>
      </c>
      <c r="E1581" s="39">
        <v>4065.3242274856489</v>
      </c>
      <c r="F1581" s="39">
        <v>4202.9689246956168</v>
      </c>
      <c r="G1581" s="39">
        <v>4116.9365787678335</v>
      </c>
      <c r="H1581" s="39">
        <v>4034.6562366600829</v>
      </c>
      <c r="I1581" s="39">
        <v>3944.2347664566792</v>
      </c>
    </row>
    <row r="1582" spans="1:9" x14ac:dyDescent="0.35">
      <c r="A1582" s="37" t="s">
        <v>246</v>
      </c>
      <c r="B1582" s="37" t="s">
        <v>77</v>
      </c>
      <c r="C1582" s="73" t="s">
        <v>86</v>
      </c>
      <c r="D1582" s="39">
        <v>3518</v>
      </c>
      <c r="E1582" s="39">
        <v>3651.1904963978909</v>
      </c>
      <c r="F1582" s="39">
        <v>4034.6175059852558</v>
      </c>
      <c r="G1582" s="39">
        <v>4175.0601457530956</v>
      </c>
      <c r="H1582" s="39">
        <v>4124.4543189170508</v>
      </c>
      <c r="I1582" s="39">
        <v>4062.3742938152018</v>
      </c>
    </row>
    <row r="1583" spans="1:9" x14ac:dyDescent="0.35">
      <c r="A1583" s="37" t="s">
        <v>246</v>
      </c>
      <c r="B1583" s="37" t="s">
        <v>77</v>
      </c>
      <c r="C1583" s="73" t="s">
        <v>88</v>
      </c>
      <c r="D1583" s="39">
        <v>2554</v>
      </c>
      <c r="E1583" s="39">
        <v>3295.1294664613042</v>
      </c>
      <c r="F1583" s="39">
        <v>3450.9954282742819</v>
      </c>
      <c r="G1583" s="39">
        <v>3834.316446052303</v>
      </c>
      <c r="H1583" s="39">
        <v>3970.5359056714051</v>
      </c>
      <c r="I1583" s="39">
        <v>3960.7448782815532</v>
      </c>
    </row>
    <row r="1584" spans="1:9" x14ac:dyDescent="0.35">
      <c r="A1584" s="37" t="s">
        <v>246</v>
      </c>
      <c r="B1584" s="37" t="s">
        <v>77</v>
      </c>
      <c r="C1584" s="73" t="s">
        <v>90</v>
      </c>
      <c r="D1584" s="39">
        <v>1737</v>
      </c>
      <c r="E1584" s="39">
        <v>2193.019755391384</v>
      </c>
      <c r="F1584" s="39">
        <v>2861.092652015855</v>
      </c>
      <c r="G1584" s="39">
        <v>3041.4920457085691</v>
      </c>
      <c r="H1584" s="39">
        <v>3399.4437136492261</v>
      </c>
      <c r="I1584" s="39">
        <v>3538.028742618792</v>
      </c>
    </row>
    <row r="1585" spans="1:9" x14ac:dyDescent="0.35">
      <c r="A1585" s="37" t="s">
        <v>246</v>
      </c>
      <c r="B1585" s="37" t="s">
        <v>77</v>
      </c>
      <c r="C1585" s="73" t="s">
        <v>92</v>
      </c>
      <c r="D1585" s="39">
        <v>1561</v>
      </c>
      <c r="E1585" s="39">
        <v>1898.4936449550421</v>
      </c>
      <c r="F1585" s="39">
        <v>2451.7231226283611</v>
      </c>
      <c r="G1585" s="39">
        <v>3275.5339632169348</v>
      </c>
      <c r="H1585" s="39">
        <v>3860.6239691397482</v>
      </c>
      <c r="I1585" s="39">
        <v>4427.3817249435306</v>
      </c>
    </row>
    <row r="1586" spans="1:9" x14ac:dyDescent="0.35">
      <c r="A1586" s="37" t="s">
        <v>246</v>
      </c>
      <c r="B1586" s="37" t="s">
        <v>79</v>
      </c>
      <c r="C1586" s="73" t="s">
        <v>57</v>
      </c>
      <c r="D1586" s="39">
        <v>394</v>
      </c>
      <c r="E1586" s="39">
        <v>380.59948444079691</v>
      </c>
      <c r="F1586" s="39">
        <v>360.34708494603638</v>
      </c>
      <c r="G1586" s="39">
        <v>351.98331510458752</v>
      </c>
      <c r="H1586" s="39">
        <v>348.43331281809378</v>
      </c>
      <c r="I1586" s="39">
        <v>337.96644126015622</v>
      </c>
    </row>
    <row r="1587" spans="1:9" x14ac:dyDescent="0.35">
      <c r="A1587" s="37" t="s">
        <v>246</v>
      </c>
      <c r="B1587" s="37" t="s">
        <v>79</v>
      </c>
      <c r="C1587" s="74" t="s">
        <v>59</v>
      </c>
      <c r="D1587" s="39">
        <v>428</v>
      </c>
      <c r="E1587" s="39">
        <v>376.22858070898428</v>
      </c>
      <c r="F1587" s="39">
        <v>374.71091984008689</v>
      </c>
      <c r="G1587" s="39">
        <v>357.9259029215246</v>
      </c>
      <c r="H1587" s="39">
        <v>352.32908000466421</v>
      </c>
      <c r="I1587" s="39">
        <v>351.17116281808131</v>
      </c>
    </row>
    <row r="1588" spans="1:9" x14ac:dyDescent="0.35">
      <c r="A1588" s="37" t="s">
        <v>246</v>
      </c>
      <c r="B1588" s="37" t="s">
        <v>79</v>
      </c>
      <c r="C1588" s="73" t="s">
        <v>61</v>
      </c>
      <c r="D1588" s="39">
        <v>508</v>
      </c>
      <c r="E1588" s="39">
        <v>410.48942725537569</v>
      </c>
      <c r="F1588" s="39">
        <v>364.80638043073861</v>
      </c>
      <c r="G1588" s="39">
        <v>366.30918613965258</v>
      </c>
      <c r="H1588" s="39">
        <v>354.57896810293511</v>
      </c>
      <c r="I1588" s="39">
        <v>353.02961511244553</v>
      </c>
    </row>
    <row r="1589" spans="1:9" x14ac:dyDescent="0.35">
      <c r="A1589" s="37" t="s">
        <v>246</v>
      </c>
      <c r="B1589" s="37" t="s">
        <v>79</v>
      </c>
      <c r="C1589" s="73" t="s">
        <v>63</v>
      </c>
      <c r="D1589" s="39">
        <v>431</v>
      </c>
      <c r="E1589" s="39">
        <v>414.29772246700719</v>
      </c>
      <c r="F1589" s="39">
        <v>343.8873676800381</v>
      </c>
      <c r="G1589" s="39">
        <v>303.5874240228485</v>
      </c>
      <c r="H1589" s="39">
        <v>301.07750509312928</v>
      </c>
      <c r="I1589" s="39">
        <v>288.27749872544513</v>
      </c>
    </row>
    <row r="1590" spans="1:9" x14ac:dyDescent="0.35">
      <c r="A1590" s="37" t="s">
        <v>246</v>
      </c>
      <c r="B1590" s="37" t="s">
        <v>79</v>
      </c>
      <c r="C1590" s="73" t="s">
        <v>65</v>
      </c>
      <c r="D1590" s="39">
        <v>424</v>
      </c>
      <c r="E1590" s="39">
        <v>374.07037048176181</v>
      </c>
      <c r="F1590" s="39">
        <v>386.08365892040598</v>
      </c>
      <c r="G1590" s="39">
        <v>338.02891856141429</v>
      </c>
      <c r="H1590" s="39">
        <v>302.31944749705508</v>
      </c>
      <c r="I1590" s="39">
        <v>290.33112638671452</v>
      </c>
    </row>
    <row r="1591" spans="1:9" x14ac:dyDescent="0.35">
      <c r="A1591" s="37" t="s">
        <v>246</v>
      </c>
      <c r="B1591" s="37" t="s">
        <v>79</v>
      </c>
      <c r="C1591" s="73" t="s">
        <v>67</v>
      </c>
      <c r="D1591" s="39">
        <v>494</v>
      </c>
      <c r="E1591" s="39">
        <v>407.7108723121554</v>
      </c>
      <c r="F1591" s="39">
        <v>403.74533297670069</v>
      </c>
      <c r="G1591" s="39">
        <v>413.20693616489251</v>
      </c>
      <c r="H1591" s="39">
        <v>377.82445367904671</v>
      </c>
      <c r="I1591" s="39">
        <v>344.42283320129923</v>
      </c>
    </row>
    <row r="1592" spans="1:9" x14ac:dyDescent="0.35">
      <c r="A1592" s="37" t="s">
        <v>246</v>
      </c>
      <c r="B1592" s="37" t="s">
        <v>79</v>
      </c>
      <c r="C1592" s="73" t="s">
        <v>69</v>
      </c>
      <c r="D1592" s="39">
        <v>419</v>
      </c>
      <c r="E1592" s="39">
        <v>475.68677387075888</v>
      </c>
      <c r="F1592" s="39">
        <v>424.17351284741881</v>
      </c>
      <c r="G1592" s="39">
        <v>422.83191631480003</v>
      </c>
      <c r="H1592" s="39">
        <v>435.62395888827149</v>
      </c>
      <c r="I1592" s="39">
        <v>408.2727513412708</v>
      </c>
    </row>
    <row r="1593" spans="1:9" x14ac:dyDescent="0.35">
      <c r="A1593" s="37" t="s">
        <v>246</v>
      </c>
      <c r="B1593" s="37" t="s">
        <v>79</v>
      </c>
      <c r="C1593" s="73" t="s">
        <v>71</v>
      </c>
      <c r="D1593" s="39">
        <v>453</v>
      </c>
      <c r="E1593" s="39">
        <v>443.09385026968499</v>
      </c>
      <c r="F1593" s="39">
        <v>478.41498115665888</v>
      </c>
      <c r="G1593" s="39">
        <v>437.61034911881529</v>
      </c>
      <c r="H1593" s="39">
        <v>438.91343309501389</v>
      </c>
      <c r="I1593" s="39">
        <v>455.28088690107319</v>
      </c>
    </row>
    <row r="1594" spans="1:9" x14ac:dyDescent="0.35">
      <c r="A1594" s="37" t="s">
        <v>246</v>
      </c>
      <c r="B1594" s="37" t="s">
        <v>79</v>
      </c>
      <c r="C1594" s="73" t="s">
        <v>73</v>
      </c>
      <c r="D1594" s="39">
        <v>449</v>
      </c>
      <c r="E1594" s="39">
        <v>473.46372425287171</v>
      </c>
      <c r="F1594" s="39">
        <v>459.16991678097253</v>
      </c>
      <c r="G1594" s="39">
        <v>485.62664554643789</v>
      </c>
      <c r="H1594" s="39">
        <v>452.64961570292371</v>
      </c>
      <c r="I1594" s="39">
        <v>457.90457724394901</v>
      </c>
    </row>
    <row r="1595" spans="1:9" x14ac:dyDescent="0.35">
      <c r="A1595" s="37" t="s">
        <v>246</v>
      </c>
      <c r="B1595" s="37" t="s">
        <v>79</v>
      </c>
      <c r="C1595" s="73" t="s">
        <v>76</v>
      </c>
      <c r="D1595" s="39">
        <v>507</v>
      </c>
      <c r="E1595" s="39">
        <v>449.58550650964048</v>
      </c>
      <c r="F1595" s="39">
        <v>483.88955761187782</v>
      </c>
      <c r="G1595" s="39">
        <v>474.60491573794752</v>
      </c>
      <c r="H1595" s="39">
        <v>494.86183233279621</v>
      </c>
      <c r="I1595" s="39">
        <v>468.39236816932942</v>
      </c>
    </row>
    <row r="1596" spans="1:9" x14ac:dyDescent="0.35">
      <c r="A1596" s="37" t="s">
        <v>246</v>
      </c>
      <c r="B1596" s="37" t="s">
        <v>79</v>
      </c>
      <c r="C1596" s="73" t="s">
        <v>78</v>
      </c>
      <c r="D1596" s="39">
        <v>563</v>
      </c>
      <c r="E1596" s="39">
        <v>494.81459837273883</v>
      </c>
      <c r="F1596" s="39">
        <v>450.09558653188418</v>
      </c>
      <c r="G1596" s="39">
        <v>484.76548350529788</v>
      </c>
      <c r="H1596" s="39">
        <v>479.6721053515468</v>
      </c>
      <c r="I1596" s="39">
        <v>495.85755796596061</v>
      </c>
    </row>
    <row r="1597" spans="1:9" x14ac:dyDescent="0.35">
      <c r="A1597" s="37" t="s">
        <v>246</v>
      </c>
      <c r="B1597" s="37" t="s">
        <v>79</v>
      </c>
      <c r="C1597" s="73" t="s">
        <v>80</v>
      </c>
      <c r="D1597" s="39">
        <v>553</v>
      </c>
      <c r="E1597" s="39">
        <v>551.35138671352843</v>
      </c>
      <c r="F1597" s="39">
        <v>497.22467797311162</v>
      </c>
      <c r="G1597" s="39">
        <v>459.76151024536267</v>
      </c>
      <c r="H1597" s="39">
        <v>495.18607575461112</v>
      </c>
      <c r="I1597" s="39">
        <v>494.48277626379951</v>
      </c>
    </row>
    <row r="1598" spans="1:9" x14ac:dyDescent="0.35">
      <c r="A1598" s="37" t="s">
        <v>246</v>
      </c>
      <c r="B1598" s="37" t="s">
        <v>79</v>
      </c>
      <c r="C1598" s="73" t="s">
        <v>82</v>
      </c>
      <c r="D1598" s="39">
        <v>625</v>
      </c>
      <c r="E1598" s="39">
        <v>529.22217426533575</v>
      </c>
      <c r="F1598" s="39">
        <v>537.60037672109354</v>
      </c>
      <c r="G1598" s="39">
        <v>493.00947224789752</v>
      </c>
      <c r="H1598" s="39">
        <v>462.72256948321387</v>
      </c>
      <c r="I1598" s="39">
        <v>499.85663205386783</v>
      </c>
    </row>
    <row r="1599" spans="1:9" x14ac:dyDescent="0.35">
      <c r="A1599" s="37" t="s">
        <v>246</v>
      </c>
      <c r="B1599" s="37" t="s">
        <v>79</v>
      </c>
      <c r="C1599" s="73" t="s">
        <v>84</v>
      </c>
      <c r="D1599" s="39">
        <v>539</v>
      </c>
      <c r="E1599" s="39">
        <v>609.56680956230798</v>
      </c>
      <c r="F1599" s="39">
        <v>537.44487003784013</v>
      </c>
      <c r="G1599" s="39">
        <v>546.9904684722768</v>
      </c>
      <c r="H1599" s="39">
        <v>509.34245858847731</v>
      </c>
      <c r="I1599" s="39">
        <v>484.66763348759793</v>
      </c>
    </row>
    <row r="1600" spans="1:9" x14ac:dyDescent="0.35">
      <c r="A1600" s="37" t="s">
        <v>246</v>
      </c>
      <c r="B1600" s="37" t="s">
        <v>79</v>
      </c>
      <c r="C1600" s="73" t="s">
        <v>86</v>
      </c>
      <c r="D1600" s="39">
        <v>482</v>
      </c>
      <c r="E1600" s="39">
        <v>502.57570882428303</v>
      </c>
      <c r="F1600" s="39">
        <v>573.22081403978245</v>
      </c>
      <c r="G1600" s="39">
        <v>516.38471508236</v>
      </c>
      <c r="H1600" s="39">
        <v>525.28314862755212</v>
      </c>
      <c r="I1600" s="39">
        <v>495.21757785177613</v>
      </c>
    </row>
    <row r="1601" spans="1:9" x14ac:dyDescent="0.35">
      <c r="A1601" s="37" t="s">
        <v>246</v>
      </c>
      <c r="B1601" s="37" t="s">
        <v>79</v>
      </c>
      <c r="C1601" s="73" t="s">
        <v>88</v>
      </c>
      <c r="D1601" s="39">
        <v>366</v>
      </c>
      <c r="E1601" s="39">
        <v>427.21186351548329</v>
      </c>
      <c r="F1601" s="39">
        <v>449.73099543594901</v>
      </c>
      <c r="G1601" s="39">
        <v>515.09759382862126</v>
      </c>
      <c r="H1601" s="39">
        <v>469.82091172205281</v>
      </c>
      <c r="I1601" s="39">
        <v>480.839295032579</v>
      </c>
    </row>
    <row r="1602" spans="1:9" x14ac:dyDescent="0.35">
      <c r="A1602" s="37" t="s">
        <v>246</v>
      </c>
      <c r="B1602" s="37" t="s">
        <v>79</v>
      </c>
      <c r="C1602" s="73" t="s">
        <v>90</v>
      </c>
      <c r="D1602" s="39">
        <v>277</v>
      </c>
      <c r="E1602" s="39">
        <v>316.13902303801751</v>
      </c>
      <c r="F1602" s="39">
        <v>376.43094526855702</v>
      </c>
      <c r="G1602" s="39">
        <v>403.36891954739502</v>
      </c>
      <c r="H1602" s="39">
        <v>463.5914963123833</v>
      </c>
      <c r="I1602" s="39">
        <v>430.21470686122979</v>
      </c>
    </row>
    <row r="1603" spans="1:9" x14ac:dyDescent="0.35">
      <c r="A1603" s="37" t="s">
        <v>246</v>
      </c>
      <c r="B1603" s="37" t="s">
        <v>79</v>
      </c>
      <c r="C1603" s="73" t="s">
        <v>92</v>
      </c>
      <c r="D1603" s="39">
        <v>317</v>
      </c>
      <c r="E1603" s="39">
        <v>336.43230786937232</v>
      </c>
      <c r="F1603" s="39">
        <v>384.31634958165762</v>
      </c>
      <c r="G1603" s="39">
        <v>452.57974695864817</v>
      </c>
      <c r="H1603" s="39">
        <v>511.66036090647538</v>
      </c>
      <c r="I1603" s="39">
        <v>584.88295535188843</v>
      </c>
    </row>
    <row r="1604" spans="1:9" x14ac:dyDescent="0.35">
      <c r="A1604" s="37" t="s">
        <v>246</v>
      </c>
      <c r="B1604" s="37" t="s">
        <v>81</v>
      </c>
      <c r="C1604" s="73" t="s">
        <v>57</v>
      </c>
      <c r="D1604" s="39">
        <v>5</v>
      </c>
      <c r="E1604" s="39">
        <v>10.163757896184199</v>
      </c>
      <c r="F1604" s="39">
        <v>10.28233423732185</v>
      </c>
      <c r="G1604" s="39">
        <v>10.69452266615717</v>
      </c>
      <c r="H1604" s="39">
        <v>11.153854394656589</v>
      </c>
      <c r="I1604" s="39">
        <v>11.199239155510741</v>
      </c>
    </row>
    <row r="1605" spans="1:9" x14ac:dyDescent="0.35">
      <c r="A1605" s="37" t="s">
        <v>246</v>
      </c>
      <c r="B1605" s="37" t="s">
        <v>81</v>
      </c>
      <c r="C1605" s="74" t="s">
        <v>59</v>
      </c>
      <c r="D1605" s="39">
        <v>8</v>
      </c>
      <c r="E1605" s="39">
        <v>6.765599641509338</v>
      </c>
      <c r="F1605" s="39">
        <v>7.208809059392582</v>
      </c>
      <c r="G1605" s="39">
        <v>7.1702143219645897</v>
      </c>
      <c r="H1605" s="39">
        <v>7.4530846828423796</v>
      </c>
      <c r="I1605" s="39">
        <v>7.7891993433183213</v>
      </c>
    </row>
    <row r="1606" spans="1:9" x14ac:dyDescent="0.35">
      <c r="A1606" s="37" t="s">
        <v>246</v>
      </c>
      <c r="B1606" s="37" t="s">
        <v>81</v>
      </c>
      <c r="C1606" s="73" t="s">
        <v>61</v>
      </c>
      <c r="D1606" s="39">
        <v>7</v>
      </c>
      <c r="E1606" s="39">
        <v>10.37734545463409</v>
      </c>
      <c r="F1606" s="39">
        <v>10.25759619694491</v>
      </c>
      <c r="G1606" s="39">
        <v>10.73872147474038</v>
      </c>
      <c r="H1606" s="39">
        <v>10.62379646064384</v>
      </c>
      <c r="I1606" s="39">
        <v>10.84702466155326</v>
      </c>
    </row>
    <row r="1607" spans="1:9" x14ac:dyDescent="0.35">
      <c r="A1607" s="37" t="s">
        <v>246</v>
      </c>
      <c r="B1607" s="37" t="s">
        <v>81</v>
      </c>
      <c r="C1607" s="73" t="s">
        <v>63</v>
      </c>
      <c r="D1607" s="39">
        <v>13</v>
      </c>
      <c r="E1607" s="39">
        <v>15.25817425507795</v>
      </c>
      <c r="F1607" s="39">
        <v>15.96987735336354</v>
      </c>
      <c r="G1607" s="39">
        <v>15.772379924289</v>
      </c>
      <c r="H1607" s="39">
        <v>16.360798136626421</v>
      </c>
      <c r="I1607" s="39">
        <v>16.198894029522329</v>
      </c>
    </row>
    <row r="1608" spans="1:9" x14ac:dyDescent="0.35">
      <c r="A1608" s="37" t="s">
        <v>246</v>
      </c>
      <c r="B1608" s="37" t="s">
        <v>81</v>
      </c>
      <c r="C1608" s="73" t="s">
        <v>65</v>
      </c>
      <c r="D1608" s="39">
        <v>12</v>
      </c>
      <c r="E1608" s="39">
        <v>18.8085408056265</v>
      </c>
      <c r="F1608" s="39">
        <v>20.596796949374259</v>
      </c>
      <c r="G1608" s="39">
        <v>21.248517834536599</v>
      </c>
      <c r="H1608" s="39">
        <v>20.630353091391331</v>
      </c>
      <c r="I1608" s="39">
        <v>20.880805780440511</v>
      </c>
    </row>
    <row r="1609" spans="1:9" x14ac:dyDescent="0.35">
      <c r="A1609" s="37" t="s">
        <v>246</v>
      </c>
      <c r="B1609" s="37" t="s">
        <v>81</v>
      </c>
      <c r="C1609" s="73" t="s">
        <v>67</v>
      </c>
      <c r="D1609" s="39">
        <v>28</v>
      </c>
      <c r="E1609" s="39">
        <v>27.79232278790343</v>
      </c>
      <c r="F1609" s="39">
        <v>24.541128473963258</v>
      </c>
      <c r="G1609" s="39">
        <v>27.026217306391128</v>
      </c>
      <c r="H1609" s="39">
        <v>27.68002254483827</v>
      </c>
      <c r="I1609" s="39">
        <v>27.025307907741329</v>
      </c>
    </row>
    <row r="1610" spans="1:9" x14ac:dyDescent="0.35">
      <c r="A1610" s="37" t="s">
        <v>246</v>
      </c>
      <c r="B1610" s="37" t="s">
        <v>81</v>
      </c>
      <c r="C1610" s="73" t="s">
        <v>69</v>
      </c>
      <c r="D1610" s="39">
        <v>0</v>
      </c>
      <c r="E1610" s="39">
        <v>4.7630406632226858</v>
      </c>
      <c r="F1610" s="39">
        <v>5.628822060634306</v>
      </c>
      <c r="G1610" s="39">
        <v>5.1086462943004394</v>
      </c>
      <c r="H1610" s="39">
        <v>6.2940130677612824</v>
      </c>
      <c r="I1610" s="39">
        <v>6.4229467270336356</v>
      </c>
    </row>
    <row r="1611" spans="1:9" x14ac:dyDescent="0.35">
      <c r="A1611" s="37" t="s">
        <v>246</v>
      </c>
      <c r="B1611" s="37" t="s">
        <v>81</v>
      </c>
      <c r="C1611" s="73" t="s">
        <v>71</v>
      </c>
      <c r="D1611" s="39">
        <v>10</v>
      </c>
      <c r="E1611" s="39">
        <v>18.96928647988253</v>
      </c>
      <c r="F1611" s="39">
        <v>24.46267385422377</v>
      </c>
      <c r="G1611" s="39">
        <v>24.193283301714349</v>
      </c>
      <c r="H1611" s="39">
        <v>22.979402512298439</v>
      </c>
      <c r="I1611" s="39">
        <v>24.648002371857789</v>
      </c>
    </row>
    <row r="1612" spans="1:9" x14ac:dyDescent="0.35">
      <c r="A1612" s="37" t="s">
        <v>246</v>
      </c>
      <c r="B1612" s="37" t="s">
        <v>81</v>
      </c>
      <c r="C1612" s="73" t="s">
        <v>73</v>
      </c>
      <c r="D1612" s="39">
        <v>6</v>
      </c>
      <c r="E1612" s="39">
        <v>8.5206146615535943</v>
      </c>
      <c r="F1612" s="39">
        <v>8.7477104929450924</v>
      </c>
      <c r="G1612" s="39">
        <v>11.632262462641339</v>
      </c>
      <c r="H1612" s="39">
        <v>11.67487090545494</v>
      </c>
      <c r="I1612" s="39">
        <v>11.10577388385542</v>
      </c>
    </row>
    <row r="1613" spans="1:9" x14ac:dyDescent="0.35">
      <c r="A1613" s="37" t="s">
        <v>246</v>
      </c>
      <c r="B1613" s="37" t="s">
        <v>81</v>
      </c>
      <c r="C1613" s="73" t="s">
        <v>76</v>
      </c>
      <c r="D1613" s="39">
        <v>5</v>
      </c>
      <c r="E1613" s="39">
        <v>11.364883418126579</v>
      </c>
      <c r="F1613" s="39">
        <v>11.586507160789459</v>
      </c>
      <c r="G1613" s="39">
        <v>11.18414685717579</v>
      </c>
      <c r="H1613" s="39">
        <v>13.412996054872931</v>
      </c>
      <c r="I1613" s="39">
        <v>13.22501498952302</v>
      </c>
    </row>
    <row r="1614" spans="1:9" x14ac:dyDescent="0.35">
      <c r="A1614" s="37" t="s">
        <v>246</v>
      </c>
      <c r="B1614" s="37" t="s">
        <v>81</v>
      </c>
      <c r="C1614" s="73" t="s">
        <v>78</v>
      </c>
      <c r="D1614" s="39">
        <v>16</v>
      </c>
      <c r="E1614" s="39">
        <v>9.209795937063177</v>
      </c>
      <c r="F1614" s="39">
        <v>11.427231226478421</v>
      </c>
      <c r="G1614" s="39">
        <v>11.611815159909391</v>
      </c>
      <c r="H1614" s="39">
        <v>11.38451215405005</v>
      </c>
      <c r="I1614" s="39">
        <v>13.163635444595631</v>
      </c>
    </row>
    <row r="1615" spans="1:9" x14ac:dyDescent="0.35">
      <c r="A1615" s="37" t="s">
        <v>246</v>
      </c>
      <c r="B1615" s="37" t="s">
        <v>81</v>
      </c>
      <c r="C1615" s="73" t="s">
        <v>80</v>
      </c>
      <c r="D1615" s="39">
        <v>18</v>
      </c>
      <c r="E1615" s="39">
        <v>17.674599723675779</v>
      </c>
      <c r="F1615" s="39">
        <v>16.175581310173911</v>
      </c>
      <c r="G1615" s="39">
        <v>18.223293032798011</v>
      </c>
      <c r="H1615" s="39">
        <v>18.511375842651461</v>
      </c>
      <c r="I1615" s="39">
        <v>17.770049855262801</v>
      </c>
    </row>
    <row r="1616" spans="1:9" x14ac:dyDescent="0.35">
      <c r="A1616" s="37" t="s">
        <v>246</v>
      </c>
      <c r="B1616" s="37" t="s">
        <v>81</v>
      </c>
      <c r="C1616" s="73" t="s">
        <v>82</v>
      </c>
      <c r="D1616" s="39">
        <v>10</v>
      </c>
      <c r="E1616" s="39">
        <v>14.346816887366611</v>
      </c>
      <c r="F1616" s="39">
        <v>13.096810734436501</v>
      </c>
      <c r="G1616" s="39">
        <v>11.992249026756751</v>
      </c>
      <c r="H1616" s="39">
        <v>13.549371362530231</v>
      </c>
      <c r="I1616" s="39">
        <v>14.05269025931832</v>
      </c>
    </row>
    <row r="1617" spans="1:9" x14ac:dyDescent="0.35">
      <c r="A1617" s="37" t="s">
        <v>246</v>
      </c>
      <c r="B1617" s="37" t="s">
        <v>81</v>
      </c>
      <c r="C1617" s="73" t="s">
        <v>84</v>
      </c>
      <c r="D1617" s="39">
        <v>6</v>
      </c>
      <c r="E1617" s="39">
        <v>8.704420942290044</v>
      </c>
      <c r="F1617" s="39">
        <v>9.2975183143933364</v>
      </c>
      <c r="G1617" s="39">
        <v>8.4549022388720338</v>
      </c>
      <c r="H1617" s="39">
        <v>7.7327761825082533</v>
      </c>
      <c r="I1617" s="39">
        <v>8.5787384901933699</v>
      </c>
    </row>
    <row r="1618" spans="1:9" x14ac:dyDescent="0.35">
      <c r="A1618" s="37" t="s">
        <v>246</v>
      </c>
      <c r="B1618" s="37" t="s">
        <v>81</v>
      </c>
      <c r="C1618" s="73" t="s">
        <v>86</v>
      </c>
      <c r="D1618" s="39">
        <v>10</v>
      </c>
      <c r="E1618" s="39">
        <v>3.8849421711730781</v>
      </c>
      <c r="F1618" s="39">
        <v>5.9025798017429763</v>
      </c>
      <c r="G1618" s="39">
        <v>6.2301585928863279</v>
      </c>
      <c r="H1618" s="39">
        <v>5.6444860174213494</v>
      </c>
      <c r="I1618" s="39">
        <v>5.0761169350389146</v>
      </c>
    </row>
    <row r="1619" spans="1:9" x14ac:dyDescent="0.35">
      <c r="A1619" s="37" t="s">
        <v>246</v>
      </c>
      <c r="B1619" s="37" t="s">
        <v>81</v>
      </c>
      <c r="C1619" s="73" t="s">
        <v>88</v>
      </c>
      <c r="D1619" s="39">
        <v>6</v>
      </c>
      <c r="E1619" s="39">
        <v>7.3466439614882324</v>
      </c>
      <c r="F1619" s="39">
        <v>6.0169429777952628</v>
      </c>
      <c r="G1619" s="39">
        <v>8.440793563210649</v>
      </c>
      <c r="H1619" s="39">
        <v>8.9550700400527461</v>
      </c>
      <c r="I1619" s="39">
        <v>8.1688665571821524</v>
      </c>
    </row>
    <row r="1620" spans="1:9" x14ac:dyDescent="0.35">
      <c r="A1620" s="37" t="s">
        <v>246</v>
      </c>
      <c r="B1620" s="37" t="s">
        <v>81</v>
      </c>
      <c r="C1620" s="73" t="s">
        <v>90</v>
      </c>
      <c r="D1620" s="39">
        <v>6</v>
      </c>
      <c r="E1620" s="39">
        <v>7.0187613995449833</v>
      </c>
      <c r="F1620" s="39">
        <v>8.6409809221026777</v>
      </c>
      <c r="G1620" s="39">
        <v>7.3137416178803711</v>
      </c>
      <c r="H1620" s="39">
        <v>9.5345393625456278</v>
      </c>
      <c r="I1620" s="39">
        <v>10.223613541622351</v>
      </c>
    </row>
    <row r="1621" spans="1:9" x14ac:dyDescent="0.35">
      <c r="A1621" s="37" t="s">
        <v>246</v>
      </c>
      <c r="B1621" s="37" t="s">
        <v>81</v>
      </c>
      <c r="C1621" s="73" t="s">
        <v>92</v>
      </c>
      <c r="D1621" s="39">
        <v>3</v>
      </c>
      <c r="E1621" s="39">
        <v>2.4758983127056799</v>
      </c>
      <c r="F1621" s="39">
        <v>4.4481102043500087</v>
      </c>
      <c r="G1621" s="39">
        <v>6.5675380958510434</v>
      </c>
      <c r="H1621" s="39">
        <v>6.5306320799060753</v>
      </c>
      <c r="I1621" s="39">
        <v>8.1397983396794586</v>
      </c>
    </row>
    <row r="1622" spans="1:9" x14ac:dyDescent="0.35">
      <c r="A1622" s="37" t="s">
        <v>246</v>
      </c>
      <c r="B1622" s="37" t="s">
        <v>83</v>
      </c>
      <c r="C1622" s="73" t="s">
        <v>57</v>
      </c>
      <c r="D1622" s="39">
        <v>4689</v>
      </c>
      <c r="E1622" s="39">
        <v>5022.0699115541174</v>
      </c>
      <c r="F1622" s="39">
        <v>5294.511288104628</v>
      </c>
      <c r="G1622" s="39">
        <v>5664.7959960824337</v>
      </c>
      <c r="H1622" s="39">
        <v>6036.7614832225427</v>
      </c>
      <c r="I1622" s="39">
        <v>6313.1212820952906</v>
      </c>
    </row>
    <row r="1623" spans="1:9" x14ac:dyDescent="0.35">
      <c r="A1623" s="37" t="s">
        <v>246</v>
      </c>
      <c r="B1623" s="37" t="s">
        <v>83</v>
      </c>
      <c r="C1623" s="74" t="s">
        <v>59</v>
      </c>
      <c r="D1623" s="39">
        <v>5447</v>
      </c>
      <c r="E1623" s="39">
        <v>5099.9965772491614</v>
      </c>
      <c r="F1623" s="39">
        <v>5433.1682711305639</v>
      </c>
      <c r="G1623" s="39">
        <v>5704.1618460300333</v>
      </c>
      <c r="H1623" s="39">
        <v>6061.4203566347778</v>
      </c>
      <c r="I1623" s="39">
        <v>6434.6906280201692</v>
      </c>
    </row>
    <row r="1624" spans="1:9" x14ac:dyDescent="0.35">
      <c r="A1624" s="37" t="s">
        <v>246</v>
      </c>
      <c r="B1624" s="37" t="s">
        <v>83</v>
      </c>
      <c r="C1624" s="73" t="s">
        <v>61</v>
      </c>
      <c r="D1624" s="39">
        <v>5851</v>
      </c>
      <c r="E1624" s="39">
        <v>5936.1426510579522</v>
      </c>
      <c r="F1624" s="39">
        <v>5677.0042649963316</v>
      </c>
      <c r="G1624" s="39">
        <v>5997.973695288927</v>
      </c>
      <c r="H1624" s="39">
        <v>6265.657123121081</v>
      </c>
      <c r="I1624" s="39">
        <v>6625.7346836821771</v>
      </c>
    </row>
    <row r="1625" spans="1:9" x14ac:dyDescent="0.35">
      <c r="A1625" s="37" t="s">
        <v>246</v>
      </c>
      <c r="B1625" s="37" t="s">
        <v>83</v>
      </c>
      <c r="C1625" s="73" t="s">
        <v>63</v>
      </c>
      <c r="D1625" s="39">
        <v>5091</v>
      </c>
      <c r="E1625" s="39">
        <v>5983.9915390111391</v>
      </c>
      <c r="F1625" s="39">
        <v>6145.0707661859142</v>
      </c>
      <c r="G1625" s="39">
        <v>5950.0525223024142</v>
      </c>
      <c r="H1625" s="39">
        <v>6240.5476624180492</v>
      </c>
      <c r="I1625" s="39">
        <v>6492.7933242739446</v>
      </c>
    </row>
    <row r="1626" spans="1:9" x14ac:dyDescent="0.35">
      <c r="A1626" s="37" t="s">
        <v>246</v>
      </c>
      <c r="B1626" s="37" t="s">
        <v>83</v>
      </c>
      <c r="C1626" s="73" t="s">
        <v>65</v>
      </c>
      <c r="D1626" s="39">
        <v>4681</v>
      </c>
      <c r="E1626" s="39">
        <v>5119.4380147090978</v>
      </c>
      <c r="F1626" s="39">
        <v>6065.9345017941932</v>
      </c>
      <c r="G1626" s="39">
        <v>6260.1612291730016</v>
      </c>
      <c r="H1626" s="39">
        <v>6145.9200271744858</v>
      </c>
      <c r="I1626" s="39">
        <v>6365.5917955167852</v>
      </c>
    </row>
    <row r="1627" spans="1:9" x14ac:dyDescent="0.35">
      <c r="A1627" s="37" t="s">
        <v>246</v>
      </c>
      <c r="B1627" s="37" t="s">
        <v>83</v>
      </c>
      <c r="C1627" s="73" t="s">
        <v>67</v>
      </c>
      <c r="D1627" s="39">
        <v>5659</v>
      </c>
      <c r="E1627" s="39">
        <v>5325.8947891503994</v>
      </c>
      <c r="F1627" s="39">
        <v>5921.1205544980457</v>
      </c>
      <c r="G1627" s="39">
        <v>6767.1844602787933</v>
      </c>
      <c r="H1627" s="39">
        <v>6970.2671541601494</v>
      </c>
      <c r="I1627" s="39">
        <v>6934.0355522830841</v>
      </c>
    </row>
    <row r="1628" spans="1:9" x14ac:dyDescent="0.35">
      <c r="A1628" s="37" t="s">
        <v>246</v>
      </c>
      <c r="B1628" s="37" t="s">
        <v>83</v>
      </c>
      <c r="C1628" s="73" t="s">
        <v>69</v>
      </c>
      <c r="D1628" s="39">
        <v>6068</v>
      </c>
      <c r="E1628" s="39">
        <v>6414.0689375467973</v>
      </c>
      <c r="F1628" s="39">
        <v>6408.8557666391944</v>
      </c>
      <c r="G1628" s="39">
        <v>6979.1402953308389</v>
      </c>
      <c r="H1628" s="39">
        <v>7786.231709502179</v>
      </c>
      <c r="I1628" s="39">
        <v>8012.1879867213647</v>
      </c>
    </row>
    <row r="1629" spans="1:9" x14ac:dyDescent="0.35">
      <c r="A1629" s="37" t="s">
        <v>246</v>
      </c>
      <c r="B1629" s="37" t="s">
        <v>83</v>
      </c>
      <c r="C1629" s="73" t="s">
        <v>71</v>
      </c>
      <c r="D1629" s="39">
        <v>6043</v>
      </c>
      <c r="E1629" s="39">
        <v>6615.4970509986551</v>
      </c>
      <c r="F1629" s="39">
        <v>6974.9029168376082</v>
      </c>
      <c r="G1629" s="39">
        <v>7042.3029557044101</v>
      </c>
      <c r="H1629" s="39">
        <v>7586.0808616568829</v>
      </c>
      <c r="I1629" s="39">
        <v>8371.8491618610678</v>
      </c>
    </row>
    <row r="1630" spans="1:9" x14ac:dyDescent="0.35">
      <c r="A1630" s="37" t="s">
        <v>246</v>
      </c>
      <c r="B1630" s="37" t="s">
        <v>83</v>
      </c>
      <c r="C1630" s="73" t="s">
        <v>73</v>
      </c>
      <c r="D1630" s="39">
        <v>6148</v>
      </c>
      <c r="E1630" s="39">
        <v>6443.4858552865644</v>
      </c>
      <c r="F1630" s="39">
        <v>6993.3998375196234</v>
      </c>
      <c r="G1630" s="39">
        <v>7330.3394963080036</v>
      </c>
      <c r="H1630" s="39">
        <v>7414.0124180697794</v>
      </c>
      <c r="I1630" s="39">
        <v>7937.1150468784226</v>
      </c>
    </row>
    <row r="1631" spans="1:9" x14ac:dyDescent="0.35">
      <c r="A1631" s="37" t="s">
        <v>246</v>
      </c>
      <c r="B1631" s="37" t="s">
        <v>83</v>
      </c>
      <c r="C1631" s="73" t="s">
        <v>76</v>
      </c>
      <c r="D1631" s="39">
        <v>6368</v>
      </c>
      <c r="E1631" s="39">
        <v>6334.4678213525222</v>
      </c>
      <c r="F1631" s="39">
        <v>6746.6606245334051</v>
      </c>
      <c r="G1631" s="39">
        <v>7288.0590459019822</v>
      </c>
      <c r="H1631" s="39">
        <v>7600.7105603805376</v>
      </c>
      <c r="I1631" s="39">
        <v>7694.0759361702194</v>
      </c>
    </row>
    <row r="1632" spans="1:9" x14ac:dyDescent="0.35">
      <c r="A1632" s="37" t="s">
        <v>246</v>
      </c>
      <c r="B1632" s="37" t="s">
        <v>83</v>
      </c>
      <c r="C1632" s="73" t="s">
        <v>78</v>
      </c>
      <c r="D1632" s="39">
        <v>5885</v>
      </c>
      <c r="E1632" s="39">
        <v>6380.1204327780442</v>
      </c>
      <c r="F1632" s="39">
        <v>6366.6011905977057</v>
      </c>
      <c r="G1632" s="39">
        <v>6881.4892086410146</v>
      </c>
      <c r="H1632" s="39">
        <v>7407.1027083753024</v>
      </c>
      <c r="I1632" s="39">
        <v>7704.9891665584028</v>
      </c>
    </row>
    <row r="1633" spans="1:9" x14ac:dyDescent="0.35">
      <c r="A1633" s="37" t="s">
        <v>246</v>
      </c>
      <c r="B1633" s="37" t="s">
        <v>83</v>
      </c>
      <c r="C1633" s="73" t="s">
        <v>80</v>
      </c>
      <c r="D1633" s="39">
        <v>5477</v>
      </c>
      <c r="E1633" s="39">
        <v>5890.2297165951586</v>
      </c>
      <c r="F1633" s="39">
        <v>6276.686957599527</v>
      </c>
      <c r="G1633" s="39">
        <v>6320.640720547357</v>
      </c>
      <c r="H1633" s="39">
        <v>6895.4298901190614</v>
      </c>
      <c r="I1633" s="39">
        <v>7402.9020745456164</v>
      </c>
    </row>
    <row r="1634" spans="1:9" x14ac:dyDescent="0.35">
      <c r="A1634" s="37" t="s">
        <v>246</v>
      </c>
      <c r="B1634" s="37" t="s">
        <v>83</v>
      </c>
      <c r="C1634" s="73" t="s">
        <v>82</v>
      </c>
      <c r="D1634" s="39">
        <v>5100</v>
      </c>
      <c r="E1634" s="39">
        <v>5373.8908202648263</v>
      </c>
      <c r="F1634" s="39">
        <v>5718.6268922533563</v>
      </c>
      <c r="G1634" s="39">
        <v>6078.0822825364457</v>
      </c>
      <c r="H1634" s="39">
        <v>6160.9128346235921</v>
      </c>
      <c r="I1634" s="39">
        <v>6768.465467484466</v>
      </c>
    </row>
    <row r="1635" spans="1:9" x14ac:dyDescent="0.35">
      <c r="A1635" s="37" t="s">
        <v>246</v>
      </c>
      <c r="B1635" s="37" t="s">
        <v>83</v>
      </c>
      <c r="C1635" s="73" t="s">
        <v>84</v>
      </c>
      <c r="D1635" s="39">
        <v>4274</v>
      </c>
      <c r="E1635" s="39">
        <v>4859.6955155635187</v>
      </c>
      <c r="F1635" s="39">
        <v>5094.1195904912793</v>
      </c>
      <c r="G1635" s="39">
        <v>5426.6891986674063</v>
      </c>
      <c r="H1635" s="39">
        <v>5758.2497336911038</v>
      </c>
      <c r="I1635" s="39">
        <v>5871.4575953172434</v>
      </c>
    </row>
    <row r="1636" spans="1:9" x14ac:dyDescent="0.35">
      <c r="A1636" s="37" t="s">
        <v>246</v>
      </c>
      <c r="B1636" s="37" t="s">
        <v>83</v>
      </c>
      <c r="C1636" s="73" t="s">
        <v>86</v>
      </c>
      <c r="D1636" s="39">
        <v>3476</v>
      </c>
      <c r="E1636" s="39">
        <v>4040.4529761506351</v>
      </c>
      <c r="F1636" s="39">
        <v>4584.9716941416136</v>
      </c>
      <c r="G1636" s="39">
        <v>4817.4647466380984</v>
      </c>
      <c r="H1636" s="39">
        <v>5136.1490823590684</v>
      </c>
      <c r="I1636" s="39">
        <v>5448.717650769061</v>
      </c>
    </row>
    <row r="1637" spans="1:9" x14ac:dyDescent="0.35">
      <c r="A1637" s="37" t="s">
        <v>246</v>
      </c>
      <c r="B1637" s="37" t="s">
        <v>83</v>
      </c>
      <c r="C1637" s="73" t="s">
        <v>88</v>
      </c>
      <c r="D1637" s="39">
        <v>2367</v>
      </c>
      <c r="E1637" s="39">
        <v>3195.8375429325979</v>
      </c>
      <c r="F1637" s="39">
        <v>3699.8222126965902</v>
      </c>
      <c r="G1637" s="39">
        <v>4221.7450860454946</v>
      </c>
      <c r="H1637" s="39">
        <v>4456.7337710569846</v>
      </c>
      <c r="I1637" s="39">
        <v>4769.2417990430513</v>
      </c>
    </row>
    <row r="1638" spans="1:9" x14ac:dyDescent="0.35">
      <c r="A1638" s="37" t="s">
        <v>246</v>
      </c>
      <c r="B1638" s="37" t="s">
        <v>83</v>
      </c>
      <c r="C1638" s="73" t="s">
        <v>90</v>
      </c>
      <c r="D1638" s="39">
        <v>1345</v>
      </c>
      <c r="E1638" s="39">
        <v>2012.844701767694</v>
      </c>
      <c r="F1638" s="39">
        <v>2732.6839916243648</v>
      </c>
      <c r="G1638" s="39">
        <v>3178.2596404633268</v>
      </c>
      <c r="H1638" s="39">
        <v>3657.8168917283269</v>
      </c>
      <c r="I1638" s="39">
        <v>3885.6683102246452</v>
      </c>
    </row>
    <row r="1639" spans="1:9" x14ac:dyDescent="0.35">
      <c r="A1639" s="37" t="s">
        <v>246</v>
      </c>
      <c r="B1639" s="37" t="s">
        <v>83</v>
      </c>
      <c r="C1639" s="73" t="s">
        <v>92</v>
      </c>
      <c r="D1639" s="39">
        <v>1359</v>
      </c>
      <c r="E1639" s="39">
        <v>1714.7435777379981</v>
      </c>
      <c r="F1639" s="39">
        <v>2437.511724573586</v>
      </c>
      <c r="G1639" s="39">
        <v>3421.703695713421</v>
      </c>
      <c r="H1639" s="39">
        <v>4335.5016061114738</v>
      </c>
      <c r="I1639" s="39">
        <v>5233.8566794478302</v>
      </c>
    </row>
    <row r="1640" spans="1:9" x14ac:dyDescent="0.35">
      <c r="A1640" s="37" t="s">
        <v>246</v>
      </c>
      <c r="B1640" s="37" t="s">
        <v>85</v>
      </c>
      <c r="C1640" s="73" t="s">
        <v>57</v>
      </c>
      <c r="D1640" s="39">
        <v>74</v>
      </c>
      <c r="E1640" s="39">
        <v>76.466633713999556</v>
      </c>
      <c r="F1640" s="39">
        <v>77.293046085308504</v>
      </c>
      <c r="G1640" s="39">
        <v>81.178181770999828</v>
      </c>
      <c r="H1640" s="39">
        <v>85.629682685982203</v>
      </c>
      <c r="I1640" s="39">
        <v>86.089449705416584</v>
      </c>
    </row>
    <row r="1641" spans="1:9" x14ac:dyDescent="0.35">
      <c r="A1641" s="37" t="s">
        <v>246</v>
      </c>
      <c r="B1641" s="37" t="s">
        <v>85</v>
      </c>
      <c r="C1641" s="74" t="s">
        <v>59</v>
      </c>
      <c r="D1641" s="39">
        <v>89</v>
      </c>
      <c r="E1641" s="39">
        <v>90.447151488300648</v>
      </c>
      <c r="F1641" s="39">
        <v>96.385497384144301</v>
      </c>
      <c r="G1641" s="39">
        <v>97.302581644619153</v>
      </c>
      <c r="H1641" s="39">
        <v>100.6724842532473</v>
      </c>
      <c r="I1641" s="39">
        <v>104.3575039287967</v>
      </c>
    </row>
    <row r="1642" spans="1:9" x14ac:dyDescent="0.35">
      <c r="A1642" s="37" t="s">
        <v>246</v>
      </c>
      <c r="B1642" s="37" t="s">
        <v>85</v>
      </c>
      <c r="C1642" s="73" t="s">
        <v>61</v>
      </c>
      <c r="D1642" s="39">
        <v>83</v>
      </c>
      <c r="E1642" s="39">
        <v>78.291641302711</v>
      </c>
      <c r="F1642" s="39">
        <v>77.484593394560648</v>
      </c>
      <c r="G1642" s="39">
        <v>81.411194466464281</v>
      </c>
      <c r="H1642" s="39">
        <v>81.392661424851724</v>
      </c>
      <c r="I1642" s="39">
        <v>83.102950704541556</v>
      </c>
    </row>
    <row r="1643" spans="1:9" x14ac:dyDescent="0.35">
      <c r="A1643" s="37" t="s">
        <v>246</v>
      </c>
      <c r="B1643" s="37" t="s">
        <v>85</v>
      </c>
      <c r="C1643" s="73" t="s">
        <v>63</v>
      </c>
      <c r="D1643" s="39">
        <v>28</v>
      </c>
      <c r="E1643" s="39">
        <v>39.7245459849171</v>
      </c>
      <c r="F1643" s="39">
        <v>41.789866930790673</v>
      </c>
      <c r="G1643" s="39">
        <v>41.543855182845292</v>
      </c>
      <c r="H1643" s="39">
        <v>43.144123755112197</v>
      </c>
      <c r="I1643" s="39">
        <v>42.169923808519378</v>
      </c>
    </row>
    <row r="1644" spans="1:9" x14ac:dyDescent="0.35">
      <c r="A1644" s="37" t="s">
        <v>246</v>
      </c>
      <c r="B1644" s="37" t="s">
        <v>85</v>
      </c>
      <c r="C1644" s="73" t="s">
        <v>65</v>
      </c>
      <c r="D1644" s="39">
        <v>106</v>
      </c>
      <c r="E1644" s="39">
        <v>79.102726639047987</v>
      </c>
      <c r="F1644" s="39">
        <v>86.77016815490083</v>
      </c>
      <c r="G1644" s="39">
        <v>89.829227870027964</v>
      </c>
      <c r="H1644" s="39">
        <v>87.877767319269267</v>
      </c>
      <c r="I1644" s="39">
        <v>89.484093176748644</v>
      </c>
    </row>
    <row r="1645" spans="1:9" x14ac:dyDescent="0.35">
      <c r="A1645" s="37" t="s">
        <v>246</v>
      </c>
      <c r="B1645" s="37" t="s">
        <v>85</v>
      </c>
      <c r="C1645" s="73" t="s">
        <v>67</v>
      </c>
      <c r="D1645" s="39">
        <v>91</v>
      </c>
      <c r="E1645" s="39">
        <v>79.135847936235706</v>
      </c>
      <c r="F1645" s="39">
        <v>69.624634779884133</v>
      </c>
      <c r="G1645" s="39">
        <v>78.280890708313549</v>
      </c>
      <c r="H1645" s="39">
        <v>80.792583538469145</v>
      </c>
      <c r="I1645" s="39">
        <v>78.656477342022669</v>
      </c>
    </row>
    <row r="1646" spans="1:9" x14ac:dyDescent="0.35">
      <c r="A1646" s="37" t="s">
        <v>246</v>
      </c>
      <c r="B1646" s="37" t="s">
        <v>85</v>
      </c>
      <c r="C1646" s="73" t="s">
        <v>69</v>
      </c>
      <c r="D1646" s="39">
        <v>25</v>
      </c>
      <c r="E1646" s="39">
        <v>85.043069071685352</v>
      </c>
      <c r="F1646" s="39">
        <v>86.064651650202336</v>
      </c>
      <c r="G1646" s="39">
        <v>80.630592483159703</v>
      </c>
      <c r="H1646" s="39">
        <v>89.270408034780516</v>
      </c>
      <c r="I1646" s="39">
        <v>91.292417622150225</v>
      </c>
    </row>
    <row r="1647" spans="1:9" x14ac:dyDescent="0.35">
      <c r="A1647" s="37" t="s">
        <v>246</v>
      </c>
      <c r="B1647" s="37" t="s">
        <v>85</v>
      </c>
      <c r="C1647" s="73" t="s">
        <v>71</v>
      </c>
      <c r="D1647" s="39">
        <v>37</v>
      </c>
      <c r="E1647" s="39">
        <v>43.356348451484429</v>
      </c>
      <c r="F1647" s="39">
        <v>60.507531617386853</v>
      </c>
      <c r="G1647" s="39">
        <v>61.636063181558043</v>
      </c>
      <c r="H1647" s="39">
        <v>58.585632313502551</v>
      </c>
      <c r="I1647" s="39">
        <v>64.804185145870804</v>
      </c>
    </row>
    <row r="1648" spans="1:9" x14ac:dyDescent="0.35">
      <c r="A1648" s="37" t="s">
        <v>246</v>
      </c>
      <c r="B1648" s="37" t="s">
        <v>85</v>
      </c>
      <c r="C1648" s="73" t="s">
        <v>73</v>
      </c>
      <c r="D1648" s="39">
        <v>64</v>
      </c>
      <c r="E1648" s="39">
        <v>66.454081498182035</v>
      </c>
      <c r="F1648" s="39">
        <v>63.558346738553418</v>
      </c>
      <c r="G1648" s="39">
        <v>80.483326708548702</v>
      </c>
      <c r="H1648" s="39">
        <v>80.081753480997989</v>
      </c>
      <c r="I1648" s="39">
        <v>76.471826335821163</v>
      </c>
    </row>
    <row r="1649" spans="1:9" x14ac:dyDescent="0.35">
      <c r="A1649" s="37" t="s">
        <v>246</v>
      </c>
      <c r="B1649" s="37" t="s">
        <v>85</v>
      </c>
      <c r="C1649" s="73" t="s">
        <v>76</v>
      </c>
      <c r="D1649" s="39">
        <v>52</v>
      </c>
      <c r="E1649" s="39">
        <v>53.023592451179212</v>
      </c>
      <c r="F1649" s="39">
        <v>53.762344158186743</v>
      </c>
      <c r="G1649" s="39">
        <v>53.244388647795233</v>
      </c>
      <c r="H1649" s="39">
        <v>65.094788033563631</v>
      </c>
      <c r="I1649" s="39">
        <v>64.313039282011957</v>
      </c>
    </row>
    <row r="1650" spans="1:9" x14ac:dyDescent="0.35">
      <c r="A1650" s="37" t="s">
        <v>246</v>
      </c>
      <c r="B1650" s="37" t="s">
        <v>85</v>
      </c>
      <c r="C1650" s="73" t="s">
        <v>78</v>
      </c>
      <c r="D1650" s="39">
        <v>78</v>
      </c>
      <c r="E1650" s="39">
        <v>59.056196987967873</v>
      </c>
      <c r="F1650" s="39">
        <v>71.295957335583552</v>
      </c>
      <c r="G1650" s="39">
        <v>72.884607428656707</v>
      </c>
      <c r="H1650" s="39">
        <v>70.519283937919312</v>
      </c>
      <c r="I1650" s="39">
        <v>80.78607027464875</v>
      </c>
    </row>
    <row r="1651" spans="1:9" x14ac:dyDescent="0.35">
      <c r="A1651" s="37" t="s">
        <v>246</v>
      </c>
      <c r="B1651" s="37" t="s">
        <v>85</v>
      </c>
      <c r="C1651" s="73" t="s">
        <v>80</v>
      </c>
      <c r="D1651" s="39">
        <v>81</v>
      </c>
      <c r="E1651" s="39">
        <v>75.213151692349641</v>
      </c>
      <c r="F1651" s="39">
        <v>68.131475148588791</v>
      </c>
      <c r="G1651" s="39">
        <v>77.88111907305958</v>
      </c>
      <c r="H1651" s="39">
        <v>79.460539199051581</v>
      </c>
      <c r="I1651" s="39">
        <v>76.676831733442185</v>
      </c>
    </row>
    <row r="1652" spans="1:9" x14ac:dyDescent="0.35">
      <c r="A1652" s="37" t="s">
        <v>246</v>
      </c>
      <c r="B1652" s="37" t="s">
        <v>85</v>
      </c>
      <c r="C1652" s="73" t="s">
        <v>82</v>
      </c>
      <c r="D1652" s="39">
        <v>54</v>
      </c>
      <c r="E1652" s="39">
        <v>63.899735111035817</v>
      </c>
      <c r="F1652" s="39">
        <v>58.614428161104541</v>
      </c>
      <c r="G1652" s="39">
        <v>52.930442578238797</v>
      </c>
      <c r="H1652" s="39">
        <v>60.818952272596178</v>
      </c>
      <c r="I1652" s="39">
        <v>63.267475210185729</v>
      </c>
    </row>
    <row r="1653" spans="1:9" x14ac:dyDescent="0.35">
      <c r="A1653" s="37" t="s">
        <v>246</v>
      </c>
      <c r="B1653" s="37" t="s">
        <v>85</v>
      </c>
      <c r="C1653" s="73" t="s">
        <v>84</v>
      </c>
      <c r="D1653" s="39">
        <v>58</v>
      </c>
      <c r="E1653" s="39">
        <v>66.194867256770465</v>
      </c>
      <c r="F1653" s="39">
        <v>71.217746771030377</v>
      </c>
      <c r="G1653" s="39">
        <v>65.071840716841521</v>
      </c>
      <c r="H1653" s="39">
        <v>60.435351007672203</v>
      </c>
      <c r="I1653" s="39">
        <v>66.44626196895598</v>
      </c>
    </row>
    <row r="1654" spans="1:9" x14ac:dyDescent="0.35">
      <c r="A1654" s="37" t="s">
        <v>246</v>
      </c>
      <c r="B1654" s="37" t="s">
        <v>85</v>
      </c>
      <c r="C1654" s="73" t="s">
        <v>86</v>
      </c>
      <c r="D1654" s="39">
        <v>49</v>
      </c>
      <c r="E1654" s="39">
        <v>37.830816120335847</v>
      </c>
      <c r="F1654" s="39">
        <v>51.387246561374852</v>
      </c>
      <c r="G1654" s="39">
        <v>55.114750488571751</v>
      </c>
      <c r="H1654" s="39">
        <v>50.031264721761538</v>
      </c>
      <c r="I1654" s="39">
        <v>46.612780182640627</v>
      </c>
    </row>
    <row r="1655" spans="1:9" x14ac:dyDescent="0.35">
      <c r="A1655" s="37" t="s">
        <v>246</v>
      </c>
      <c r="B1655" s="37" t="s">
        <v>85</v>
      </c>
      <c r="C1655" s="73" t="s">
        <v>88</v>
      </c>
      <c r="D1655" s="39">
        <v>24</v>
      </c>
      <c r="E1655" s="39">
        <v>29.736679990974391</v>
      </c>
      <c r="F1655" s="39">
        <v>24.493383773333509</v>
      </c>
      <c r="G1655" s="39">
        <v>34.204651849813253</v>
      </c>
      <c r="H1655" s="39">
        <v>36.520807079629812</v>
      </c>
      <c r="I1655" s="39">
        <v>33.211726793001283</v>
      </c>
    </row>
    <row r="1656" spans="1:9" x14ac:dyDescent="0.35">
      <c r="A1656" s="37" t="s">
        <v>246</v>
      </c>
      <c r="B1656" s="37" t="s">
        <v>85</v>
      </c>
      <c r="C1656" s="73" t="s">
        <v>90</v>
      </c>
      <c r="D1656" s="39">
        <v>4</v>
      </c>
      <c r="E1656" s="39">
        <v>15.50567698004077</v>
      </c>
      <c r="F1656" s="39">
        <v>19.313639546296599</v>
      </c>
      <c r="G1656" s="39">
        <v>15.94595505332013</v>
      </c>
      <c r="H1656" s="39">
        <v>21.960331243995181</v>
      </c>
      <c r="I1656" s="39">
        <v>23.434744227367361</v>
      </c>
    </row>
    <row r="1657" spans="1:9" x14ac:dyDescent="0.35">
      <c r="A1657" s="37" t="s">
        <v>246</v>
      </c>
      <c r="B1657" s="37" t="s">
        <v>85</v>
      </c>
      <c r="C1657" s="73" t="s">
        <v>92</v>
      </c>
      <c r="D1657" s="39">
        <v>1</v>
      </c>
      <c r="E1657" s="39">
        <v>4.4880902586347933</v>
      </c>
      <c r="F1657" s="39">
        <v>10.37876896157006</v>
      </c>
      <c r="G1657" s="39">
        <v>15.325021716268591</v>
      </c>
      <c r="H1657" s="39">
        <v>15.31253490579078</v>
      </c>
      <c r="I1657" s="39">
        <v>19.050541752657079</v>
      </c>
    </row>
    <row r="1658" spans="1:9" x14ac:dyDescent="0.35">
      <c r="A1658" s="37" t="s">
        <v>246</v>
      </c>
      <c r="B1658" s="37" t="s">
        <v>87</v>
      </c>
      <c r="C1658" s="73" t="s">
        <v>57</v>
      </c>
      <c r="D1658" s="39">
        <v>745</v>
      </c>
      <c r="E1658" s="39">
        <v>813.13800218460381</v>
      </c>
      <c r="F1658" s="39">
        <v>813.96785240707641</v>
      </c>
      <c r="G1658" s="39">
        <v>831.13245712265541</v>
      </c>
      <c r="H1658" s="39">
        <v>846.78645795832654</v>
      </c>
      <c r="I1658" s="39">
        <v>845.58992067147142</v>
      </c>
    </row>
    <row r="1659" spans="1:9" x14ac:dyDescent="0.35">
      <c r="A1659" s="37" t="s">
        <v>246</v>
      </c>
      <c r="B1659" s="37" t="s">
        <v>87</v>
      </c>
      <c r="C1659" s="74" t="s">
        <v>59</v>
      </c>
      <c r="D1659" s="39">
        <v>798</v>
      </c>
      <c r="E1659" s="39">
        <v>788.61985750917108</v>
      </c>
      <c r="F1659" s="39">
        <v>843.925105806999</v>
      </c>
      <c r="G1659" s="39">
        <v>842.83144545111372</v>
      </c>
      <c r="H1659" s="39">
        <v>856.06774949831788</v>
      </c>
      <c r="I1659" s="39">
        <v>871.4965250461313</v>
      </c>
    </row>
    <row r="1660" spans="1:9" x14ac:dyDescent="0.35">
      <c r="A1660" s="37" t="s">
        <v>246</v>
      </c>
      <c r="B1660" s="37" t="s">
        <v>87</v>
      </c>
      <c r="C1660" s="73" t="s">
        <v>61</v>
      </c>
      <c r="D1660" s="39">
        <v>923</v>
      </c>
      <c r="E1660" s="39">
        <v>866.92325361675046</v>
      </c>
      <c r="F1660" s="39">
        <v>835.25686319261956</v>
      </c>
      <c r="G1660" s="39">
        <v>878.2754570854953</v>
      </c>
      <c r="H1660" s="39">
        <v>875.45741857880921</v>
      </c>
      <c r="I1660" s="39">
        <v>888.02817867182091</v>
      </c>
    </row>
    <row r="1661" spans="1:9" x14ac:dyDescent="0.35">
      <c r="A1661" s="37" t="s">
        <v>246</v>
      </c>
      <c r="B1661" s="37" t="s">
        <v>87</v>
      </c>
      <c r="C1661" s="73" t="s">
        <v>63</v>
      </c>
      <c r="D1661" s="39">
        <v>716</v>
      </c>
      <c r="E1661" s="39">
        <v>802.93849502635567</v>
      </c>
      <c r="F1661" s="39">
        <v>747.13695149564262</v>
      </c>
      <c r="G1661" s="39">
        <v>704.72954798853743</v>
      </c>
      <c r="H1661" s="39">
        <v>725.79571115187571</v>
      </c>
      <c r="I1661" s="39">
        <v>717.34007408872765</v>
      </c>
    </row>
    <row r="1662" spans="1:9" x14ac:dyDescent="0.35">
      <c r="A1662" s="37" t="s">
        <v>246</v>
      </c>
      <c r="B1662" s="37" t="s">
        <v>87</v>
      </c>
      <c r="C1662" s="73" t="s">
        <v>65</v>
      </c>
      <c r="D1662" s="39">
        <v>566</v>
      </c>
      <c r="E1662" s="39">
        <v>628.66983930410595</v>
      </c>
      <c r="F1662" s="39">
        <v>709.6767896222907</v>
      </c>
      <c r="G1662" s="39">
        <v>666.81257071009543</v>
      </c>
      <c r="H1662" s="39">
        <v>620.78893176384906</v>
      </c>
      <c r="I1662" s="39">
        <v>618.64808289069992</v>
      </c>
    </row>
    <row r="1663" spans="1:9" x14ac:dyDescent="0.35">
      <c r="A1663" s="37" t="s">
        <v>246</v>
      </c>
      <c r="B1663" s="37" t="s">
        <v>87</v>
      </c>
      <c r="C1663" s="73" t="s">
        <v>67</v>
      </c>
      <c r="D1663" s="39">
        <v>778</v>
      </c>
      <c r="E1663" s="39">
        <v>698.81216535192766</v>
      </c>
      <c r="F1663" s="39">
        <v>772.84255303106954</v>
      </c>
      <c r="G1663" s="39">
        <v>835.23403984554261</v>
      </c>
      <c r="H1663" s="39">
        <v>801.46138085196321</v>
      </c>
      <c r="I1663" s="39">
        <v>758.86559503381147</v>
      </c>
    </row>
    <row r="1664" spans="1:9" x14ac:dyDescent="0.35">
      <c r="A1664" s="37" t="s">
        <v>246</v>
      </c>
      <c r="B1664" s="37" t="s">
        <v>87</v>
      </c>
      <c r="C1664" s="73" t="s">
        <v>69</v>
      </c>
      <c r="D1664" s="39">
        <v>832</v>
      </c>
      <c r="E1664" s="39">
        <v>836.22616508614169</v>
      </c>
      <c r="F1664" s="39">
        <v>796.32018302202232</v>
      </c>
      <c r="G1664" s="39">
        <v>851.98676813319332</v>
      </c>
      <c r="H1664" s="39">
        <v>903.99133274912242</v>
      </c>
      <c r="I1664" s="39">
        <v>876.40718538416252</v>
      </c>
    </row>
    <row r="1665" spans="1:9" x14ac:dyDescent="0.35">
      <c r="A1665" s="37" t="s">
        <v>246</v>
      </c>
      <c r="B1665" s="37" t="s">
        <v>87</v>
      </c>
      <c r="C1665" s="73" t="s">
        <v>71</v>
      </c>
      <c r="D1665" s="39">
        <v>813</v>
      </c>
      <c r="E1665" s="39">
        <v>892.29118223078683</v>
      </c>
      <c r="F1665" s="39">
        <v>891.25250488266977</v>
      </c>
      <c r="G1665" s="39">
        <v>856.01310319676998</v>
      </c>
      <c r="H1665" s="39">
        <v>898.24199794634501</v>
      </c>
      <c r="I1665" s="39">
        <v>946.698764846112</v>
      </c>
    </row>
    <row r="1666" spans="1:9" x14ac:dyDescent="0.35">
      <c r="A1666" s="37" t="s">
        <v>246</v>
      </c>
      <c r="B1666" s="37" t="s">
        <v>87</v>
      </c>
      <c r="C1666" s="73" t="s">
        <v>73</v>
      </c>
      <c r="D1666" s="39">
        <v>826</v>
      </c>
      <c r="E1666" s="39">
        <v>823.77754704209667</v>
      </c>
      <c r="F1666" s="39">
        <v>867.83450904859899</v>
      </c>
      <c r="G1666" s="39">
        <v>869.36919911321024</v>
      </c>
      <c r="H1666" s="39">
        <v>837.82451454448653</v>
      </c>
      <c r="I1666" s="39">
        <v>874.77772816429376</v>
      </c>
    </row>
    <row r="1667" spans="1:9" x14ac:dyDescent="0.35">
      <c r="A1667" s="37" t="s">
        <v>246</v>
      </c>
      <c r="B1667" s="37" t="s">
        <v>87</v>
      </c>
      <c r="C1667" s="73" t="s">
        <v>76</v>
      </c>
      <c r="D1667" s="39">
        <v>878</v>
      </c>
      <c r="E1667" s="39">
        <v>815.66909762118496</v>
      </c>
      <c r="F1667" s="39">
        <v>822.68409238871845</v>
      </c>
      <c r="G1667" s="39">
        <v>858.34964557825651</v>
      </c>
      <c r="H1667" s="39">
        <v>861.2663914088248</v>
      </c>
      <c r="I1667" s="39">
        <v>834.74934486103518</v>
      </c>
    </row>
    <row r="1668" spans="1:9" x14ac:dyDescent="0.35">
      <c r="A1668" s="37" t="s">
        <v>246</v>
      </c>
      <c r="B1668" s="37" t="s">
        <v>87</v>
      </c>
      <c r="C1668" s="73" t="s">
        <v>78</v>
      </c>
      <c r="D1668" s="39">
        <v>1020</v>
      </c>
      <c r="E1668" s="39">
        <v>916.81517175336933</v>
      </c>
      <c r="F1668" s="39">
        <v>855.84779460979109</v>
      </c>
      <c r="G1668" s="39">
        <v>876.31245691229674</v>
      </c>
      <c r="H1668" s="39">
        <v>907.62258627919744</v>
      </c>
      <c r="I1668" s="39">
        <v>910.09777214894063</v>
      </c>
    </row>
    <row r="1669" spans="1:9" x14ac:dyDescent="0.35">
      <c r="A1669" s="37" t="s">
        <v>246</v>
      </c>
      <c r="B1669" s="37" t="s">
        <v>87</v>
      </c>
      <c r="C1669" s="73" t="s">
        <v>80</v>
      </c>
      <c r="D1669" s="39">
        <v>1097</v>
      </c>
      <c r="E1669" s="39">
        <v>1020.035651010907</v>
      </c>
      <c r="F1669" s="39">
        <v>937.24900689949789</v>
      </c>
      <c r="G1669" s="39">
        <v>884.15366362031762</v>
      </c>
      <c r="H1669" s="39">
        <v>920.56965024644296</v>
      </c>
      <c r="I1669" s="39">
        <v>953.16574229433593</v>
      </c>
    </row>
    <row r="1670" spans="1:9" x14ac:dyDescent="0.35">
      <c r="A1670" s="37" t="s">
        <v>246</v>
      </c>
      <c r="B1670" s="37" t="s">
        <v>87</v>
      </c>
      <c r="C1670" s="73" t="s">
        <v>82</v>
      </c>
      <c r="D1670" s="39">
        <v>1175</v>
      </c>
      <c r="E1670" s="39">
        <v>1093.7037019398269</v>
      </c>
      <c r="F1670" s="39">
        <v>1025.490566931597</v>
      </c>
      <c r="G1670" s="39">
        <v>960.48073732755893</v>
      </c>
      <c r="H1670" s="39">
        <v>916.7257484602992</v>
      </c>
      <c r="I1670" s="39">
        <v>963.73698005624692</v>
      </c>
    </row>
    <row r="1671" spans="1:9" x14ac:dyDescent="0.35">
      <c r="A1671" s="37" t="s">
        <v>246</v>
      </c>
      <c r="B1671" s="37" t="s">
        <v>87</v>
      </c>
      <c r="C1671" s="73" t="s">
        <v>84</v>
      </c>
      <c r="D1671" s="39">
        <v>983</v>
      </c>
      <c r="E1671" s="39">
        <v>1127.040197693382</v>
      </c>
      <c r="F1671" s="39">
        <v>1052.19472704435</v>
      </c>
      <c r="G1671" s="39">
        <v>1002.60189475143</v>
      </c>
      <c r="H1671" s="39">
        <v>952.55337650279398</v>
      </c>
      <c r="I1671" s="39">
        <v>917.49037504868681</v>
      </c>
    </row>
    <row r="1672" spans="1:9" x14ac:dyDescent="0.35">
      <c r="A1672" s="37" t="s">
        <v>246</v>
      </c>
      <c r="B1672" s="37" t="s">
        <v>87</v>
      </c>
      <c r="C1672" s="73" t="s">
        <v>86</v>
      </c>
      <c r="D1672" s="39">
        <v>814</v>
      </c>
      <c r="E1672" s="39">
        <v>928.8904421869272</v>
      </c>
      <c r="F1672" s="39">
        <v>1039.354854035925</v>
      </c>
      <c r="G1672" s="39">
        <v>982.31471835303455</v>
      </c>
      <c r="H1672" s="39">
        <v>948.460963341352</v>
      </c>
      <c r="I1672" s="39">
        <v>911.88417747378583</v>
      </c>
    </row>
    <row r="1673" spans="1:9" x14ac:dyDescent="0.35">
      <c r="A1673" s="37" t="s">
        <v>246</v>
      </c>
      <c r="B1673" s="37" t="s">
        <v>87</v>
      </c>
      <c r="C1673" s="73" t="s">
        <v>88</v>
      </c>
      <c r="D1673" s="39">
        <v>572</v>
      </c>
      <c r="E1673" s="39">
        <v>743.43765123307048</v>
      </c>
      <c r="F1673" s="39">
        <v>829.71153769708394</v>
      </c>
      <c r="G1673" s="39">
        <v>932.49529602876373</v>
      </c>
      <c r="H1673" s="39">
        <v>890.4427678855742</v>
      </c>
      <c r="I1673" s="39">
        <v>870.36052498277991</v>
      </c>
    </row>
    <row r="1674" spans="1:9" x14ac:dyDescent="0.35">
      <c r="A1674" s="37" t="s">
        <v>246</v>
      </c>
      <c r="B1674" s="37" t="s">
        <v>87</v>
      </c>
      <c r="C1674" s="73" t="s">
        <v>90</v>
      </c>
      <c r="D1674" s="39">
        <v>382</v>
      </c>
      <c r="E1674" s="39">
        <v>498.43720814155142</v>
      </c>
      <c r="F1674" s="39">
        <v>637.86626972370937</v>
      </c>
      <c r="G1674" s="39">
        <v>713.62246891947223</v>
      </c>
      <c r="H1674" s="39">
        <v>810.87350167331772</v>
      </c>
      <c r="I1674" s="39">
        <v>782.69237671176245</v>
      </c>
    </row>
    <row r="1675" spans="1:9" x14ac:dyDescent="0.35">
      <c r="A1675" s="37" t="s">
        <v>246</v>
      </c>
      <c r="B1675" s="37" t="s">
        <v>87</v>
      </c>
      <c r="C1675" s="73" t="s">
        <v>92</v>
      </c>
      <c r="D1675" s="39">
        <v>403</v>
      </c>
      <c r="E1675" s="39">
        <v>475.35504508491732</v>
      </c>
      <c r="F1675" s="39">
        <v>595.70962108328092</v>
      </c>
      <c r="G1675" s="39">
        <v>769.71920953281995</v>
      </c>
      <c r="H1675" s="39">
        <v>922.70363076307774</v>
      </c>
      <c r="I1675" s="39">
        <v>1079.6774817110261</v>
      </c>
    </row>
    <row r="1676" spans="1:9" x14ac:dyDescent="0.35">
      <c r="A1676" s="37" t="s">
        <v>246</v>
      </c>
      <c r="B1676" s="37" t="s">
        <v>89</v>
      </c>
      <c r="C1676" s="73" t="s">
        <v>57</v>
      </c>
      <c r="D1676" s="39">
        <v>1076</v>
      </c>
      <c r="E1676" s="39">
        <v>1022.93091150597</v>
      </c>
      <c r="F1676" s="39">
        <v>1019.1325101376</v>
      </c>
      <c r="G1676" s="39">
        <v>1037.816097624124</v>
      </c>
      <c r="H1676" s="39">
        <v>1057.7132876842111</v>
      </c>
      <c r="I1676" s="39">
        <v>1054.1259849964049</v>
      </c>
    </row>
    <row r="1677" spans="1:9" x14ac:dyDescent="0.35">
      <c r="A1677" s="37" t="s">
        <v>246</v>
      </c>
      <c r="B1677" s="37" t="s">
        <v>89</v>
      </c>
      <c r="C1677" s="74" t="s">
        <v>59</v>
      </c>
      <c r="D1677" s="39">
        <v>1176</v>
      </c>
      <c r="E1677" s="39">
        <v>1043.056358161235</v>
      </c>
      <c r="F1677" s="39">
        <v>1023.803520256483</v>
      </c>
      <c r="G1677" s="39">
        <v>1020.714471526864</v>
      </c>
      <c r="H1677" s="39">
        <v>1038.669853518209</v>
      </c>
      <c r="I1677" s="39">
        <v>1059.8275700206209</v>
      </c>
    </row>
    <row r="1678" spans="1:9" x14ac:dyDescent="0.35">
      <c r="A1678" s="37" t="s">
        <v>246</v>
      </c>
      <c r="B1678" s="37" t="s">
        <v>89</v>
      </c>
      <c r="C1678" s="73" t="s">
        <v>61</v>
      </c>
      <c r="D1678" s="39">
        <v>1089</v>
      </c>
      <c r="E1678" s="39">
        <v>1007.77275946112</v>
      </c>
      <c r="F1678" s="39">
        <v>891.81386207473565</v>
      </c>
      <c r="G1678" s="39">
        <v>878.19649313706498</v>
      </c>
      <c r="H1678" s="39">
        <v>874.52027129047974</v>
      </c>
      <c r="I1678" s="39">
        <v>889.29772133815061</v>
      </c>
    </row>
    <row r="1679" spans="1:9" x14ac:dyDescent="0.35">
      <c r="A1679" s="37" t="s">
        <v>246</v>
      </c>
      <c r="B1679" s="37" t="s">
        <v>89</v>
      </c>
      <c r="C1679" s="73" t="s">
        <v>63</v>
      </c>
      <c r="D1679" s="39">
        <v>777</v>
      </c>
      <c r="E1679" s="39">
        <v>867.21986349240387</v>
      </c>
      <c r="F1679" s="39">
        <v>801.53404654486792</v>
      </c>
      <c r="G1679" s="39">
        <v>711.94800489453587</v>
      </c>
      <c r="H1679" s="39">
        <v>702.75080364909252</v>
      </c>
      <c r="I1679" s="39">
        <v>699.36253027348607</v>
      </c>
    </row>
    <row r="1680" spans="1:9" x14ac:dyDescent="0.35">
      <c r="A1680" s="37" t="s">
        <v>246</v>
      </c>
      <c r="B1680" s="37" t="s">
        <v>89</v>
      </c>
      <c r="C1680" s="73" t="s">
        <v>65</v>
      </c>
      <c r="D1680" s="39">
        <v>851</v>
      </c>
      <c r="E1680" s="39">
        <v>862.20976593550836</v>
      </c>
      <c r="F1680" s="39">
        <v>955.67948358967953</v>
      </c>
      <c r="G1680" s="39">
        <v>915.26466251058162</v>
      </c>
      <c r="H1680" s="39">
        <v>844.46923252512158</v>
      </c>
      <c r="I1680" s="39">
        <v>838.33397604009417</v>
      </c>
    </row>
    <row r="1681" spans="1:9" x14ac:dyDescent="0.35">
      <c r="A1681" s="37" t="s">
        <v>246</v>
      </c>
      <c r="B1681" s="37" t="s">
        <v>89</v>
      </c>
      <c r="C1681" s="73" t="s">
        <v>67</v>
      </c>
      <c r="D1681" s="39">
        <v>1039</v>
      </c>
      <c r="E1681" s="39">
        <v>994.07658240496562</v>
      </c>
      <c r="F1681" s="39">
        <v>1037.541590828444</v>
      </c>
      <c r="G1681" s="39">
        <v>1132.114161786295</v>
      </c>
      <c r="H1681" s="39">
        <v>1104.8127065475619</v>
      </c>
      <c r="I1681" s="39">
        <v>1046.063404331893</v>
      </c>
    </row>
    <row r="1682" spans="1:9" x14ac:dyDescent="0.35">
      <c r="A1682" s="37" t="s">
        <v>246</v>
      </c>
      <c r="B1682" s="37" t="s">
        <v>89</v>
      </c>
      <c r="C1682" s="73" t="s">
        <v>69</v>
      </c>
      <c r="D1682" s="39">
        <v>1025</v>
      </c>
      <c r="E1682" s="39">
        <v>1149.865814994384</v>
      </c>
      <c r="F1682" s="39">
        <v>1116.6738366605271</v>
      </c>
      <c r="G1682" s="39">
        <v>1157.8541733448469</v>
      </c>
      <c r="H1682" s="39">
        <v>1242.9210692892291</v>
      </c>
      <c r="I1682" s="39">
        <v>1223.389801874122</v>
      </c>
    </row>
    <row r="1683" spans="1:9" x14ac:dyDescent="0.35">
      <c r="A1683" s="37" t="s">
        <v>246</v>
      </c>
      <c r="B1683" s="37" t="s">
        <v>89</v>
      </c>
      <c r="C1683" s="73" t="s">
        <v>71</v>
      </c>
      <c r="D1683" s="39">
        <v>1124</v>
      </c>
      <c r="E1683" s="39">
        <v>1075.522351243786</v>
      </c>
      <c r="F1683" s="39">
        <v>1135.2017200332471</v>
      </c>
      <c r="G1683" s="39">
        <v>1104.915013232496</v>
      </c>
      <c r="H1683" s="39">
        <v>1141.77739169289</v>
      </c>
      <c r="I1683" s="39">
        <v>1220.4188616754309</v>
      </c>
    </row>
    <row r="1684" spans="1:9" x14ac:dyDescent="0.35">
      <c r="A1684" s="37" t="s">
        <v>246</v>
      </c>
      <c r="B1684" s="37" t="s">
        <v>89</v>
      </c>
      <c r="C1684" s="73" t="s">
        <v>73</v>
      </c>
      <c r="D1684" s="39">
        <v>921</v>
      </c>
      <c r="E1684" s="39">
        <v>1058.818911246919</v>
      </c>
      <c r="F1684" s="39">
        <v>1019.026313125127</v>
      </c>
      <c r="G1684" s="39">
        <v>1052.954615089782</v>
      </c>
      <c r="H1684" s="39">
        <v>1025.9221796330271</v>
      </c>
      <c r="I1684" s="39">
        <v>1059.23265803651</v>
      </c>
    </row>
    <row r="1685" spans="1:9" x14ac:dyDescent="0.35">
      <c r="A1685" s="37" t="s">
        <v>246</v>
      </c>
      <c r="B1685" s="37" t="s">
        <v>89</v>
      </c>
      <c r="C1685" s="73" t="s">
        <v>76</v>
      </c>
      <c r="D1685" s="39">
        <v>848</v>
      </c>
      <c r="E1685" s="39">
        <v>878.47426038489232</v>
      </c>
      <c r="F1685" s="39">
        <v>989.38915986402424</v>
      </c>
      <c r="G1685" s="39">
        <v>966.21031628082505</v>
      </c>
      <c r="H1685" s="39">
        <v>986.90736218619156</v>
      </c>
      <c r="I1685" s="39">
        <v>965.90533569810998</v>
      </c>
    </row>
    <row r="1686" spans="1:9" x14ac:dyDescent="0.35">
      <c r="A1686" s="37" t="s">
        <v>246</v>
      </c>
      <c r="B1686" s="37" t="s">
        <v>89</v>
      </c>
      <c r="C1686" s="73" t="s">
        <v>78</v>
      </c>
      <c r="D1686" s="39">
        <v>803</v>
      </c>
      <c r="E1686" s="39">
        <v>813.64957234127507</v>
      </c>
      <c r="F1686" s="39">
        <v>818.10028533638297</v>
      </c>
      <c r="G1686" s="39">
        <v>915.18832950742808</v>
      </c>
      <c r="H1686" s="39">
        <v>902.52383936774106</v>
      </c>
      <c r="I1686" s="39">
        <v>918.26832344468244</v>
      </c>
    </row>
    <row r="1687" spans="1:9" x14ac:dyDescent="0.35">
      <c r="A1687" s="37" t="s">
        <v>246</v>
      </c>
      <c r="B1687" s="37" t="s">
        <v>89</v>
      </c>
      <c r="C1687" s="73" t="s">
        <v>80</v>
      </c>
      <c r="D1687" s="39">
        <v>811</v>
      </c>
      <c r="E1687" s="39">
        <v>745.3227201725532</v>
      </c>
      <c r="F1687" s="39">
        <v>736.06931341470192</v>
      </c>
      <c r="G1687" s="39">
        <v>735.67293294330125</v>
      </c>
      <c r="H1687" s="39">
        <v>817.80128326927252</v>
      </c>
      <c r="I1687" s="39">
        <v>815.53263957965567</v>
      </c>
    </row>
    <row r="1688" spans="1:9" x14ac:dyDescent="0.35">
      <c r="A1688" s="37" t="s">
        <v>246</v>
      </c>
      <c r="B1688" s="37" t="s">
        <v>89</v>
      </c>
      <c r="C1688" s="73" t="s">
        <v>82</v>
      </c>
      <c r="D1688" s="39">
        <v>670</v>
      </c>
      <c r="E1688" s="39">
        <v>698.66605535886299</v>
      </c>
      <c r="F1688" s="39">
        <v>639.81981598153004</v>
      </c>
      <c r="G1688" s="39">
        <v>630.77176403984629</v>
      </c>
      <c r="H1688" s="39">
        <v>627.97556838193782</v>
      </c>
      <c r="I1688" s="39">
        <v>697.14868460151672</v>
      </c>
    </row>
    <row r="1689" spans="1:9" x14ac:dyDescent="0.35">
      <c r="A1689" s="37" t="s">
        <v>246</v>
      </c>
      <c r="B1689" s="37" t="s">
        <v>89</v>
      </c>
      <c r="C1689" s="73" t="s">
        <v>84</v>
      </c>
      <c r="D1689" s="39">
        <v>417</v>
      </c>
      <c r="E1689" s="39">
        <v>575.46498823720083</v>
      </c>
      <c r="F1689" s="39">
        <v>588.18749971856869</v>
      </c>
      <c r="G1689" s="39">
        <v>547.1189107817612</v>
      </c>
      <c r="H1689" s="39">
        <v>538.67841439088477</v>
      </c>
      <c r="I1689" s="39">
        <v>538.45537211072315</v>
      </c>
    </row>
    <row r="1690" spans="1:9" x14ac:dyDescent="0.35">
      <c r="A1690" s="37" t="s">
        <v>246</v>
      </c>
      <c r="B1690" s="37" t="s">
        <v>89</v>
      </c>
      <c r="C1690" s="73" t="s">
        <v>86</v>
      </c>
      <c r="D1690" s="39">
        <v>333</v>
      </c>
      <c r="E1690" s="39">
        <v>381.27784253759307</v>
      </c>
      <c r="F1690" s="39">
        <v>500.92087150556551</v>
      </c>
      <c r="G1690" s="39">
        <v>510.11875072791031</v>
      </c>
      <c r="H1690" s="39">
        <v>482.69024954103651</v>
      </c>
      <c r="I1690" s="39">
        <v>477.97228121945642</v>
      </c>
    </row>
    <row r="1691" spans="1:9" x14ac:dyDescent="0.35">
      <c r="A1691" s="37" t="s">
        <v>246</v>
      </c>
      <c r="B1691" s="37" t="s">
        <v>89</v>
      </c>
      <c r="C1691" s="73" t="s">
        <v>88</v>
      </c>
      <c r="D1691" s="39">
        <v>238</v>
      </c>
      <c r="E1691" s="39">
        <v>287.1495848988618</v>
      </c>
      <c r="F1691" s="39">
        <v>315.40877702866339</v>
      </c>
      <c r="G1691" s="39">
        <v>404.66789616910421</v>
      </c>
      <c r="H1691" s="39">
        <v>414.19254633842598</v>
      </c>
      <c r="I1691" s="39">
        <v>393.97334465257723</v>
      </c>
    </row>
    <row r="1692" spans="1:9" x14ac:dyDescent="0.35">
      <c r="A1692" s="37" t="s">
        <v>246</v>
      </c>
      <c r="B1692" s="37" t="s">
        <v>89</v>
      </c>
      <c r="C1692" s="73" t="s">
        <v>90</v>
      </c>
      <c r="D1692" s="39">
        <v>129</v>
      </c>
      <c r="E1692" s="39">
        <v>186.6401937378663</v>
      </c>
      <c r="F1692" s="39">
        <v>219.79812626825651</v>
      </c>
      <c r="G1692" s="39">
        <v>241.2867727205859</v>
      </c>
      <c r="H1692" s="39">
        <v>305.27845449692188</v>
      </c>
      <c r="I1692" s="39">
        <v>316.2646005279143</v>
      </c>
    </row>
    <row r="1693" spans="1:9" x14ac:dyDescent="0.35">
      <c r="A1693" s="37" t="s">
        <v>246</v>
      </c>
      <c r="B1693" s="37" t="s">
        <v>89</v>
      </c>
      <c r="C1693" s="73" t="s">
        <v>92</v>
      </c>
      <c r="D1693" s="39">
        <v>105</v>
      </c>
      <c r="E1693" s="39">
        <v>146.33409507039539</v>
      </c>
      <c r="F1693" s="39">
        <v>209.725612215707</v>
      </c>
      <c r="G1693" s="39">
        <v>268.09307540408872</v>
      </c>
      <c r="H1693" s="39">
        <v>320.39893183406929</v>
      </c>
      <c r="I1693" s="39">
        <v>401.20206236139461</v>
      </c>
    </row>
    <row r="1694" spans="1:9" x14ac:dyDescent="0.35">
      <c r="A1694" s="37" t="s">
        <v>246</v>
      </c>
      <c r="B1694" s="37" t="s">
        <v>91</v>
      </c>
      <c r="C1694" s="73" t="s">
        <v>57</v>
      </c>
      <c r="D1694" s="39">
        <v>276</v>
      </c>
      <c r="E1694" s="39">
        <v>264.24985111518379</v>
      </c>
      <c r="F1694" s="39">
        <v>250.10723914448661</v>
      </c>
      <c r="G1694" s="39">
        <v>240.74322998549829</v>
      </c>
      <c r="H1694" s="39">
        <v>236.96628087586419</v>
      </c>
      <c r="I1694" s="39">
        <v>230.35644996588451</v>
      </c>
    </row>
    <row r="1695" spans="1:9" x14ac:dyDescent="0.35">
      <c r="A1695" s="37" t="s">
        <v>246</v>
      </c>
      <c r="B1695" s="37" t="s">
        <v>91</v>
      </c>
      <c r="C1695" s="74" t="s">
        <v>59</v>
      </c>
      <c r="D1695" s="39">
        <v>365</v>
      </c>
      <c r="E1695" s="39">
        <v>302.16660380335111</v>
      </c>
      <c r="F1695" s="39">
        <v>292.71500683180398</v>
      </c>
      <c r="G1695" s="39">
        <v>281.88494422963402</v>
      </c>
      <c r="H1695" s="39">
        <v>276.27197671984561</v>
      </c>
      <c r="I1695" s="39">
        <v>274.9942566888555</v>
      </c>
    </row>
    <row r="1696" spans="1:9" x14ac:dyDescent="0.35">
      <c r="A1696" s="37" t="s">
        <v>246</v>
      </c>
      <c r="B1696" s="37" t="s">
        <v>91</v>
      </c>
      <c r="C1696" s="73" t="s">
        <v>61</v>
      </c>
      <c r="D1696" s="39">
        <v>529</v>
      </c>
      <c r="E1696" s="39">
        <v>460.88281883581777</v>
      </c>
      <c r="F1696" s="39">
        <v>397.85698715357103</v>
      </c>
      <c r="G1696" s="39">
        <v>392.65282453943883</v>
      </c>
      <c r="H1696" s="39">
        <v>384.09600046620011</v>
      </c>
      <c r="I1696" s="39">
        <v>382.01305126959068</v>
      </c>
    </row>
    <row r="1697" spans="1:9" x14ac:dyDescent="0.35">
      <c r="A1697" s="37" t="s">
        <v>246</v>
      </c>
      <c r="B1697" s="37" t="s">
        <v>91</v>
      </c>
      <c r="C1697" s="73" t="s">
        <v>63</v>
      </c>
      <c r="D1697" s="39">
        <v>437</v>
      </c>
      <c r="E1697" s="39">
        <v>519.5061981417731</v>
      </c>
      <c r="F1697" s="39">
        <v>466.38170691946738</v>
      </c>
      <c r="G1697" s="39">
        <v>411.34024234526578</v>
      </c>
      <c r="H1697" s="39">
        <v>401.75741609862229</v>
      </c>
      <c r="I1697" s="39">
        <v>386.92373770119758</v>
      </c>
    </row>
    <row r="1698" spans="1:9" x14ac:dyDescent="0.35">
      <c r="A1698" s="37" t="s">
        <v>246</v>
      </c>
      <c r="B1698" s="37" t="s">
        <v>91</v>
      </c>
      <c r="C1698" s="73" t="s">
        <v>65</v>
      </c>
      <c r="D1698" s="39">
        <v>274</v>
      </c>
      <c r="E1698" s="39">
        <v>274.93995001054782</v>
      </c>
      <c r="F1698" s="39">
        <v>317.57854025824957</v>
      </c>
      <c r="G1698" s="39">
        <v>279.95879530462332</v>
      </c>
      <c r="H1698" s="39">
        <v>241.0422884481944</v>
      </c>
      <c r="I1698" s="39">
        <v>224.60285407621271</v>
      </c>
    </row>
    <row r="1699" spans="1:9" x14ac:dyDescent="0.35">
      <c r="A1699" s="37" t="s">
        <v>246</v>
      </c>
      <c r="B1699" s="37" t="s">
        <v>91</v>
      </c>
      <c r="C1699" s="73" t="s">
        <v>67</v>
      </c>
      <c r="D1699" s="39">
        <v>292</v>
      </c>
      <c r="E1699" s="39">
        <v>268.54351767415551</v>
      </c>
      <c r="F1699" s="39">
        <v>281.44174625952661</v>
      </c>
      <c r="G1699" s="39">
        <v>306.12536500539591</v>
      </c>
      <c r="H1699" s="39">
        <v>278.37982428228099</v>
      </c>
      <c r="I1699" s="39">
        <v>246.13202126214111</v>
      </c>
    </row>
    <row r="1700" spans="1:9" x14ac:dyDescent="0.35">
      <c r="A1700" s="37" t="s">
        <v>246</v>
      </c>
      <c r="B1700" s="37" t="s">
        <v>91</v>
      </c>
      <c r="C1700" s="73" t="s">
        <v>69</v>
      </c>
      <c r="D1700" s="39">
        <v>294</v>
      </c>
      <c r="E1700" s="39">
        <v>275.84717605678941</v>
      </c>
      <c r="F1700" s="39">
        <v>259.39809671949388</v>
      </c>
      <c r="G1700" s="39">
        <v>268.67243372297611</v>
      </c>
      <c r="H1700" s="39">
        <v>286.30420255464531</v>
      </c>
      <c r="I1700" s="39">
        <v>266.76452022652092</v>
      </c>
    </row>
    <row r="1701" spans="1:9" x14ac:dyDescent="0.35">
      <c r="A1701" s="37" t="s">
        <v>246</v>
      </c>
      <c r="B1701" s="37" t="s">
        <v>91</v>
      </c>
      <c r="C1701" s="73" t="s">
        <v>71</v>
      </c>
      <c r="D1701" s="39">
        <v>360</v>
      </c>
      <c r="E1701" s="39">
        <v>285.47073792200132</v>
      </c>
      <c r="F1701" s="39">
        <v>269.97696376169938</v>
      </c>
      <c r="G1701" s="39">
        <v>255.8939521354618</v>
      </c>
      <c r="H1701" s="39">
        <v>262.7700425893342</v>
      </c>
      <c r="I1701" s="39">
        <v>277.02085611172959</v>
      </c>
    </row>
    <row r="1702" spans="1:9" x14ac:dyDescent="0.35">
      <c r="A1702" s="37" t="s">
        <v>246</v>
      </c>
      <c r="B1702" s="37" t="s">
        <v>91</v>
      </c>
      <c r="C1702" s="73" t="s">
        <v>73</v>
      </c>
      <c r="D1702" s="39">
        <v>357</v>
      </c>
      <c r="E1702" s="39">
        <v>388.20283371653079</v>
      </c>
      <c r="F1702" s="39">
        <v>331.65623145399741</v>
      </c>
      <c r="G1702" s="39">
        <v>320.31326420518701</v>
      </c>
      <c r="H1702" s="39">
        <v>306.62687055292457</v>
      </c>
      <c r="I1702" s="39">
        <v>313.75281727550532</v>
      </c>
    </row>
    <row r="1703" spans="1:9" x14ac:dyDescent="0.35">
      <c r="A1703" s="37" t="s">
        <v>246</v>
      </c>
      <c r="B1703" s="37" t="s">
        <v>91</v>
      </c>
      <c r="C1703" s="73" t="s">
        <v>76</v>
      </c>
      <c r="D1703" s="39">
        <v>380</v>
      </c>
      <c r="E1703" s="39">
        <v>339.35033370868928</v>
      </c>
      <c r="F1703" s="39">
        <v>360.73066152658743</v>
      </c>
      <c r="G1703" s="39">
        <v>321.24327918118928</v>
      </c>
      <c r="H1703" s="39">
        <v>312.6983061418199</v>
      </c>
      <c r="I1703" s="39">
        <v>300.55402824198359</v>
      </c>
    </row>
    <row r="1704" spans="1:9" x14ac:dyDescent="0.35">
      <c r="A1704" s="37" t="s">
        <v>246</v>
      </c>
      <c r="B1704" s="37" t="s">
        <v>91</v>
      </c>
      <c r="C1704" s="73" t="s">
        <v>78</v>
      </c>
      <c r="D1704" s="39">
        <v>390</v>
      </c>
      <c r="E1704" s="39">
        <v>385.65952445402502</v>
      </c>
      <c r="F1704" s="39">
        <v>346.92880489153362</v>
      </c>
      <c r="G1704" s="39">
        <v>370.3770770255054</v>
      </c>
      <c r="H1704" s="39">
        <v>341.04401613888803</v>
      </c>
      <c r="I1704" s="39">
        <v>333.89373560853528</v>
      </c>
    </row>
    <row r="1705" spans="1:9" x14ac:dyDescent="0.35">
      <c r="A1705" s="37" t="s">
        <v>246</v>
      </c>
      <c r="B1705" s="37" t="s">
        <v>91</v>
      </c>
      <c r="C1705" s="73" t="s">
        <v>80</v>
      </c>
      <c r="D1705" s="39">
        <v>405</v>
      </c>
      <c r="E1705" s="39">
        <v>368.04518886364201</v>
      </c>
      <c r="F1705" s="39">
        <v>360.79345994462108</v>
      </c>
      <c r="G1705" s="39">
        <v>328.96820214460911</v>
      </c>
      <c r="H1705" s="39">
        <v>350.70394911599698</v>
      </c>
      <c r="I1705" s="39">
        <v>327.73176922101942</v>
      </c>
    </row>
    <row r="1706" spans="1:9" x14ac:dyDescent="0.35">
      <c r="A1706" s="37" t="s">
        <v>246</v>
      </c>
      <c r="B1706" s="37" t="s">
        <v>91</v>
      </c>
      <c r="C1706" s="73" t="s">
        <v>82</v>
      </c>
      <c r="D1706" s="39">
        <v>388</v>
      </c>
      <c r="E1706" s="39">
        <v>394.6541000519976</v>
      </c>
      <c r="F1706" s="39">
        <v>364.13167827465998</v>
      </c>
      <c r="G1706" s="39">
        <v>358.25531026952041</v>
      </c>
      <c r="H1706" s="39">
        <v>331.05804231984507</v>
      </c>
      <c r="I1706" s="39">
        <v>354.7827601304258</v>
      </c>
    </row>
    <row r="1707" spans="1:9" x14ac:dyDescent="0.35">
      <c r="A1707" s="37" t="s">
        <v>246</v>
      </c>
      <c r="B1707" s="37" t="s">
        <v>91</v>
      </c>
      <c r="C1707" s="73" t="s">
        <v>84</v>
      </c>
      <c r="D1707" s="39">
        <v>365</v>
      </c>
      <c r="E1707" s="39">
        <v>376.7083765256524</v>
      </c>
      <c r="F1707" s="39">
        <v>380.78374847168192</v>
      </c>
      <c r="G1707" s="39">
        <v>357.98373945096091</v>
      </c>
      <c r="H1707" s="39">
        <v>351.83278541292083</v>
      </c>
      <c r="I1707" s="39">
        <v>328.77648933098521</v>
      </c>
    </row>
    <row r="1708" spans="1:9" x14ac:dyDescent="0.35">
      <c r="A1708" s="37" t="s">
        <v>246</v>
      </c>
      <c r="B1708" s="37" t="s">
        <v>91</v>
      </c>
      <c r="C1708" s="73" t="s">
        <v>86</v>
      </c>
      <c r="D1708" s="39">
        <v>336</v>
      </c>
      <c r="E1708" s="39">
        <v>338.43716771533877</v>
      </c>
      <c r="F1708" s="39">
        <v>347.09654459934188</v>
      </c>
      <c r="G1708" s="39">
        <v>352.96209903969532</v>
      </c>
      <c r="H1708" s="39">
        <v>334.53704805857302</v>
      </c>
      <c r="I1708" s="39">
        <v>328.95088497789658</v>
      </c>
    </row>
    <row r="1709" spans="1:9" x14ac:dyDescent="0.35">
      <c r="A1709" s="37" t="s">
        <v>246</v>
      </c>
      <c r="B1709" s="37" t="s">
        <v>91</v>
      </c>
      <c r="C1709" s="73" t="s">
        <v>88</v>
      </c>
      <c r="D1709" s="39">
        <v>210</v>
      </c>
      <c r="E1709" s="39">
        <v>318.28060900712933</v>
      </c>
      <c r="F1709" s="39">
        <v>323.18410692036161</v>
      </c>
      <c r="G1709" s="39">
        <v>334.41138840543192</v>
      </c>
      <c r="H1709" s="39">
        <v>341.00861519938422</v>
      </c>
      <c r="I1709" s="39">
        <v>327.28708971824562</v>
      </c>
    </row>
    <row r="1710" spans="1:9" x14ac:dyDescent="0.35">
      <c r="A1710" s="37" t="s">
        <v>246</v>
      </c>
      <c r="B1710" s="37" t="s">
        <v>91</v>
      </c>
      <c r="C1710" s="73" t="s">
        <v>90</v>
      </c>
      <c r="D1710" s="39">
        <v>150</v>
      </c>
      <c r="E1710" s="39">
        <v>181.66943843768291</v>
      </c>
      <c r="F1710" s="39">
        <v>268.45692930977913</v>
      </c>
      <c r="G1710" s="39">
        <v>277.08110699136341</v>
      </c>
      <c r="H1710" s="39">
        <v>287.22960602812879</v>
      </c>
      <c r="I1710" s="39">
        <v>294.54286804599622</v>
      </c>
    </row>
    <row r="1711" spans="1:9" x14ac:dyDescent="0.35">
      <c r="A1711" s="37" t="s">
        <v>246</v>
      </c>
      <c r="B1711" s="37" t="s">
        <v>91</v>
      </c>
      <c r="C1711" s="73" t="s">
        <v>92</v>
      </c>
      <c r="D1711" s="39">
        <v>143</v>
      </c>
      <c r="E1711" s="39">
        <v>193.65424070114869</v>
      </c>
      <c r="F1711" s="39">
        <v>246.73050167621159</v>
      </c>
      <c r="G1711" s="39">
        <v>343.28091971284061</v>
      </c>
      <c r="H1711" s="39">
        <v>401.88965422829892</v>
      </c>
      <c r="I1711" s="39">
        <v>438.87151664202162</v>
      </c>
    </row>
    <row r="1712" spans="1:9" x14ac:dyDescent="0.35">
      <c r="A1712" s="37" t="s">
        <v>246</v>
      </c>
      <c r="B1712" s="37" t="s">
        <v>93</v>
      </c>
      <c r="C1712" s="73" t="s">
        <v>57</v>
      </c>
      <c r="D1712" s="39">
        <v>75</v>
      </c>
      <c r="E1712" s="39">
        <v>86.763964376302695</v>
      </c>
      <c r="F1712" s="39">
        <v>85.687130282652745</v>
      </c>
      <c r="G1712" s="39">
        <v>87.005908710869647</v>
      </c>
      <c r="H1712" s="39">
        <v>89.096049145036204</v>
      </c>
      <c r="I1712" s="39">
        <v>89.736230574172708</v>
      </c>
    </row>
    <row r="1713" spans="1:9" x14ac:dyDescent="0.35">
      <c r="A1713" s="37" t="s">
        <v>246</v>
      </c>
      <c r="B1713" s="37" t="s">
        <v>93</v>
      </c>
      <c r="C1713" s="74" t="s">
        <v>59</v>
      </c>
      <c r="D1713" s="39">
        <v>81</v>
      </c>
      <c r="E1713" s="39">
        <v>64.908090356798198</v>
      </c>
      <c r="F1713" s="39">
        <v>82.243731792393305</v>
      </c>
      <c r="G1713" s="39">
        <v>81.743401014756571</v>
      </c>
      <c r="H1713" s="39">
        <v>82.868641358399415</v>
      </c>
      <c r="I1713" s="39">
        <v>84.865889100621231</v>
      </c>
    </row>
    <row r="1714" spans="1:9" x14ac:dyDescent="0.35">
      <c r="A1714" s="37" t="s">
        <v>246</v>
      </c>
      <c r="B1714" s="37" t="s">
        <v>93</v>
      </c>
      <c r="C1714" s="73" t="s">
        <v>61</v>
      </c>
      <c r="D1714" s="39">
        <v>76</v>
      </c>
      <c r="E1714" s="39">
        <v>65.444156361984341</v>
      </c>
      <c r="F1714" s="39">
        <v>56.560636363047287</v>
      </c>
      <c r="G1714" s="39">
        <v>68.77786063324227</v>
      </c>
      <c r="H1714" s="39">
        <v>68.287979980313935</v>
      </c>
      <c r="I1714" s="39">
        <v>69.320762335351404</v>
      </c>
    </row>
    <row r="1715" spans="1:9" x14ac:dyDescent="0.35">
      <c r="A1715" s="37" t="s">
        <v>246</v>
      </c>
      <c r="B1715" s="37" t="s">
        <v>93</v>
      </c>
      <c r="C1715" s="73" t="s">
        <v>63</v>
      </c>
      <c r="D1715" s="39">
        <v>51</v>
      </c>
      <c r="E1715" s="39">
        <v>55.75450606254055</v>
      </c>
      <c r="F1715" s="39">
        <v>55.489637273071928</v>
      </c>
      <c r="G1715" s="39">
        <v>48.352481594291582</v>
      </c>
      <c r="H1715" s="39">
        <v>55.830080637529832</v>
      </c>
      <c r="I1715" s="39">
        <v>55.128814269246327</v>
      </c>
    </row>
    <row r="1716" spans="1:9" x14ac:dyDescent="0.35">
      <c r="A1716" s="37" t="s">
        <v>246</v>
      </c>
      <c r="B1716" s="37" t="s">
        <v>93</v>
      </c>
      <c r="C1716" s="73" t="s">
        <v>65</v>
      </c>
      <c r="D1716" s="39">
        <v>63</v>
      </c>
      <c r="E1716" s="39">
        <v>48.183966792037722</v>
      </c>
      <c r="F1716" s="39">
        <v>54.009371437563267</v>
      </c>
      <c r="G1716" s="39">
        <v>53.80551739376763</v>
      </c>
      <c r="H1716" s="39">
        <v>48.485517694023962</v>
      </c>
      <c r="I1716" s="39">
        <v>52.363578013191074</v>
      </c>
    </row>
    <row r="1717" spans="1:9" x14ac:dyDescent="0.35">
      <c r="A1717" s="37" t="s">
        <v>246</v>
      </c>
      <c r="B1717" s="37" t="s">
        <v>93</v>
      </c>
      <c r="C1717" s="73" t="s">
        <v>67</v>
      </c>
      <c r="D1717" s="39">
        <v>68</v>
      </c>
      <c r="E1717" s="39">
        <v>53.031184787821253</v>
      </c>
      <c r="F1717" s="39">
        <v>51.680453359605103</v>
      </c>
      <c r="G1717" s="39">
        <v>57.090138920348508</v>
      </c>
      <c r="H1717" s="39">
        <v>56.907152122519392</v>
      </c>
      <c r="I1717" s="39">
        <v>53.310807619880357</v>
      </c>
    </row>
    <row r="1718" spans="1:9" x14ac:dyDescent="0.35">
      <c r="A1718" s="37" t="s">
        <v>246</v>
      </c>
      <c r="B1718" s="37" t="s">
        <v>93</v>
      </c>
      <c r="C1718" s="73" t="s">
        <v>69</v>
      </c>
      <c r="D1718" s="39">
        <v>47</v>
      </c>
      <c r="E1718" s="39">
        <v>37.758762480809303</v>
      </c>
      <c r="F1718" s="39">
        <v>36.891418859565427</v>
      </c>
      <c r="G1718" s="39">
        <v>36.661372450065961</v>
      </c>
      <c r="H1718" s="39">
        <v>40.458646278914372</v>
      </c>
      <c r="I1718" s="39">
        <v>39.901198489527083</v>
      </c>
    </row>
    <row r="1719" spans="1:9" x14ac:dyDescent="0.35">
      <c r="A1719" s="37" t="s">
        <v>246</v>
      </c>
      <c r="B1719" s="37" t="s">
        <v>93</v>
      </c>
      <c r="C1719" s="73" t="s">
        <v>71</v>
      </c>
      <c r="D1719" s="39">
        <v>25</v>
      </c>
      <c r="E1719" s="39">
        <v>42.057856433598317</v>
      </c>
      <c r="F1719" s="39">
        <v>41.065397299719884</v>
      </c>
      <c r="G1719" s="39">
        <v>40.133574743584298</v>
      </c>
      <c r="H1719" s="39">
        <v>40.263748960140482</v>
      </c>
      <c r="I1719" s="39">
        <v>43.495884199220853</v>
      </c>
    </row>
    <row r="1720" spans="1:9" x14ac:dyDescent="0.35">
      <c r="A1720" s="37" t="s">
        <v>246</v>
      </c>
      <c r="B1720" s="37" t="s">
        <v>93</v>
      </c>
      <c r="C1720" s="73" t="s">
        <v>73</v>
      </c>
      <c r="D1720" s="39">
        <v>43</v>
      </c>
      <c r="E1720" s="39">
        <v>32.825851000723503</v>
      </c>
      <c r="F1720" s="39">
        <v>37.881850092495618</v>
      </c>
      <c r="G1720" s="39">
        <v>37.566055298077977</v>
      </c>
      <c r="H1720" s="39">
        <v>36.804578726218629</v>
      </c>
      <c r="I1720" s="39">
        <v>37.370938906558742</v>
      </c>
    </row>
    <row r="1721" spans="1:9" x14ac:dyDescent="0.35">
      <c r="A1721" s="37" t="s">
        <v>246</v>
      </c>
      <c r="B1721" s="37" t="s">
        <v>93</v>
      </c>
      <c r="C1721" s="73" t="s">
        <v>76</v>
      </c>
      <c r="D1721" s="39">
        <v>37</v>
      </c>
      <c r="E1721" s="39">
        <v>31.862705924120409</v>
      </c>
      <c r="F1721" s="39">
        <v>29.869170221496969</v>
      </c>
      <c r="G1721" s="39">
        <v>33.390556882950968</v>
      </c>
      <c r="H1721" s="39">
        <v>33.271724827844928</v>
      </c>
      <c r="I1721" s="39">
        <v>32.759836697490456</v>
      </c>
    </row>
    <row r="1722" spans="1:9" x14ac:dyDescent="0.35">
      <c r="A1722" s="37" t="s">
        <v>246</v>
      </c>
      <c r="B1722" s="37" t="s">
        <v>93</v>
      </c>
      <c r="C1722" s="73" t="s">
        <v>78</v>
      </c>
      <c r="D1722" s="39">
        <v>28</v>
      </c>
      <c r="E1722" s="39">
        <v>21.628875664725079</v>
      </c>
      <c r="F1722" s="39">
        <v>20.447215682230421</v>
      </c>
      <c r="G1722" s="39">
        <v>20.297562427374</v>
      </c>
      <c r="H1722" s="39">
        <v>22.622207687890821</v>
      </c>
      <c r="I1722" s="39">
        <v>22.638240224428959</v>
      </c>
    </row>
    <row r="1723" spans="1:9" x14ac:dyDescent="0.35">
      <c r="A1723" s="37" t="s">
        <v>246</v>
      </c>
      <c r="B1723" s="37" t="s">
        <v>93</v>
      </c>
      <c r="C1723" s="73" t="s">
        <v>80</v>
      </c>
      <c r="D1723" s="39">
        <v>29</v>
      </c>
      <c r="E1723" s="39">
        <v>24.07759420756091</v>
      </c>
      <c r="F1723" s="39">
        <v>24.24159403371339</v>
      </c>
      <c r="G1723" s="39">
        <v>23.80466954687202</v>
      </c>
      <c r="H1723" s="39">
        <v>24.203297613955549</v>
      </c>
      <c r="I1723" s="39">
        <v>26.302204346161361</v>
      </c>
    </row>
    <row r="1724" spans="1:9" x14ac:dyDescent="0.35">
      <c r="A1724" s="37" t="s">
        <v>246</v>
      </c>
      <c r="B1724" s="37" t="s">
        <v>93</v>
      </c>
      <c r="C1724" s="73" t="s">
        <v>82</v>
      </c>
      <c r="D1724" s="39">
        <v>20</v>
      </c>
      <c r="E1724" s="39">
        <v>26.599339096880492</v>
      </c>
      <c r="F1724" s="39">
        <v>25.205276325956788</v>
      </c>
      <c r="G1724" s="39">
        <v>25.81943334694968</v>
      </c>
      <c r="H1724" s="39">
        <v>25.88704799428686</v>
      </c>
      <c r="I1724" s="39">
        <v>26.589393121831939</v>
      </c>
    </row>
    <row r="1725" spans="1:9" x14ac:dyDescent="0.35">
      <c r="A1725" s="37" t="s">
        <v>246</v>
      </c>
      <c r="B1725" s="37" t="s">
        <v>93</v>
      </c>
      <c r="C1725" s="73" t="s">
        <v>84</v>
      </c>
      <c r="D1725" s="39">
        <v>3</v>
      </c>
      <c r="E1725" s="39">
        <v>4.1131768164214284</v>
      </c>
      <c r="F1725" s="39">
        <v>5.0438742255478832</v>
      </c>
      <c r="G1725" s="39">
        <v>4.6164813207831576</v>
      </c>
      <c r="H1725" s="39">
        <v>4.3970717238863779</v>
      </c>
      <c r="I1725" s="39">
        <v>3.7979760449799111</v>
      </c>
    </row>
    <row r="1726" spans="1:9" x14ac:dyDescent="0.35">
      <c r="A1726" s="37" t="s">
        <v>246</v>
      </c>
      <c r="B1726" s="37" t="s">
        <v>93</v>
      </c>
      <c r="C1726" s="73" t="s">
        <v>86</v>
      </c>
      <c r="D1726" s="39">
        <v>13</v>
      </c>
      <c r="E1726" s="39">
        <v>8.0997295710002248</v>
      </c>
      <c r="F1726" s="39">
        <v>8.8436675520489398</v>
      </c>
      <c r="G1726" s="39">
        <v>9.9228798086947325</v>
      </c>
      <c r="H1726" s="39">
        <v>9.7168054155254655</v>
      </c>
      <c r="I1726" s="39">
        <v>9.9642600394486092</v>
      </c>
    </row>
    <row r="1727" spans="1:9" x14ac:dyDescent="0.35">
      <c r="A1727" s="37" t="s">
        <v>246</v>
      </c>
      <c r="B1727" s="37" t="s">
        <v>93</v>
      </c>
      <c r="C1727" s="73" t="s">
        <v>88</v>
      </c>
      <c r="D1727" s="39">
        <v>6</v>
      </c>
      <c r="E1727" s="39">
        <v>5.8560156248740034</v>
      </c>
      <c r="F1727" s="39">
        <v>5.9864636879316384</v>
      </c>
      <c r="G1727" s="39">
        <v>6.6449183396919027</v>
      </c>
      <c r="H1727" s="39">
        <v>7.4096175979531838</v>
      </c>
      <c r="I1727" s="39">
        <v>7.3454901448504266</v>
      </c>
    </row>
    <row r="1728" spans="1:9" x14ac:dyDescent="0.35">
      <c r="A1728" s="37" t="s">
        <v>246</v>
      </c>
      <c r="B1728" s="37" t="s">
        <v>93</v>
      </c>
      <c r="C1728" s="73" t="s">
        <v>90</v>
      </c>
      <c r="D1728" s="39">
        <v>0</v>
      </c>
      <c r="E1728" s="39">
        <v>0.34181808369537242</v>
      </c>
      <c r="F1728" s="39">
        <v>0.80955307161281154</v>
      </c>
      <c r="G1728" s="39">
        <v>0.80914549962545457</v>
      </c>
      <c r="H1728" s="39">
        <v>1.07296701583583</v>
      </c>
      <c r="I1728" s="39">
        <v>1.288294908435895</v>
      </c>
    </row>
    <row r="1729" spans="1:9" x14ac:dyDescent="0.35">
      <c r="A1729" s="37" t="s">
        <v>246</v>
      </c>
      <c r="B1729" s="37" t="s">
        <v>93</v>
      </c>
      <c r="C1729" s="73" t="s">
        <v>92</v>
      </c>
      <c r="D1729" s="39">
        <v>0</v>
      </c>
      <c r="E1729" s="39">
        <v>0</v>
      </c>
      <c r="F1729" s="39">
        <v>5.0547132128108262E-2</v>
      </c>
      <c r="G1729" s="39">
        <v>0.19266466200011731</v>
      </c>
      <c r="H1729" s="39">
        <v>0.28654600266982888</v>
      </c>
      <c r="I1729" s="39">
        <v>0.40559780299796511</v>
      </c>
    </row>
    <row r="1730" spans="1:9" x14ac:dyDescent="0.35">
      <c r="A1730" s="37" t="s">
        <v>246</v>
      </c>
      <c r="B1730" s="37" t="s">
        <v>95</v>
      </c>
      <c r="C1730" s="73" t="s">
        <v>57</v>
      </c>
      <c r="D1730" s="39">
        <v>155</v>
      </c>
      <c r="E1730" s="39">
        <v>129.6306120190084</v>
      </c>
      <c r="F1730" s="39">
        <v>123.7974055734212</v>
      </c>
      <c r="G1730" s="39">
        <v>120.9895615437477</v>
      </c>
      <c r="H1730" s="39">
        <v>119.7789364827906</v>
      </c>
      <c r="I1730" s="39">
        <v>116.9855292125408</v>
      </c>
    </row>
    <row r="1731" spans="1:9" x14ac:dyDescent="0.35">
      <c r="A1731" s="37" t="s">
        <v>246</v>
      </c>
      <c r="B1731" s="37" t="s">
        <v>95</v>
      </c>
      <c r="C1731" s="74" t="s">
        <v>59</v>
      </c>
      <c r="D1731" s="39">
        <v>110</v>
      </c>
      <c r="E1731" s="39">
        <v>124.4348118425967</v>
      </c>
      <c r="F1731" s="39">
        <v>108.2806260300469</v>
      </c>
      <c r="G1731" s="39">
        <v>103.3080570278521</v>
      </c>
      <c r="H1731" s="39">
        <v>100.93829952299549</v>
      </c>
      <c r="I1731" s="39">
        <v>99.602135723670514</v>
      </c>
    </row>
    <row r="1732" spans="1:9" x14ac:dyDescent="0.35">
      <c r="A1732" s="37" t="s">
        <v>246</v>
      </c>
      <c r="B1732" s="37" t="s">
        <v>95</v>
      </c>
      <c r="C1732" s="73" t="s">
        <v>61</v>
      </c>
      <c r="D1732" s="39">
        <v>91</v>
      </c>
      <c r="E1732" s="39">
        <v>87.929707331054786</v>
      </c>
      <c r="F1732" s="39">
        <v>86.529922789067342</v>
      </c>
      <c r="G1732" s="39">
        <v>77.00951530102455</v>
      </c>
      <c r="H1732" s="39">
        <v>73.447738493490263</v>
      </c>
      <c r="I1732" s="39">
        <v>71.467021716300337</v>
      </c>
    </row>
    <row r="1733" spans="1:9" x14ac:dyDescent="0.35">
      <c r="A1733" s="37" t="s">
        <v>246</v>
      </c>
      <c r="B1733" s="37" t="s">
        <v>95</v>
      </c>
      <c r="C1733" s="73" t="s">
        <v>63</v>
      </c>
      <c r="D1733" s="39">
        <v>74</v>
      </c>
      <c r="E1733" s="39">
        <v>73.110474426898378</v>
      </c>
      <c r="F1733" s="39">
        <v>72.088595516822878</v>
      </c>
      <c r="G1733" s="39">
        <v>69.415508161491175</v>
      </c>
      <c r="H1733" s="39">
        <v>64.399497523451927</v>
      </c>
      <c r="I1733" s="39">
        <v>62.378787407123802</v>
      </c>
    </row>
    <row r="1734" spans="1:9" x14ac:dyDescent="0.35">
      <c r="A1734" s="37" t="s">
        <v>246</v>
      </c>
      <c r="B1734" s="37" t="s">
        <v>95</v>
      </c>
      <c r="C1734" s="73" t="s">
        <v>65</v>
      </c>
      <c r="D1734" s="39">
        <v>132</v>
      </c>
      <c r="E1734" s="39">
        <v>92.959923516435367</v>
      </c>
      <c r="F1734" s="39">
        <v>93.321029923812333</v>
      </c>
      <c r="G1734" s="39">
        <v>92.852920700872886</v>
      </c>
      <c r="H1734" s="39">
        <v>89.297098334488652</v>
      </c>
      <c r="I1734" s="39">
        <v>85.722031499931958</v>
      </c>
    </row>
    <row r="1735" spans="1:9" x14ac:dyDescent="0.35">
      <c r="A1735" s="37" t="s">
        <v>246</v>
      </c>
      <c r="B1735" s="37" t="s">
        <v>95</v>
      </c>
      <c r="C1735" s="73" t="s">
        <v>67</v>
      </c>
      <c r="D1735" s="39">
        <v>148</v>
      </c>
      <c r="E1735" s="39">
        <v>123.12066784313571</v>
      </c>
      <c r="F1735" s="39">
        <v>109.5939050383831</v>
      </c>
      <c r="G1735" s="39">
        <v>115.3751992141171</v>
      </c>
      <c r="H1735" s="39">
        <v>114.3833529353745</v>
      </c>
      <c r="I1735" s="39">
        <v>109.0373518291873</v>
      </c>
    </row>
    <row r="1736" spans="1:9" x14ac:dyDescent="0.35">
      <c r="A1736" s="37" t="s">
        <v>246</v>
      </c>
      <c r="B1736" s="37" t="s">
        <v>95</v>
      </c>
      <c r="C1736" s="73" t="s">
        <v>69</v>
      </c>
      <c r="D1736" s="39">
        <v>125</v>
      </c>
      <c r="E1736" s="39">
        <v>146.56092070963169</v>
      </c>
      <c r="F1736" s="39">
        <v>130.16197954327711</v>
      </c>
      <c r="G1736" s="39">
        <v>124.6640179706813</v>
      </c>
      <c r="H1736" s="39">
        <v>132.13256083909079</v>
      </c>
      <c r="I1736" s="39">
        <v>130.3662065579579</v>
      </c>
    </row>
    <row r="1737" spans="1:9" x14ac:dyDescent="0.35">
      <c r="A1737" s="37" t="s">
        <v>246</v>
      </c>
      <c r="B1737" s="37" t="s">
        <v>95</v>
      </c>
      <c r="C1737" s="73" t="s">
        <v>71</v>
      </c>
      <c r="D1737" s="39">
        <v>144</v>
      </c>
      <c r="E1737" s="39">
        <v>136.421604684453</v>
      </c>
      <c r="F1737" s="39">
        <v>146.46508876744571</v>
      </c>
      <c r="G1737" s="39">
        <v>133.5137958802782</v>
      </c>
      <c r="H1737" s="39">
        <v>130.20348146522181</v>
      </c>
      <c r="I1737" s="39">
        <v>136.02900577254729</v>
      </c>
    </row>
    <row r="1738" spans="1:9" x14ac:dyDescent="0.35">
      <c r="A1738" s="37" t="s">
        <v>246</v>
      </c>
      <c r="B1738" s="37" t="s">
        <v>95</v>
      </c>
      <c r="C1738" s="73" t="s">
        <v>73</v>
      </c>
      <c r="D1738" s="39">
        <v>90</v>
      </c>
      <c r="E1738" s="39">
        <v>125.82511749058909</v>
      </c>
      <c r="F1738" s="39">
        <v>115.34795512167869</v>
      </c>
      <c r="G1738" s="39">
        <v>118.7040935220989</v>
      </c>
      <c r="H1738" s="39">
        <v>109.75738105774511</v>
      </c>
      <c r="I1738" s="39">
        <v>107.5771289556417</v>
      </c>
    </row>
    <row r="1739" spans="1:9" x14ac:dyDescent="0.35">
      <c r="A1739" s="37" t="s">
        <v>246</v>
      </c>
      <c r="B1739" s="37" t="s">
        <v>95</v>
      </c>
      <c r="C1739" s="73" t="s">
        <v>76</v>
      </c>
      <c r="D1739" s="39">
        <v>111</v>
      </c>
      <c r="E1739" s="39">
        <v>94.209046863308046</v>
      </c>
      <c r="F1739" s="39">
        <v>116.4861590572723</v>
      </c>
      <c r="G1739" s="39">
        <v>109.07472616055681</v>
      </c>
      <c r="H1739" s="39">
        <v>110.0451510339534</v>
      </c>
      <c r="I1739" s="39">
        <v>103.0141950200762</v>
      </c>
    </row>
    <row r="1740" spans="1:9" x14ac:dyDescent="0.35">
      <c r="A1740" s="37" t="s">
        <v>246</v>
      </c>
      <c r="B1740" s="37" t="s">
        <v>95</v>
      </c>
      <c r="C1740" s="73" t="s">
        <v>78</v>
      </c>
      <c r="D1740" s="39">
        <v>99</v>
      </c>
      <c r="E1740" s="39">
        <v>108.5674555877748</v>
      </c>
      <c r="F1740" s="39">
        <v>95.327835569996282</v>
      </c>
      <c r="G1740" s="39">
        <v>111.5931819686087</v>
      </c>
      <c r="H1740" s="39">
        <v>106.3033523490644</v>
      </c>
      <c r="I1740" s="39">
        <v>105.70927085558959</v>
      </c>
    </row>
    <row r="1741" spans="1:9" x14ac:dyDescent="0.35">
      <c r="A1741" s="37" t="s">
        <v>246</v>
      </c>
      <c r="B1741" s="37" t="s">
        <v>95</v>
      </c>
      <c r="C1741" s="73" t="s">
        <v>80</v>
      </c>
      <c r="D1741" s="39">
        <v>88</v>
      </c>
      <c r="E1741" s="39">
        <v>97.910033914980218</v>
      </c>
      <c r="F1741" s="39">
        <v>105.9059206545717</v>
      </c>
      <c r="G1741" s="39">
        <v>96.359967452749871</v>
      </c>
      <c r="H1741" s="39">
        <v>108.53689051059391</v>
      </c>
      <c r="I1741" s="39">
        <v>104.4015889469778</v>
      </c>
    </row>
    <row r="1742" spans="1:9" x14ac:dyDescent="0.35">
      <c r="A1742" s="37" t="s">
        <v>246</v>
      </c>
      <c r="B1742" s="37" t="s">
        <v>95</v>
      </c>
      <c r="C1742" s="73" t="s">
        <v>82</v>
      </c>
      <c r="D1742" s="39">
        <v>93</v>
      </c>
      <c r="E1742" s="39">
        <v>80.009205235874006</v>
      </c>
      <c r="F1742" s="39">
        <v>84.477233588712025</v>
      </c>
      <c r="G1742" s="39">
        <v>90.433012502326079</v>
      </c>
      <c r="H1742" s="39">
        <v>83.728008986353458</v>
      </c>
      <c r="I1742" s="39">
        <v>93.077728387216737</v>
      </c>
    </row>
    <row r="1743" spans="1:9" x14ac:dyDescent="0.35">
      <c r="A1743" s="37" t="s">
        <v>246</v>
      </c>
      <c r="B1743" s="37" t="s">
        <v>95</v>
      </c>
      <c r="C1743" s="73" t="s">
        <v>84</v>
      </c>
      <c r="D1743" s="39">
        <v>51</v>
      </c>
      <c r="E1743" s="39">
        <v>58.604867022423967</v>
      </c>
      <c r="F1743" s="39">
        <v>56.30438715681494</v>
      </c>
      <c r="G1743" s="39">
        <v>57.880382722826383</v>
      </c>
      <c r="H1743" s="39">
        <v>60.196947764541108</v>
      </c>
      <c r="I1743" s="39">
        <v>55.480676767380331</v>
      </c>
    </row>
    <row r="1744" spans="1:9" x14ac:dyDescent="0.35">
      <c r="A1744" s="37" t="s">
        <v>246</v>
      </c>
      <c r="B1744" s="37" t="s">
        <v>95</v>
      </c>
      <c r="C1744" s="73" t="s">
        <v>86</v>
      </c>
      <c r="D1744" s="39">
        <v>46</v>
      </c>
      <c r="E1744" s="39">
        <v>48.959520448689041</v>
      </c>
      <c r="F1744" s="39">
        <v>52.797592523219357</v>
      </c>
      <c r="G1744" s="39">
        <v>51.172845017128289</v>
      </c>
      <c r="H1744" s="39">
        <v>52.219906410478053</v>
      </c>
      <c r="I1744" s="39">
        <v>54.006301884823323</v>
      </c>
    </row>
    <row r="1745" spans="1:9" x14ac:dyDescent="0.35">
      <c r="A1745" s="37" t="s">
        <v>246</v>
      </c>
      <c r="B1745" s="37" t="s">
        <v>95</v>
      </c>
      <c r="C1745" s="73" t="s">
        <v>88</v>
      </c>
      <c r="D1745" s="39">
        <v>30</v>
      </c>
      <c r="E1745" s="39">
        <v>35.316478960382859</v>
      </c>
      <c r="F1745" s="39">
        <v>37.979865134852879</v>
      </c>
      <c r="G1745" s="39">
        <v>40.188144582981081</v>
      </c>
      <c r="H1745" s="39">
        <v>38.943744934654468</v>
      </c>
      <c r="I1745" s="39">
        <v>39.735309178603117</v>
      </c>
    </row>
    <row r="1746" spans="1:9" x14ac:dyDescent="0.35">
      <c r="A1746" s="37" t="s">
        <v>246</v>
      </c>
      <c r="B1746" s="37" t="s">
        <v>95</v>
      </c>
      <c r="C1746" s="73" t="s">
        <v>90</v>
      </c>
      <c r="D1746" s="39">
        <v>13</v>
      </c>
      <c r="E1746" s="39">
        <v>16.278037079669868</v>
      </c>
      <c r="F1746" s="39">
        <v>21.266448544748641</v>
      </c>
      <c r="G1746" s="39">
        <v>23.279361233074031</v>
      </c>
      <c r="H1746" s="39">
        <v>25.068433593647431</v>
      </c>
      <c r="I1746" s="39">
        <v>24.32709554846695</v>
      </c>
    </row>
    <row r="1747" spans="1:9" x14ac:dyDescent="0.35">
      <c r="A1747" s="37" t="s">
        <v>246</v>
      </c>
      <c r="B1747" s="37" t="s">
        <v>95</v>
      </c>
      <c r="C1747" s="73" t="s">
        <v>92</v>
      </c>
      <c r="D1747" s="39">
        <v>9</v>
      </c>
      <c r="E1747" s="39">
        <v>12.53654758917728</v>
      </c>
      <c r="F1747" s="39">
        <v>15.450185766270581</v>
      </c>
      <c r="G1747" s="39">
        <v>19.608285739468979</v>
      </c>
      <c r="H1747" s="39">
        <v>22.39251393673721</v>
      </c>
      <c r="I1747" s="39">
        <v>24.523419336828809</v>
      </c>
    </row>
    <row r="1748" spans="1:9" x14ac:dyDescent="0.35">
      <c r="A1748" s="37" t="s">
        <v>246</v>
      </c>
      <c r="B1748" s="37" t="s">
        <v>97</v>
      </c>
      <c r="C1748" s="73" t="s">
        <v>57</v>
      </c>
      <c r="D1748" s="39">
        <v>130</v>
      </c>
      <c r="E1748" s="39">
        <v>124.7903254921367</v>
      </c>
      <c r="F1748" s="39">
        <v>120.0083268769766</v>
      </c>
      <c r="G1748" s="39">
        <v>116.1413626192647</v>
      </c>
      <c r="H1748" s="39">
        <v>111.3770751164065</v>
      </c>
      <c r="I1748" s="39">
        <v>107.1126102730762</v>
      </c>
    </row>
    <row r="1749" spans="1:9" x14ac:dyDescent="0.35">
      <c r="A1749" s="37" t="s">
        <v>246</v>
      </c>
      <c r="B1749" s="37" t="s">
        <v>97</v>
      </c>
      <c r="C1749" s="74" t="s">
        <v>59</v>
      </c>
      <c r="D1749" s="39">
        <v>159</v>
      </c>
      <c r="E1749" s="39">
        <v>112.8204768410986</v>
      </c>
      <c r="F1749" s="39">
        <v>107.10008532718309</v>
      </c>
      <c r="G1749" s="39">
        <v>102.6650721608883</v>
      </c>
      <c r="H1749" s="39">
        <v>99.556175957126896</v>
      </c>
      <c r="I1749" s="39">
        <v>95.199306684399872</v>
      </c>
    </row>
    <row r="1750" spans="1:9" x14ac:dyDescent="0.35">
      <c r="A1750" s="37" t="s">
        <v>246</v>
      </c>
      <c r="B1750" s="37" t="s">
        <v>97</v>
      </c>
      <c r="C1750" s="73" t="s">
        <v>61</v>
      </c>
      <c r="D1750" s="39">
        <v>137</v>
      </c>
      <c r="E1750" s="39">
        <v>116.77419606205861</v>
      </c>
      <c r="F1750" s="39">
        <v>98.374665551787174</v>
      </c>
      <c r="G1750" s="39">
        <v>93.553827680883572</v>
      </c>
      <c r="H1750" s="39">
        <v>89.988367511666553</v>
      </c>
      <c r="I1750" s="39">
        <v>87.011211602381849</v>
      </c>
    </row>
    <row r="1751" spans="1:9" x14ac:dyDescent="0.35">
      <c r="A1751" s="37" t="s">
        <v>246</v>
      </c>
      <c r="B1751" s="37" t="s">
        <v>97</v>
      </c>
      <c r="C1751" s="73" t="s">
        <v>63</v>
      </c>
      <c r="D1751" s="39">
        <v>116</v>
      </c>
      <c r="E1751" s="39">
        <v>93.976326154982331</v>
      </c>
      <c r="F1751" s="39">
        <v>83.697056820444544</v>
      </c>
      <c r="G1751" s="39">
        <v>71.411901396768769</v>
      </c>
      <c r="H1751" s="39">
        <v>67.764826151575946</v>
      </c>
      <c r="I1751" s="39">
        <v>64.72589074242434</v>
      </c>
    </row>
    <row r="1752" spans="1:9" x14ac:dyDescent="0.35">
      <c r="A1752" s="37" t="s">
        <v>246</v>
      </c>
      <c r="B1752" s="37" t="s">
        <v>97</v>
      </c>
      <c r="C1752" s="73" t="s">
        <v>65</v>
      </c>
      <c r="D1752" s="39">
        <v>92</v>
      </c>
      <c r="E1752" s="39">
        <v>95.98791626590581</v>
      </c>
      <c r="F1752" s="39">
        <v>95.398695333554898</v>
      </c>
      <c r="G1752" s="39">
        <v>88.293215514617643</v>
      </c>
      <c r="H1752" s="39">
        <v>77.134671132971761</v>
      </c>
      <c r="I1752" s="39">
        <v>73.237510647297185</v>
      </c>
    </row>
    <row r="1753" spans="1:9" x14ac:dyDescent="0.35">
      <c r="A1753" s="37" t="s">
        <v>246</v>
      </c>
      <c r="B1753" s="37" t="s">
        <v>97</v>
      </c>
      <c r="C1753" s="73" t="s">
        <v>67</v>
      </c>
      <c r="D1753" s="39">
        <v>119</v>
      </c>
      <c r="E1753" s="39">
        <v>125.1131501462652</v>
      </c>
      <c r="F1753" s="39">
        <v>128.92548904600599</v>
      </c>
      <c r="G1753" s="39">
        <v>131.213050001623</v>
      </c>
      <c r="H1753" s="39">
        <v>124.55820905519261</v>
      </c>
      <c r="I1753" s="39">
        <v>113.1977846551335</v>
      </c>
    </row>
    <row r="1754" spans="1:9" x14ac:dyDescent="0.35">
      <c r="A1754" s="37" t="s">
        <v>246</v>
      </c>
      <c r="B1754" s="37" t="s">
        <v>97</v>
      </c>
      <c r="C1754" s="73" t="s">
        <v>69</v>
      </c>
      <c r="D1754" s="39">
        <v>175</v>
      </c>
      <c r="E1754" s="39">
        <v>155.13771764898249</v>
      </c>
      <c r="F1754" s="39">
        <v>141.86735816108231</v>
      </c>
      <c r="G1754" s="39">
        <v>145.35933444566001</v>
      </c>
      <c r="H1754" s="39">
        <v>149.0618599652644</v>
      </c>
      <c r="I1754" s="39">
        <v>142.51004101647521</v>
      </c>
    </row>
    <row r="1755" spans="1:9" x14ac:dyDescent="0.35">
      <c r="A1755" s="37" t="s">
        <v>246</v>
      </c>
      <c r="B1755" s="37" t="s">
        <v>97</v>
      </c>
      <c r="C1755" s="73" t="s">
        <v>71</v>
      </c>
      <c r="D1755" s="39">
        <v>135</v>
      </c>
      <c r="E1755" s="39">
        <v>172.47203361462351</v>
      </c>
      <c r="F1755" s="39">
        <v>146.05225072085639</v>
      </c>
      <c r="G1755" s="39">
        <v>133.9608095108145</v>
      </c>
      <c r="H1755" s="39">
        <v>136.78514770078019</v>
      </c>
      <c r="I1755" s="39">
        <v>140.93781515797289</v>
      </c>
    </row>
    <row r="1756" spans="1:9" x14ac:dyDescent="0.35">
      <c r="A1756" s="37" t="s">
        <v>246</v>
      </c>
      <c r="B1756" s="37" t="s">
        <v>97</v>
      </c>
      <c r="C1756" s="73" t="s">
        <v>73</v>
      </c>
      <c r="D1756" s="39">
        <v>141</v>
      </c>
      <c r="E1756" s="39">
        <v>152.15216165523589</v>
      </c>
      <c r="F1756" s="39">
        <v>181.1657809731455</v>
      </c>
      <c r="G1756" s="39">
        <v>158.41571295833</v>
      </c>
      <c r="H1756" s="39">
        <v>147.5036976151186</v>
      </c>
      <c r="I1756" s="39">
        <v>149.23341606196161</v>
      </c>
    </row>
    <row r="1757" spans="1:9" x14ac:dyDescent="0.35">
      <c r="A1757" s="37" t="s">
        <v>246</v>
      </c>
      <c r="B1757" s="37" t="s">
        <v>97</v>
      </c>
      <c r="C1757" s="73" t="s">
        <v>76</v>
      </c>
      <c r="D1757" s="39">
        <v>164</v>
      </c>
      <c r="E1757" s="39">
        <v>139.2600927370961</v>
      </c>
      <c r="F1757" s="39">
        <v>157.55826794680161</v>
      </c>
      <c r="G1757" s="39">
        <v>180.58070690059441</v>
      </c>
      <c r="H1757" s="39">
        <v>161.23813073705739</v>
      </c>
      <c r="I1757" s="39">
        <v>150.64888617725029</v>
      </c>
    </row>
    <row r="1758" spans="1:9" x14ac:dyDescent="0.35">
      <c r="A1758" s="37" t="s">
        <v>246</v>
      </c>
      <c r="B1758" s="37" t="s">
        <v>97</v>
      </c>
      <c r="C1758" s="73" t="s">
        <v>78</v>
      </c>
      <c r="D1758" s="39">
        <v>132</v>
      </c>
      <c r="E1758" s="39">
        <v>118.28030644156711</v>
      </c>
      <c r="F1758" s="39">
        <v>113.05854584968149</v>
      </c>
      <c r="G1758" s="39">
        <v>126.9829894169082</v>
      </c>
      <c r="H1758" s="39">
        <v>144.81618435288149</v>
      </c>
      <c r="I1758" s="39">
        <v>128.5511010795322</v>
      </c>
    </row>
    <row r="1759" spans="1:9" x14ac:dyDescent="0.35">
      <c r="A1759" s="37" t="s">
        <v>246</v>
      </c>
      <c r="B1759" s="37" t="s">
        <v>97</v>
      </c>
      <c r="C1759" s="73" t="s">
        <v>80</v>
      </c>
      <c r="D1759" s="39">
        <v>129</v>
      </c>
      <c r="E1759" s="39">
        <v>168.6130143527854</v>
      </c>
      <c r="F1759" s="39">
        <v>144.45232379748819</v>
      </c>
      <c r="G1759" s="39">
        <v>138.85669816764999</v>
      </c>
      <c r="H1759" s="39">
        <v>153.48537311779771</v>
      </c>
      <c r="I1759" s="39">
        <v>168.6855211548606</v>
      </c>
    </row>
    <row r="1760" spans="1:9" x14ac:dyDescent="0.35">
      <c r="A1760" s="37" t="s">
        <v>246</v>
      </c>
      <c r="B1760" s="37" t="s">
        <v>97</v>
      </c>
      <c r="C1760" s="73" t="s">
        <v>82</v>
      </c>
      <c r="D1760" s="39">
        <v>202</v>
      </c>
      <c r="E1760" s="39">
        <v>151.6957021449079</v>
      </c>
      <c r="F1760" s="39">
        <v>170.06938085870149</v>
      </c>
      <c r="G1760" s="39">
        <v>148.7566295774516</v>
      </c>
      <c r="H1760" s="39">
        <v>144.11576209956169</v>
      </c>
      <c r="I1760" s="39">
        <v>157.76361043201931</v>
      </c>
    </row>
    <row r="1761" spans="1:9" x14ac:dyDescent="0.35">
      <c r="A1761" s="37" t="s">
        <v>246</v>
      </c>
      <c r="B1761" s="37" t="s">
        <v>97</v>
      </c>
      <c r="C1761" s="73" t="s">
        <v>84</v>
      </c>
      <c r="D1761" s="39">
        <v>130</v>
      </c>
      <c r="E1761" s="39">
        <v>171.16187958495371</v>
      </c>
      <c r="F1761" s="39">
        <v>132.41504427084041</v>
      </c>
      <c r="G1761" s="39">
        <v>148.6301411425496</v>
      </c>
      <c r="H1761" s="39">
        <v>130.76572064725181</v>
      </c>
      <c r="I1761" s="39">
        <v>127.13076616956791</v>
      </c>
    </row>
    <row r="1762" spans="1:9" x14ac:dyDescent="0.35">
      <c r="A1762" s="37" t="s">
        <v>246</v>
      </c>
      <c r="B1762" s="37" t="s">
        <v>97</v>
      </c>
      <c r="C1762" s="73" t="s">
        <v>86</v>
      </c>
      <c r="D1762" s="39">
        <v>102</v>
      </c>
      <c r="E1762" s="39">
        <v>138.71367869518059</v>
      </c>
      <c r="F1762" s="39">
        <v>169.95799520262909</v>
      </c>
      <c r="G1762" s="39">
        <v>136.25560267712609</v>
      </c>
      <c r="H1762" s="39">
        <v>151.79194405111039</v>
      </c>
      <c r="I1762" s="39">
        <v>136.09867481938139</v>
      </c>
    </row>
    <row r="1763" spans="1:9" x14ac:dyDescent="0.35">
      <c r="A1763" s="37" t="s">
        <v>246</v>
      </c>
      <c r="B1763" s="37" t="s">
        <v>97</v>
      </c>
      <c r="C1763" s="73" t="s">
        <v>88</v>
      </c>
      <c r="D1763" s="39">
        <v>61</v>
      </c>
      <c r="E1763" s="39">
        <v>89.257571915672358</v>
      </c>
      <c r="F1763" s="39">
        <v>118.55719964676589</v>
      </c>
      <c r="G1763" s="39">
        <v>143.4004734517593</v>
      </c>
      <c r="H1763" s="39">
        <v>116.9301713296467</v>
      </c>
      <c r="I1763" s="39">
        <v>130.0598625981693</v>
      </c>
    </row>
    <row r="1764" spans="1:9" x14ac:dyDescent="0.35">
      <c r="A1764" s="37" t="s">
        <v>246</v>
      </c>
      <c r="B1764" s="37" t="s">
        <v>97</v>
      </c>
      <c r="C1764" s="73" t="s">
        <v>90</v>
      </c>
      <c r="D1764" s="39">
        <v>16</v>
      </c>
      <c r="E1764" s="39">
        <v>35.844354208011211</v>
      </c>
      <c r="F1764" s="39">
        <v>52.915152523408729</v>
      </c>
      <c r="G1764" s="39">
        <v>70.707168059455171</v>
      </c>
      <c r="H1764" s="39">
        <v>86.907828815399682</v>
      </c>
      <c r="I1764" s="39">
        <v>69.688037116248736</v>
      </c>
    </row>
    <row r="1765" spans="1:9" x14ac:dyDescent="0.35">
      <c r="A1765" s="37" t="s">
        <v>246</v>
      </c>
      <c r="B1765" s="37" t="s">
        <v>97</v>
      </c>
      <c r="C1765" s="73" t="s">
        <v>92</v>
      </c>
      <c r="D1765" s="39">
        <v>7</v>
      </c>
      <c r="E1765" s="39">
        <v>15.07069471862664</v>
      </c>
      <c r="F1765" s="39">
        <v>26.739155747109709</v>
      </c>
      <c r="G1765" s="39">
        <v>41.510502274118963</v>
      </c>
      <c r="H1765" s="39">
        <v>58.038751705055518</v>
      </c>
      <c r="I1765" s="39">
        <v>74.246026886514642</v>
      </c>
    </row>
    <row r="1766" spans="1:9" x14ac:dyDescent="0.35">
      <c r="A1766" s="37" t="s">
        <v>246</v>
      </c>
      <c r="B1766" s="37" t="s">
        <v>99</v>
      </c>
      <c r="C1766" s="73" t="s">
        <v>57</v>
      </c>
      <c r="D1766" s="39">
        <v>10</v>
      </c>
      <c r="E1766" s="39">
        <v>6.3556925665987034</v>
      </c>
      <c r="F1766" s="39">
        <v>5.6202848664827156</v>
      </c>
      <c r="G1766" s="39">
        <v>5.1980002862651187</v>
      </c>
      <c r="H1766" s="39">
        <v>5.0422662434019507</v>
      </c>
      <c r="I1766" s="39">
        <v>4.8831643266556979</v>
      </c>
    </row>
    <row r="1767" spans="1:9" x14ac:dyDescent="0.35">
      <c r="A1767" s="37" t="s">
        <v>246</v>
      </c>
      <c r="B1767" s="37" t="s">
        <v>99</v>
      </c>
      <c r="C1767" s="74" t="s">
        <v>59</v>
      </c>
      <c r="D1767" s="39">
        <v>17</v>
      </c>
      <c r="E1767" s="39">
        <v>7.9897259477593918</v>
      </c>
      <c r="F1767" s="39">
        <v>7.1323184141613174</v>
      </c>
      <c r="G1767" s="39">
        <v>6.6269324196456703</v>
      </c>
      <c r="H1767" s="39">
        <v>6.4093356220059601</v>
      </c>
      <c r="I1767" s="39">
        <v>6.3432494954032768</v>
      </c>
    </row>
    <row r="1768" spans="1:9" x14ac:dyDescent="0.35">
      <c r="A1768" s="37" t="s">
        <v>246</v>
      </c>
      <c r="B1768" s="37" t="s">
        <v>99</v>
      </c>
      <c r="C1768" s="73" t="s">
        <v>61</v>
      </c>
      <c r="D1768" s="39">
        <v>7</v>
      </c>
      <c r="E1768" s="39">
        <v>7.0514698119201134</v>
      </c>
      <c r="F1768" s="39">
        <v>5.2786910276420382</v>
      </c>
      <c r="G1768" s="39">
        <v>4.6340041083986039</v>
      </c>
      <c r="H1768" s="39">
        <v>4.2900781633688077</v>
      </c>
      <c r="I1768" s="39">
        <v>4.1099575595005344</v>
      </c>
    </row>
    <row r="1769" spans="1:9" x14ac:dyDescent="0.35">
      <c r="A1769" s="37" t="s">
        <v>246</v>
      </c>
      <c r="B1769" s="37" t="s">
        <v>99</v>
      </c>
      <c r="C1769" s="73" t="s">
        <v>63</v>
      </c>
      <c r="D1769" s="39">
        <v>10</v>
      </c>
      <c r="E1769" s="39">
        <v>4.9650543937825509</v>
      </c>
      <c r="F1769" s="39">
        <v>6.1566188188492603</v>
      </c>
      <c r="G1769" s="39">
        <v>5.1660738451263866</v>
      </c>
      <c r="H1769" s="39">
        <v>4.856873606672651</v>
      </c>
      <c r="I1769" s="39">
        <v>4.6707922536321771</v>
      </c>
    </row>
    <row r="1770" spans="1:9" x14ac:dyDescent="0.35">
      <c r="A1770" s="37" t="s">
        <v>246</v>
      </c>
      <c r="B1770" s="37" t="s">
        <v>99</v>
      </c>
      <c r="C1770" s="73" t="s">
        <v>65</v>
      </c>
      <c r="D1770" s="39">
        <v>12</v>
      </c>
      <c r="E1770" s="39">
        <v>3.70000372033472</v>
      </c>
      <c r="F1770" s="39">
        <v>3.74303370318369</v>
      </c>
      <c r="G1770" s="39">
        <v>4.4664853452869897</v>
      </c>
      <c r="H1770" s="39">
        <v>3.720501717370055</v>
      </c>
      <c r="I1770" s="39">
        <v>3.3906380793398219</v>
      </c>
    </row>
    <row r="1771" spans="1:9" x14ac:dyDescent="0.35">
      <c r="A1771" s="37" t="s">
        <v>246</v>
      </c>
      <c r="B1771" s="37" t="s">
        <v>99</v>
      </c>
      <c r="C1771" s="73" t="s">
        <v>67</v>
      </c>
      <c r="D1771" s="39">
        <v>4</v>
      </c>
      <c r="E1771" s="39">
        <v>14.28119438048317</v>
      </c>
      <c r="F1771" s="39">
        <v>12.27157445943106</v>
      </c>
      <c r="G1771" s="39">
        <v>12.45795606855124</v>
      </c>
      <c r="H1771" s="39">
        <v>12.77137789921448</v>
      </c>
      <c r="I1771" s="39">
        <v>12.255462056255091</v>
      </c>
    </row>
    <row r="1772" spans="1:9" x14ac:dyDescent="0.35">
      <c r="A1772" s="37" t="s">
        <v>246</v>
      </c>
      <c r="B1772" s="37" t="s">
        <v>99</v>
      </c>
      <c r="C1772" s="73" t="s">
        <v>69</v>
      </c>
      <c r="D1772" s="39">
        <v>10</v>
      </c>
      <c r="E1772" s="39">
        <v>4.9124976098596758</v>
      </c>
      <c r="F1772" s="39">
        <v>4.0294100353106774</v>
      </c>
      <c r="G1772" s="39">
        <v>3.2544606702047192</v>
      </c>
      <c r="H1772" s="39">
        <v>3.6607939167033692</v>
      </c>
      <c r="I1772" s="39">
        <v>3.661352940880612</v>
      </c>
    </row>
    <row r="1773" spans="1:9" x14ac:dyDescent="0.35">
      <c r="A1773" s="37" t="s">
        <v>246</v>
      </c>
      <c r="B1773" s="37" t="s">
        <v>99</v>
      </c>
      <c r="C1773" s="73" t="s">
        <v>71</v>
      </c>
      <c r="D1773" s="39">
        <v>16</v>
      </c>
      <c r="E1773" s="39">
        <v>7.8952158285256644</v>
      </c>
      <c r="F1773" s="39">
        <v>6.9729186023693126</v>
      </c>
      <c r="G1773" s="39">
        <v>6.5660502944195436</v>
      </c>
      <c r="H1773" s="39">
        <v>6.2188732006819833</v>
      </c>
      <c r="I1773" s="39">
        <v>6.4356546417301734</v>
      </c>
    </row>
    <row r="1774" spans="1:9" x14ac:dyDescent="0.35">
      <c r="A1774" s="37" t="s">
        <v>246</v>
      </c>
      <c r="B1774" s="37" t="s">
        <v>99</v>
      </c>
      <c r="C1774" s="73" t="s">
        <v>73</v>
      </c>
      <c r="D1774" s="39">
        <v>13</v>
      </c>
      <c r="E1774" s="39">
        <v>8.7862688571068137</v>
      </c>
      <c r="F1774" s="39">
        <v>7.4475694363435414</v>
      </c>
      <c r="G1774" s="39">
        <v>6.6534450678286037</v>
      </c>
      <c r="H1774" s="39">
        <v>6.2597879151895004</v>
      </c>
      <c r="I1774" s="39">
        <v>6.0290871375025556</v>
      </c>
    </row>
    <row r="1775" spans="1:9" x14ac:dyDescent="0.35">
      <c r="A1775" s="37" t="s">
        <v>246</v>
      </c>
      <c r="B1775" s="37" t="s">
        <v>99</v>
      </c>
      <c r="C1775" s="73" t="s">
        <v>76</v>
      </c>
      <c r="D1775" s="39">
        <v>15</v>
      </c>
      <c r="E1775" s="39">
        <v>12.66673325471746</v>
      </c>
      <c r="F1775" s="39">
        <v>11.559770263147151</v>
      </c>
      <c r="G1775" s="39">
        <v>10.480405197498779</v>
      </c>
      <c r="H1775" s="39">
        <v>9.8121802194939267</v>
      </c>
      <c r="I1775" s="39">
        <v>9.4548214853848016</v>
      </c>
    </row>
    <row r="1776" spans="1:9" x14ac:dyDescent="0.35">
      <c r="A1776" s="37" t="s">
        <v>246</v>
      </c>
      <c r="B1776" s="37" t="s">
        <v>99</v>
      </c>
      <c r="C1776" s="73" t="s">
        <v>78</v>
      </c>
      <c r="D1776" s="39">
        <v>6</v>
      </c>
      <c r="E1776" s="39">
        <v>11.49975089377566</v>
      </c>
      <c r="F1776" s="39">
        <v>12.27285718030573</v>
      </c>
      <c r="G1776" s="39">
        <v>12.216963792930329</v>
      </c>
      <c r="H1776" s="39">
        <v>11.406996027638741</v>
      </c>
      <c r="I1776" s="39">
        <v>10.8769754533345</v>
      </c>
    </row>
    <row r="1777" spans="1:9" x14ac:dyDescent="0.35">
      <c r="A1777" s="37" t="s">
        <v>246</v>
      </c>
      <c r="B1777" s="37" t="s">
        <v>99</v>
      </c>
      <c r="C1777" s="73" t="s">
        <v>80</v>
      </c>
      <c r="D1777" s="39">
        <v>21</v>
      </c>
      <c r="E1777" s="39">
        <v>15.1863484540304</v>
      </c>
      <c r="F1777" s="39">
        <v>15.11694111074728</v>
      </c>
      <c r="G1777" s="39">
        <v>15.957182377619329</v>
      </c>
      <c r="H1777" s="39">
        <v>16.220061579485129</v>
      </c>
      <c r="I1777" s="39">
        <v>15.854227315542239</v>
      </c>
    </row>
    <row r="1778" spans="1:9" x14ac:dyDescent="0.35">
      <c r="A1778" s="37" t="s">
        <v>246</v>
      </c>
      <c r="B1778" s="37" t="s">
        <v>99</v>
      </c>
      <c r="C1778" s="73" t="s">
        <v>82</v>
      </c>
      <c r="D1778" s="39">
        <v>6</v>
      </c>
      <c r="E1778" s="39">
        <v>13.72016221459247</v>
      </c>
      <c r="F1778" s="39">
        <v>14.16704566885476</v>
      </c>
      <c r="G1778" s="39">
        <v>13.996833638968409</v>
      </c>
      <c r="H1778" s="39">
        <v>14.881710305562599</v>
      </c>
      <c r="I1778" s="39">
        <v>15.12000223393413</v>
      </c>
    </row>
    <row r="1779" spans="1:9" x14ac:dyDescent="0.35">
      <c r="A1779" s="37" t="s">
        <v>246</v>
      </c>
      <c r="B1779" s="37" t="s">
        <v>99</v>
      </c>
      <c r="C1779" s="73" t="s">
        <v>84</v>
      </c>
      <c r="D1779" s="39">
        <v>1</v>
      </c>
      <c r="E1779" s="39">
        <v>4.1199642841032098</v>
      </c>
      <c r="F1779" s="39">
        <v>5.917233683088039</v>
      </c>
      <c r="G1779" s="39">
        <v>5.9364207582901232</v>
      </c>
      <c r="H1779" s="39">
        <v>5.9363855291679579</v>
      </c>
      <c r="I1779" s="39">
        <v>6.0961806566962009</v>
      </c>
    </row>
    <row r="1780" spans="1:9" x14ac:dyDescent="0.35">
      <c r="A1780" s="37" t="s">
        <v>246</v>
      </c>
      <c r="B1780" s="37" t="s">
        <v>99</v>
      </c>
      <c r="C1780" s="73" t="s">
        <v>86</v>
      </c>
      <c r="D1780" s="39">
        <v>2</v>
      </c>
      <c r="E1780" s="39">
        <v>1.558238964548903</v>
      </c>
      <c r="F1780" s="39">
        <v>1.097642739975943</v>
      </c>
      <c r="G1780" s="39">
        <v>1.6405452201093851</v>
      </c>
      <c r="H1780" s="39">
        <v>1.640559434658643</v>
      </c>
      <c r="I1780" s="39">
        <v>1.6922941606920161</v>
      </c>
    </row>
    <row r="1781" spans="1:9" x14ac:dyDescent="0.35">
      <c r="A1781" s="37" t="s">
        <v>246</v>
      </c>
      <c r="B1781" s="37" t="s">
        <v>99</v>
      </c>
      <c r="C1781" s="73" t="s">
        <v>88</v>
      </c>
      <c r="D1781" s="39">
        <v>0</v>
      </c>
      <c r="E1781" s="39">
        <v>0.40303904302890331</v>
      </c>
      <c r="F1781" s="39">
        <v>0.42906151782732099</v>
      </c>
      <c r="G1781" s="39">
        <v>0.30511641069001139</v>
      </c>
      <c r="H1781" s="39">
        <v>0.46998088325342929</v>
      </c>
      <c r="I1781" s="39">
        <v>0.46999154826634471</v>
      </c>
    </row>
    <row r="1782" spans="1:9" x14ac:dyDescent="0.35">
      <c r="A1782" s="37" t="s">
        <v>246</v>
      </c>
      <c r="B1782" s="37" t="s">
        <v>99</v>
      </c>
      <c r="C1782" s="73" t="s">
        <v>90</v>
      </c>
      <c r="D1782" s="39">
        <v>1</v>
      </c>
      <c r="E1782" s="39">
        <v>0.33794584561849172</v>
      </c>
      <c r="F1782" s="39">
        <v>0.42882753005021179</v>
      </c>
      <c r="G1782" s="39">
        <v>0.51852808355451474</v>
      </c>
      <c r="H1782" s="39">
        <v>0.27587247401025478</v>
      </c>
      <c r="I1782" s="39">
        <v>0.53265576465783238</v>
      </c>
    </row>
    <row r="1783" spans="1:9" x14ac:dyDescent="0.35">
      <c r="A1783" s="37" t="s">
        <v>246</v>
      </c>
      <c r="B1783" s="37" t="s">
        <v>99</v>
      </c>
      <c r="C1783" s="73" t="s">
        <v>92</v>
      </c>
      <c r="D1783" s="39">
        <v>1</v>
      </c>
      <c r="E1783" s="39">
        <v>1.703014961636494</v>
      </c>
      <c r="F1783" s="39">
        <v>2.0099564115155979</v>
      </c>
      <c r="G1783" s="39">
        <v>2.6811511040464659</v>
      </c>
      <c r="H1783" s="39">
        <v>2.8311927615475732</v>
      </c>
      <c r="I1783" s="39">
        <v>2.8427830249139339</v>
      </c>
    </row>
    <row r="1784" spans="1:9" x14ac:dyDescent="0.35">
      <c r="A1784" s="37" t="s">
        <v>246</v>
      </c>
      <c r="B1784" s="37" t="s">
        <v>101</v>
      </c>
      <c r="C1784" s="73" t="s">
        <v>57</v>
      </c>
      <c r="D1784" s="39">
        <v>0</v>
      </c>
      <c r="E1784" s="39">
        <v>4.82329906413917E-2</v>
      </c>
      <c r="F1784" s="39">
        <v>4.8867010696149057E-2</v>
      </c>
      <c r="G1784" s="39">
        <v>4.8626527509816282E-2</v>
      </c>
      <c r="H1784" s="39">
        <v>4.896740787119086E-2</v>
      </c>
      <c r="I1784" s="39">
        <v>4.8612898987516848E-2</v>
      </c>
    </row>
    <row r="1785" spans="1:9" x14ac:dyDescent="0.35">
      <c r="A1785" s="37" t="s">
        <v>246</v>
      </c>
      <c r="B1785" s="37" t="s">
        <v>101</v>
      </c>
      <c r="C1785" s="74" t="s">
        <v>59</v>
      </c>
      <c r="D1785" s="39">
        <v>0</v>
      </c>
      <c r="E1785" s="39">
        <v>2.751214560543279</v>
      </c>
      <c r="F1785" s="39">
        <v>2.1781155224283348</v>
      </c>
      <c r="G1785" s="39">
        <v>1.9896482120710011</v>
      </c>
      <c r="H1785" s="39">
        <v>1.8179122463670561</v>
      </c>
      <c r="I1785" s="39">
        <v>1.688394771052711</v>
      </c>
    </row>
    <row r="1786" spans="1:9" x14ac:dyDescent="0.35">
      <c r="A1786" s="37" t="s">
        <v>246</v>
      </c>
      <c r="B1786" s="37" t="s">
        <v>101</v>
      </c>
      <c r="C1786" s="73" t="s">
        <v>61</v>
      </c>
      <c r="D1786" s="39">
        <v>9</v>
      </c>
      <c r="E1786" s="39">
        <v>8.9957297759112862</v>
      </c>
      <c r="F1786" s="39">
        <v>7.4788514371012704</v>
      </c>
      <c r="G1786" s="39">
        <v>6.4866234010269412</v>
      </c>
      <c r="H1786" s="39">
        <v>6.2969462436122141</v>
      </c>
      <c r="I1786" s="39">
        <v>6.1287860899355993</v>
      </c>
    </row>
    <row r="1787" spans="1:9" x14ac:dyDescent="0.35">
      <c r="A1787" s="37" t="s">
        <v>246</v>
      </c>
      <c r="B1787" s="37" t="s">
        <v>101</v>
      </c>
      <c r="C1787" s="73" t="s">
        <v>63</v>
      </c>
      <c r="D1787" s="39">
        <v>7</v>
      </c>
      <c r="E1787" s="39">
        <v>7.7461661606615717</v>
      </c>
      <c r="F1787" s="39">
        <v>8.0034065065083304</v>
      </c>
      <c r="G1787" s="39">
        <v>6.5827382028705594</v>
      </c>
      <c r="H1787" s="39">
        <v>5.8728293977993138</v>
      </c>
      <c r="I1787" s="39">
        <v>5.525655731634397</v>
      </c>
    </row>
    <row r="1788" spans="1:9" x14ac:dyDescent="0.35">
      <c r="A1788" s="37" t="s">
        <v>246</v>
      </c>
      <c r="B1788" s="37" t="s">
        <v>101</v>
      </c>
      <c r="C1788" s="73" t="s">
        <v>65</v>
      </c>
      <c r="D1788" s="39">
        <v>8</v>
      </c>
      <c r="E1788" s="39">
        <v>10.28444321755315</v>
      </c>
      <c r="F1788" s="39">
        <v>11.720770830114491</v>
      </c>
      <c r="G1788" s="39">
        <v>11.49843680314371</v>
      </c>
      <c r="H1788" s="39">
        <v>10.14252016612657</v>
      </c>
      <c r="I1788" s="39">
        <v>9.3454072402360264</v>
      </c>
    </row>
    <row r="1789" spans="1:9" x14ac:dyDescent="0.35">
      <c r="A1789" s="37" t="s">
        <v>246</v>
      </c>
      <c r="B1789" s="37" t="s">
        <v>101</v>
      </c>
      <c r="C1789" s="73" t="s">
        <v>67</v>
      </c>
      <c r="D1789" s="39">
        <v>18</v>
      </c>
      <c r="E1789" s="39">
        <v>19.207048078779572</v>
      </c>
      <c r="F1789" s="39">
        <v>16.446311415563422</v>
      </c>
      <c r="G1789" s="39">
        <v>17.544880463378419</v>
      </c>
      <c r="H1789" s="39">
        <v>17.337184448402891</v>
      </c>
      <c r="I1789" s="39">
        <v>16.384431267473541</v>
      </c>
    </row>
    <row r="1790" spans="1:9" x14ac:dyDescent="0.35">
      <c r="A1790" s="37" t="s">
        <v>246</v>
      </c>
      <c r="B1790" s="37" t="s">
        <v>101</v>
      </c>
      <c r="C1790" s="73" t="s">
        <v>69</v>
      </c>
      <c r="D1790" s="39">
        <v>3</v>
      </c>
      <c r="E1790" s="39">
        <v>7.3030837437364644</v>
      </c>
      <c r="F1790" s="39">
        <v>6.4342486270541004</v>
      </c>
      <c r="G1790" s="39">
        <v>5.5213013544864493</v>
      </c>
      <c r="H1790" s="39">
        <v>5.8389320132815481</v>
      </c>
      <c r="I1790" s="39">
        <v>5.3750752322950586</v>
      </c>
    </row>
    <row r="1791" spans="1:9" x14ac:dyDescent="0.35">
      <c r="A1791" s="37" t="s">
        <v>246</v>
      </c>
      <c r="B1791" s="37" t="s">
        <v>101</v>
      </c>
      <c r="C1791" s="73" t="s">
        <v>71</v>
      </c>
      <c r="D1791" s="39">
        <v>8</v>
      </c>
      <c r="E1791" s="39">
        <v>7.556817179990813</v>
      </c>
      <c r="F1791" s="39">
        <v>8.0399909651322385</v>
      </c>
      <c r="G1791" s="39">
        <v>7.2808633741756097</v>
      </c>
      <c r="H1791" s="39">
        <v>6.8163885131308444</v>
      </c>
      <c r="I1791" s="39">
        <v>6.9712461569196327</v>
      </c>
    </row>
    <row r="1792" spans="1:9" x14ac:dyDescent="0.35">
      <c r="A1792" s="37" t="s">
        <v>246</v>
      </c>
      <c r="B1792" s="37" t="s">
        <v>101</v>
      </c>
      <c r="C1792" s="73" t="s">
        <v>73</v>
      </c>
      <c r="D1792" s="39">
        <v>7</v>
      </c>
      <c r="E1792" s="39">
        <v>13.663083663344519</v>
      </c>
      <c r="F1792" s="39">
        <v>11.525317854550581</v>
      </c>
      <c r="G1792" s="39">
        <v>11.55704759782367</v>
      </c>
      <c r="H1792" s="39">
        <v>10.789299463116199</v>
      </c>
      <c r="I1792" s="39">
        <v>10.30434524256761</v>
      </c>
    </row>
    <row r="1793" spans="1:9" x14ac:dyDescent="0.35">
      <c r="A1793" s="37" t="s">
        <v>246</v>
      </c>
      <c r="B1793" s="37" t="s">
        <v>101</v>
      </c>
      <c r="C1793" s="73" t="s">
        <v>76</v>
      </c>
      <c r="D1793" s="39">
        <v>9</v>
      </c>
      <c r="E1793" s="39">
        <v>11.578412967426971</v>
      </c>
      <c r="F1793" s="39">
        <v>14.52362724740324</v>
      </c>
      <c r="G1793" s="39">
        <v>12.85480549593724</v>
      </c>
      <c r="H1793" s="39">
        <v>12.75663400405783</v>
      </c>
      <c r="I1793" s="39">
        <v>12.069510798816809</v>
      </c>
    </row>
    <row r="1794" spans="1:9" x14ac:dyDescent="0.35">
      <c r="A1794" s="37" t="s">
        <v>246</v>
      </c>
      <c r="B1794" s="37" t="s">
        <v>101</v>
      </c>
      <c r="C1794" s="73" t="s">
        <v>78</v>
      </c>
      <c r="D1794" s="39">
        <v>7</v>
      </c>
      <c r="E1794" s="39">
        <v>8.3426782999937732</v>
      </c>
      <c r="F1794" s="39">
        <v>6.0094856320153909</v>
      </c>
      <c r="G1794" s="39">
        <v>7.331617213176302</v>
      </c>
      <c r="H1794" s="39">
        <v>6.3948503315041449</v>
      </c>
      <c r="I1794" s="39">
        <v>6.119622458766603</v>
      </c>
    </row>
    <row r="1795" spans="1:9" x14ac:dyDescent="0.35">
      <c r="A1795" s="37" t="s">
        <v>246</v>
      </c>
      <c r="B1795" s="37" t="s">
        <v>101</v>
      </c>
      <c r="C1795" s="73" t="s">
        <v>80</v>
      </c>
      <c r="D1795" s="39">
        <v>11</v>
      </c>
      <c r="E1795" s="39">
        <v>8.4168692191222565</v>
      </c>
      <c r="F1795" s="39">
        <v>7.3509302470711013</v>
      </c>
      <c r="G1795" s="39">
        <v>6.0147353406544353</v>
      </c>
      <c r="H1795" s="39">
        <v>6.7679536056329734</v>
      </c>
      <c r="I1795" s="39">
        <v>6.3053179034163724</v>
      </c>
    </row>
    <row r="1796" spans="1:9" x14ac:dyDescent="0.35">
      <c r="A1796" s="37" t="s">
        <v>246</v>
      </c>
      <c r="B1796" s="37" t="s">
        <v>101</v>
      </c>
      <c r="C1796" s="73" t="s">
        <v>82</v>
      </c>
      <c r="D1796" s="39">
        <v>7</v>
      </c>
      <c r="E1796" s="39">
        <v>4.3764634297295357</v>
      </c>
      <c r="F1796" s="39">
        <v>3.0636823369915871</v>
      </c>
      <c r="G1796" s="39">
        <v>2.43663483468278</v>
      </c>
      <c r="H1796" s="39">
        <v>1.7569076160622961</v>
      </c>
      <c r="I1796" s="39">
        <v>2.147530865033878</v>
      </c>
    </row>
    <row r="1797" spans="1:9" x14ac:dyDescent="0.35">
      <c r="A1797" s="37" t="s">
        <v>246</v>
      </c>
      <c r="B1797" s="37" t="s">
        <v>101</v>
      </c>
      <c r="C1797" s="73" t="s">
        <v>84</v>
      </c>
      <c r="D1797" s="39">
        <v>20</v>
      </c>
      <c r="E1797" s="39">
        <v>9.8034207414886581</v>
      </c>
      <c r="F1797" s="39">
        <v>8.0954009733282675</v>
      </c>
      <c r="G1797" s="39">
        <v>7.6657393157767517</v>
      </c>
      <c r="H1797" s="39">
        <v>7.0587362999299552</v>
      </c>
      <c r="I1797" s="39">
        <v>6.372977818039872</v>
      </c>
    </row>
    <row r="1798" spans="1:9" x14ac:dyDescent="0.35">
      <c r="A1798" s="37" t="s">
        <v>246</v>
      </c>
      <c r="B1798" s="37" t="s">
        <v>101</v>
      </c>
      <c r="C1798" s="73" t="s">
        <v>86</v>
      </c>
      <c r="D1798" s="39">
        <v>1</v>
      </c>
      <c r="E1798" s="39">
        <v>6.4946826330538006</v>
      </c>
      <c r="F1798" s="39">
        <v>5.7699853648158106</v>
      </c>
      <c r="G1798" s="39">
        <v>4.8324369351934031</v>
      </c>
      <c r="H1798" s="39">
        <v>4.3588771505969728</v>
      </c>
      <c r="I1798" s="39">
        <v>3.965028853082643</v>
      </c>
    </row>
    <row r="1799" spans="1:9" x14ac:dyDescent="0.35">
      <c r="A1799" s="37" t="s">
        <v>246</v>
      </c>
      <c r="B1799" s="37" t="s">
        <v>101</v>
      </c>
      <c r="C1799" s="73" t="s">
        <v>88</v>
      </c>
      <c r="D1799" s="39">
        <v>1</v>
      </c>
      <c r="E1799" s="39">
        <v>1.0446789067445059</v>
      </c>
      <c r="F1799" s="39">
        <v>1.498213533712806</v>
      </c>
      <c r="G1799" s="39">
        <v>1.1128187865887269</v>
      </c>
      <c r="H1799" s="39">
        <v>0.90769265141350186</v>
      </c>
      <c r="I1799" s="39">
        <v>0.66685723363797833</v>
      </c>
    </row>
    <row r="1800" spans="1:9" x14ac:dyDescent="0.35">
      <c r="A1800" s="37" t="s">
        <v>246</v>
      </c>
      <c r="B1800" s="37" t="s">
        <v>101</v>
      </c>
      <c r="C1800" s="73" t="s">
        <v>90</v>
      </c>
      <c r="D1800" s="39">
        <v>1</v>
      </c>
      <c r="E1800" s="39">
        <v>0.62826224392873153</v>
      </c>
      <c r="F1800" s="39">
        <v>0.67040975207232767</v>
      </c>
      <c r="G1800" s="39">
        <v>0.96196155691269769</v>
      </c>
      <c r="H1800" s="39">
        <v>0.73477926638290514</v>
      </c>
      <c r="I1800" s="39">
        <v>0.60645646172047107</v>
      </c>
    </row>
    <row r="1801" spans="1:9" x14ac:dyDescent="0.35">
      <c r="A1801" s="37" t="s">
        <v>246</v>
      </c>
      <c r="B1801" s="37" t="s">
        <v>101</v>
      </c>
      <c r="C1801" s="73" t="s">
        <v>92</v>
      </c>
      <c r="D1801" s="39">
        <v>1</v>
      </c>
      <c r="E1801" s="39">
        <v>1.674803531221883</v>
      </c>
      <c r="F1801" s="39">
        <v>2.0253445281695002</v>
      </c>
      <c r="G1801" s="39">
        <v>2.1153709030085852</v>
      </c>
      <c r="H1801" s="39">
        <v>2.3993118864856111</v>
      </c>
      <c r="I1801" s="39">
        <v>2.3805082621163129</v>
      </c>
    </row>
    <row r="1802" spans="1:9" x14ac:dyDescent="0.35">
      <c r="A1802" s="37" t="s">
        <v>246</v>
      </c>
      <c r="B1802" s="37" t="s">
        <v>102</v>
      </c>
      <c r="C1802" s="73" t="s">
        <v>57</v>
      </c>
      <c r="D1802" s="39">
        <v>77</v>
      </c>
      <c r="E1802" s="39">
        <v>74.419833715536825</v>
      </c>
      <c r="F1802" s="39">
        <v>71.623977649704628</v>
      </c>
      <c r="G1802" s="39">
        <v>71.944855399779101</v>
      </c>
      <c r="H1802" s="39">
        <v>73.124318647869245</v>
      </c>
      <c r="I1802" s="39">
        <v>72.25036612597728</v>
      </c>
    </row>
    <row r="1803" spans="1:9" x14ac:dyDescent="0.35">
      <c r="A1803" s="37" t="s">
        <v>246</v>
      </c>
      <c r="B1803" s="37" t="s">
        <v>102</v>
      </c>
      <c r="C1803" s="74" t="s">
        <v>59</v>
      </c>
      <c r="D1803" s="39">
        <v>69</v>
      </c>
      <c r="E1803" s="39">
        <v>64.094945667442033</v>
      </c>
      <c r="F1803" s="39">
        <v>64.903781359820684</v>
      </c>
      <c r="G1803" s="39">
        <v>62.613971960563937</v>
      </c>
      <c r="H1803" s="39">
        <v>62.893025408162309</v>
      </c>
      <c r="I1803" s="39">
        <v>64.28842672328517</v>
      </c>
    </row>
    <row r="1804" spans="1:9" x14ac:dyDescent="0.35">
      <c r="A1804" s="37" t="s">
        <v>246</v>
      </c>
      <c r="B1804" s="37" t="s">
        <v>102</v>
      </c>
      <c r="C1804" s="73" t="s">
        <v>61</v>
      </c>
      <c r="D1804" s="39">
        <v>55</v>
      </c>
      <c r="E1804" s="39">
        <v>62.191624431073258</v>
      </c>
      <c r="F1804" s="39">
        <v>58.482549276196877</v>
      </c>
      <c r="G1804" s="39">
        <v>59.014383298517018</v>
      </c>
      <c r="H1804" s="39">
        <v>56.956953411980891</v>
      </c>
      <c r="I1804" s="39">
        <v>57.197000070583172</v>
      </c>
    </row>
    <row r="1805" spans="1:9" x14ac:dyDescent="0.35">
      <c r="A1805" s="37" t="s">
        <v>246</v>
      </c>
      <c r="B1805" s="37" t="s">
        <v>102</v>
      </c>
      <c r="C1805" s="73" t="s">
        <v>63</v>
      </c>
      <c r="D1805" s="39">
        <v>60</v>
      </c>
      <c r="E1805" s="39">
        <v>57.904328893415382</v>
      </c>
      <c r="F1805" s="39">
        <v>57.808099703894548</v>
      </c>
      <c r="G1805" s="39">
        <v>55.019574926891487</v>
      </c>
      <c r="H1805" s="39">
        <v>55.454214472624088</v>
      </c>
      <c r="I1805" s="39">
        <v>54.198764584906812</v>
      </c>
    </row>
    <row r="1806" spans="1:9" x14ac:dyDescent="0.35">
      <c r="A1806" s="37" t="s">
        <v>246</v>
      </c>
      <c r="B1806" s="37" t="s">
        <v>102</v>
      </c>
      <c r="C1806" s="73" t="s">
        <v>65</v>
      </c>
      <c r="D1806" s="39">
        <v>62</v>
      </c>
      <c r="E1806" s="39">
        <v>39.136053119540563</v>
      </c>
      <c r="F1806" s="39">
        <v>40.999817029987263</v>
      </c>
      <c r="G1806" s="39">
        <v>40.864832540775758</v>
      </c>
      <c r="H1806" s="39">
        <v>38.530104543021949</v>
      </c>
      <c r="I1806" s="39">
        <v>38.264492503473583</v>
      </c>
    </row>
    <row r="1807" spans="1:9" x14ac:dyDescent="0.35">
      <c r="A1807" s="37" t="s">
        <v>246</v>
      </c>
      <c r="B1807" s="37" t="s">
        <v>102</v>
      </c>
      <c r="C1807" s="73" t="s">
        <v>67</v>
      </c>
      <c r="D1807" s="39">
        <v>68</v>
      </c>
      <c r="E1807" s="39">
        <v>72.751268417680777</v>
      </c>
      <c r="F1807" s="39">
        <v>60.898322292313289</v>
      </c>
      <c r="G1807" s="39">
        <v>65.254808680288292</v>
      </c>
      <c r="H1807" s="39">
        <v>65.120624458499634</v>
      </c>
      <c r="I1807" s="39">
        <v>62.34619180893619</v>
      </c>
    </row>
    <row r="1808" spans="1:9" x14ac:dyDescent="0.35">
      <c r="A1808" s="37" t="s">
        <v>246</v>
      </c>
      <c r="B1808" s="37" t="s">
        <v>102</v>
      </c>
      <c r="C1808" s="73" t="s">
        <v>69</v>
      </c>
      <c r="D1808" s="39">
        <v>84</v>
      </c>
      <c r="E1808" s="39">
        <v>83.862743850462962</v>
      </c>
      <c r="F1808" s="39">
        <v>80.523463457116407</v>
      </c>
      <c r="G1808" s="39">
        <v>72.364047444991115</v>
      </c>
      <c r="H1808" s="39">
        <v>77.571240895320699</v>
      </c>
      <c r="I1808" s="39">
        <v>77.927982872880818</v>
      </c>
    </row>
    <row r="1809" spans="1:9" x14ac:dyDescent="0.35">
      <c r="A1809" s="37" t="s">
        <v>246</v>
      </c>
      <c r="B1809" s="37" t="s">
        <v>102</v>
      </c>
      <c r="C1809" s="73" t="s">
        <v>71</v>
      </c>
      <c r="D1809" s="39">
        <v>58</v>
      </c>
      <c r="E1809" s="39">
        <v>46.37510993549904</v>
      </c>
      <c r="F1809" s="39">
        <v>60.035342250808689</v>
      </c>
      <c r="G1809" s="39">
        <v>58.203518683800077</v>
      </c>
      <c r="H1809" s="39">
        <v>53.585146739344907</v>
      </c>
      <c r="I1809" s="39">
        <v>57.722936399156353</v>
      </c>
    </row>
    <row r="1810" spans="1:9" x14ac:dyDescent="0.35">
      <c r="A1810" s="37" t="s">
        <v>246</v>
      </c>
      <c r="B1810" s="37" t="s">
        <v>102</v>
      </c>
      <c r="C1810" s="73" t="s">
        <v>73</v>
      </c>
      <c r="D1810" s="39">
        <v>48</v>
      </c>
      <c r="E1810" s="39">
        <v>42.409516401719628</v>
      </c>
      <c r="F1810" s="39">
        <v>39.569075643684499</v>
      </c>
      <c r="G1810" s="39">
        <v>49.15828857380076</v>
      </c>
      <c r="H1810" s="39">
        <v>47.623827020191783</v>
      </c>
      <c r="I1810" s="39">
        <v>44.688752178858167</v>
      </c>
    </row>
    <row r="1811" spans="1:9" x14ac:dyDescent="0.35">
      <c r="A1811" s="37" t="s">
        <v>246</v>
      </c>
      <c r="B1811" s="37" t="s">
        <v>102</v>
      </c>
      <c r="C1811" s="73" t="s">
        <v>76</v>
      </c>
      <c r="D1811" s="39">
        <v>41</v>
      </c>
      <c r="E1811" s="39">
        <v>47.710262558312003</v>
      </c>
      <c r="F1811" s="39">
        <v>46.404893142163687</v>
      </c>
      <c r="G1811" s="39">
        <v>42.904316183280741</v>
      </c>
      <c r="H1811" s="39">
        <v>49.868364821439648</v>
      </c>
      <c r="I1811" s="39">
        <v>48.317597087199132</v>
      </c>
    </row>
    <row r="1812" spans="1:9" x14ac:dyDescent="0.35">
      <c r="A1812" s="37" t="s">
        <v>246</v>
      </c>
      <c r="B1812" s="37" t="s">
        <v>102</v>
      </c>
      <c r="C1812" s="73" t="s">
        <v>78</v>
      </c>
      <c r="D1812" s="39">
        <v>26</v>
      </c>
      <c r="E1812" s="39">
        <v>26.44262833672623</v>
      </c>
      <c r="F1812" s="39">
        <v>30.482006789625469</v>
      </c>
      <c r="G1812" s="39">
        <v>29.90293642889252</v>
      </c>
      <c r="H1812" s="39">
        <v>28.13048143670493</v>
      </c>
      <c r="I1812" s="39">
        <v>31.777616672125902</v>
      </c>
    </row>
    <row r="1813" spans="1:9" x14ac:dyDescent="0.35">
      <c r="A1813" s="37" t="s">
        <v>246</v>
      </c>
      <c r="B1813" s="37" t="s">
        <v>102</v>
      </c>
      <c r="C1813" s="73" t="s">
        <v>80</v>
      </c>
      <c r="D1813" s="39">
        <v>32</v>
      </c>
      <c r="E1813" s="39">
        <v>18.642699531595351</v>
      </c>
      <c r="F1813" s="39">
        <v>14.813807560124239</v>
      </c>
      <c r="G1813" s="39">
        <v>17.091156232633772</v>
      </c>
      <c r="H1813" s="39">
        <v>17.001195426463241</v>
      </c>
      <c r="I1813" s="39">
        <v>16.571764692489371</v>
      </c>
    </row>
    <row r="1814" spans="1:9" x14ac:dyDescent="0.35">
      <c r="A1814" s="37" t="s">
        <v>246</v>
      </c>
      <c r="B1814" s="37" t="s">
        <v>102</v>
      </c>
      <c r="C1814" s="73" t="s">
        <v>82</v>
      </c>
      <c r="D1814" s="39">
        <v>39</v>
      </c>
      <c r="E1814" s="39">
        <v>33.263285796208947</v>
      </c>
      <c r="F1814" s="39">
        <v>28.90532485862364</v>
      </c>
      <c r="G1814" s="39">
        <v>26.500897319421249</v>
      </c>
      <c r="H1814" s="39">
        <v>28.481143361341569</v>
      </c>
      <c r="I1814" s="39">
        <v>28.857568910035461</v>
      </c>
    </row>
    <row r="1815" spans="1:9" x14ac:dyDescent="0.35">
      <c r="A1815" s="37" t="s">
        <v>246</v>
      </c>
      <c r="B1815" s="37" t="s">
        <v>102</v>
      </c>
      <c r="C1815" s="73" t="s">
        <v>84</v>
      </c>
      <c r="D1815" s="39">
        <v>1</v>
      </c>
      <c r="E1815" s="39">
        <v>14.68202904627473</v>
      </c>
      <c r="F1815" s="39">
        <v>15.02324223496311</v>
      </c>
      <c r="G1815" s="39">
        <v>13.16387594936185</v>
      </c>
      <c r="H1815" s="39">
        <v>11.873050853391399</v>
      </c>
      <c r="I1815" s="39">
        <v>12.848517673591379</v>
      </c>
    </row>
    <row r="1816" spans="1:9" x14ac:dyDescent="0.35">
      <c r="A1816" s="37" t="s">
        <v>246</v>
      </c>
      <c r="B1816" s="37" t="s">
        <v>102</v>
      </c>
      <c r="C1816" s="73" t="s">
        <v>86</v>
      </c>
      <c r="D1816" s="39">
        <v>0</v>
      </c>
      <c r="E1816" s="39">
        <v>4.2208431660015137E-2</v>
      </c>
      <c r="F1816" s="39">
        <v>0.85661927057235232</v>
      </c>
      <c r="G1816" s="39">
        <v>0.7929574465051098</v>
      </c>
      <c r="H1816" s="39">
        <v>0.70224650030046343</v>
      </c>
      <c r="I1816" s="39">
        <v>0.42836223233316978</v>
      </c>
    </row>
    <row r="1817" spans="1:9" x14ac:dyDescent="0.35">
      <c r="A1817" s="37" t="s">
        <v>246</v>
      </c>
      <c r="B1817" s="37" t="s">
        <v>102</v>
      </c>
      <c r="C1817" s="73" t="s">
        <v>88</v>
      </c>
      <c r="D1817" s="39">
        <v>0</v>
      </c>
      <c r="E1817" s="39">
        <v>7.1993899245763045E-5</v>
      </c>
      <c r="F1817" s="39">
        <v>4.2643980456289157E-2</v>
      </c>
      <c r="G1817" s="39">
        <v>0.33204288732246018</v>
      </c>
      <c r="H1817" s="39">
        <v>0.31748859347240038</v>
      </c>
      <c r="I1817" s="39">
        <v>0.28808670335993247</v>
      </c>
    </row>
    <row r="1818" spans="1:9" x14ac:dyDescent="0.35">
      <c r="A1818" s="37" t="s">
        <v>246</v>
      </c>
      <c r="B1818" s="37" t="s">
        <v>102</v>
      </c>
      <c r="C1818" s="73" t="s">
        <v>90</v>
      </c>
      <c r="D1818" s="39">
        <v>0</v>
      </c>
      <c r="E1818" s="39">
        <v>1.4552336173143989</v>
      </c>
      <c r="F1818" s="39">
        <v>1.7637874409635641</v>
      </c>
      <c r="G1818" s="39">
        <v>1.363832222861185</v>
      </c>
      <c r="H1818" s="39">
        <v>1.886540699765914</v>
      </c>
      <c r="I1818" s="39">
        <v>1.9757505409171101</v>
      </c>
    </row>
    <row r="1819" spans="1:9" x14ac:dyDescent="0.35">
      <c r="A1819" s="37" t="s">
        <v>246</v>
      </c>
      <c r="B1819" s="37" t="s">
        <v>102</v>
      </c>
      <c r="C1819" s="73" t="s">
        <v>92</v>
      </c>
      <c r="D1819" s="39">
        <v>0</v>
      </c>
      <c r="E1819" s="39">
        <v>0.71200967702501305</v>
      </c>
      <c r="F1819" s="39">
        <v>2.5401047478541998</v>
      </c>
      <c r="G1819" s="39">
        <v>3.3390353959000381</v>
      </c>
      <c r="H1819" s="39">
        <v>3.25174192080997</v>
      </c>
      <c r="I1819" s="39">
        <v>3.743260804380153</v>
      </c>
    </row>
    <row r="1820" spans="1:9" x14ac:dyDescent="0.35">
      <c r="A1820" s="37" t="s">
        <v>246</v>
      </c>
      <c r="B1820" s="37" t="s">
        <v>103</v>
      </c>
      <c r="C1820" s="73" t="s">
        <v>57</v>
      </c>
      <c r="D1820" s="39">
        <v>285</v>
      </c>
      <c r="E1820" s="39">
        <v>281.44112782446098</v>
      </c>
      <c r="F1820" s="39">
        <v>290.30833203573098</v>
      </c>
      <c r="G1820" s="39">
        <v>299.06879458522701</v>
      </c>
      <c r="H1820" s="39">
        <v>308.21363526505951</v>
      </c>
      <c r="I1820" s="39">
        <v>311.78325244501423</v>
      </c>
    </row>
    <row r="1821" spans="1:9" x14ac:dyDescent="0.35">
      <c r="A1821" s="37" t="s">
        <v>246</v>
      </c>
      <c r="B1821" s="37" t="s">
        <v>103</v>
      </c>
      <c r="C1821" s="74" t="s">
        <v>59</v>
      </c>
      <c r="D1821" s="39">
        <v>338</v>
      </c>
      <c r="E1821" s="39">
        <v>267.91526734073182</v>
      </c>
      <c r="F1821" s="39">
        <v>274.62253273796728</v>
      </c>
      <c r="G1821" s="39">
        <v>281.81007670282969</v>
      </c>
      <c r="H1821" s="39">
        <v>289.03984233586903</v>
      </c>
      <c r="I1821" s="39">
        <v>296.73317857070202</v>
      </c>
    </row>
    <row r="1822" spans="1:9" x14ac:dyDescent="0.35">
      <c r="A1822" s="37" t="s">
        <v>246</v>
      </c>
      <c r="B1822" s="37" t="s">
        <v>103</v>
      </c>
      <c r="C1822" s="73" t="s">
        <v>61</v>
      </c>
      <c r="D1822" s="39">
        <v>328</v>
      </c>
      <c r="E1822" s="39">
        <v>338.98828745301779</v>
      </c>
      <c r="F1822" s="39">
        <v>284.63955489048192</v>
      </c>
      <c r="G1822" s="39">
        <v>291.56224541041712</v>
      </c>
      <c r="H1822" s="39">
        <v>297.0417753865496</v>
      </c>
      <c r="I1822" s="39">
        <v>303.60199256246102</v>
      </c>
    </row>
    <row r="1823" spans="1:9" x14ac:dyDescent="0.35">
      <c r="A1823" s="37" t="s">
        <v>246</v>
      </c>
      <c r="B1823" s="37" t="s">
        <v>103</v>
      </c>
      <c r="C1823" s="73" t="s">
        <v>63</v>
      </c>
      <c r="D1823" s="39">
        <v>260</v>
      </c>
      <c r="E1823" s="39">
        <v>294.26521837165552</v>
      </c>
      <c r="F1823" s="39">
        <v>300.60535988987851</v>
      </c>
      <c r="G1823" s="39">
        <v>259.3424172205896</v>
      </c>
      <c r="H1823" s="39">
        <v>263.93838250675469</v>
      </c>
      <c r="I1823" s="39">
        <v>266.43983847135388</v>
      </c>
    </row>
    <row r="1824" spans="1:9" x14ac:dyDescent="0.35">
      <c r="A1824" s="37" t="s">
        <v>246</v>
      </c>
      <c r="B1824" s="37" t="s">
        <v>103</v>
      </c>
      <c r="C1824" s="73" t="s">
        <v>65</v>
      </c>
      <c r="D1824" s="39">
        <v>239</v>
      </c>
      <c r="E1824" s="39">
        <v>256.57548384494692</v>
      </c>
      <c r="F1824" s="39">
        <v>296.58711954435631</v>
      </c>
      <c r="G1824" s="39">
        <v>297.44482816961931</v>
      </c>
      <c r="H1824" s="39">
        <v>271.83159624063211</v>
      </c>
      <c r="I1824" s="39">
        <v>271.43730864740502</v>
      </c>
    </row>
    <row r="1825" spans="1:9" x14ac:dyDescent="0.35">
      <c r="A1825" s="37" t="s">
        <v>246</v>
      </c>
      <c r="B1825" s="37" t="s">
        <v>103</v>
      </c>
      <c r="C1825" s="73" t="s">
        <v>67</v>
      </c>
      <c r="D1825" s="39">
        <v>397</v>
      </c>
      <c r="E1825" s="39">
        <v>320.24116606453282</v>
      </c>
      <c r="F1825" s="39">
        <v>353.16675963396341</v>
      </c>
      <c r="G1825" s="39">
        <v>390.05269037990689</v>
      </c>
      <c r="H1825" s="39">
        <v>388.59054839918792</v>
      </c>
      <c r="I1825" s="39">
        <v>369.77363043556318</v>
      </c>
    </row>
    <row r="1826" spans="1:9" x14ac:dyDescent="0.35">
      <c r="A1826" s="37" t="s">
        <v>246</v>
      </c>
      <c r="B1826" s="37" t="s">
        <v>103</v>
      </c>
      <c r="C1826" s="73" t="s">
        <v>69</v>
      </c>
      <c r="D1826" s="39">
        <v>418</v>
      </c>
      <c r="E1826" s="39">
        <v>424.84557261430541</v>
      </c>
      <c r="F1826" s="39">
        <v>407.68938391674391</v>
      </c>
      <c r="G1826" s="39">
        <v>435.76187098992222</v>
      </c>
      <c r="H1826" s="39">
        <v>469.98763580069959</v>
      </c>
      <c r="I1826" s="39">
        <v>467.9475869199502</v>
      </c>
    </row>
    <row r="1827" spans="1:9" x14ac:dyDescent="0.35">
      <c r="A1827" s="37" t="s">
        <v>246</v>
      </c>
      <c r="B1827" s="37" t="s">
        <v>103</v>
      </c>
      <c r="C1827" s="73" t="s">
        <v>71</v>
      </c>
      <c r="D1827" s="39">
        <v>405</v>
      </c>
      <c r="E1827" s="39">
        <v>441.48949007053102</v>
      </c>
      <c r="F1827" s="39">
        <v>456.33808813361912</v>
      </c>
      <c r="G1827" s="39">
        <v>447.23748812325869</v>
      </c>
      <c r="H1827" s="39">
        <v>473.10880331322289</v>
      </c>
      <c r="I1827" s="39">
        <v>507.19779213360169</v>
      </c>
    </row>
    <row r="1828" spans="1:9" x14ac:dyDescent="0.35">
      <c r="A1828" s="37" t="s">
        <v>246</v>
      </c>
      <c r="B1828" s="37" t="s">
        <v>103</v>
      </c>
      <c r="C1828" s="73" t="s">
        <v>73</v>
      </c>
      <c r="D1828" s="39">
        <v>406</v>
      </c>
      <c r="E1828" s="39">
        <v>426.04954139743768</v>
      </c>
      <c r="F1828" s="39">
        <v>458.20353209006169</v>
      </c>
      <c r="G1828" s="39">
        <v>471.37459573055571</v>
      </c>
      <c r="H1828" s="39">
        <v>464.41813485157559</v>
      </c>
      <c r="I1828" s="39">
        <v>487.75155052318252</v>
      </c>
    </row>
    <row r="1829" spans="1:9" x14ac:dyDescent="0.35">
      <c r="A1829" s="37" t="s">
        <v>246</v>
      </c>
      <c r="B1829" s="37" t="s">
        <v>103</v>
      </c>
      <c r="C1829" s="73" t="s">
        <v>76</v>
      </c>
      <c r="D1829" s="39">
        <v>420</v>
      </c>
      <c r="E1829" s="39">
        <v>411.18471363585331</v>
      </c>
      <c r="F1829" s="39">
        <v>438.84471542960722</v>
      </c>
      <c r="G1829" s="39">
        <v>466.45312545423548</v>
      </c>
      <c r="H1829" s="39">
        <v>476.60406751859318</v>
      </c>
      <c r="I1829" s="39">
        <v>470.63080996303688</v>
      </c>
    </row>
    <row r="1830" spans="1:9" x14ac:dyDescent="0.35">
      <c r="A1830" s="37" t="s">
        <v>246</v>
      </c>
      <c r="B1830" s="37" t="s">
        <v>103</v>
      </c>
      <c r="C1830" s="73" t="s">
        <v>78</v>
      </c>
      <c r="D1830" s="39">
        <v>444</v>
      </c>
      <c r="E1830" s="39">
        <v>452.6147528677414</v>
      </c>
      <c r="F1830" s="39">
        <v>446.8833115622233</v>
      </c>
      <c r="G1830" s="39">
        <v>480.69605322899281</v>
      </c>
      <c r="H1830" s="39">
        <v>505.88951841231898</v>
      </c>
      <c r="I1830" s="39">
        <v>514.11138322764862</v>
      </c>
    </row>
    <row r="1831" spans="1:9" x14ac:dyDescent="0.35">
      <c r="A1831" s="37" t="s">
        <v>246</v>
      </c>
      <c r="B1831" s="37" t="s">
        <v>103</v>
      </c>
      <c r="C1831" s="73" t="s">
        <v>80</v>
      </c>
      <c r="D1831" s="39">
        <v>542</v>
      </c>
      <c r="E1831" s="39">
        <v>451.6344292208118</v>
      </c>
      <c r="F1831" s="39">
        <v>468.69553238443211</v>
      </c>
      <c r="G1831" s="39">
        <v>462.5439200394519</v>
      </c>
      <c r="H1831" s="39">
        <v>500.05933004958689</v>
      </c>
      <c r="I1831" s="39">
        <v>523.04249807088661</v>
      </c>
    </row>
    <row r="1832" spans="1:9" x14ac:dyDescent="0.35">
      <c r="A1832" s="37" t="s">
        <v>246</v>
      </c>
      <c r="B1832" s="37" t="s">
        <v>103</v>
      </c>
      <c r="C1832" s="73" t="s">
        <v>82</v>
      </c>
      <c r="D1832" s="39">
        <v>469</v>
      </c>
      <c r="E1832" s="39">
        <v>563.67953305714582</v>
      </c>
      <c r="F1832" s="39">
        <v>500.37683040620288</v>
      </c>
      <c r="G1832" s="39">
        <v>518.33035564488034</v>
      </c>
      <c r="H1832" s="39">
        <v>513.93844599638771</v>
      </c>
      <c r="I1832" s="39">
        <v>558.45957169274925</v>
      </c>
    </row>
    <row r="1833" spans="1:9" x14ac:dyDescent="0.35">
      <c r="A1833" s="37" t="s">
        <v>246</v>
      </c>
      <c r="B1833" s="37" t="s">
        <v>103</v>
      </c>
      <c r="C1833" s="73" t="s">
        <v>84</v>
      </c>
      <c r="D1833" s="39">
        <v>414</v>
      </c>
      <c r="E1833" s="39">
        <v>476.12332871943039</v>
      </c>
      <c r="F1833" s="39">
        <v>558.99024534400485</v>
      </c>
      <c r="G1833" s="39">
        <v>511.68351594131371</v>
      </c>
      <c r="H1833" s="39">
        <v>529.93210795545531</v>
      </c>
      <c r="I1833" s="39">
        <v>525.54492948170309</v>
      </c>
    </row>
    <row r="1834" spans="1:9" x14ac:dyDescent="0.35">
      <c r="A1834" s="37" t="s">
        <v>246</v>
      </c>
      <c r="B1834" s="37" t="s">
        <v>103</v>
      </c>
      <c r="C1834" s="73" t="s">
        <v>86</v>
      </c>
      <c r="D1834" s="39">
        <v>327</v>
      </c>
      <c r="E1834" s="39">
        <v>379.63572556381291</v>
      </c>
      <c r="F1834" s="39">
        <v>437.82796053425159</v>
      </c>
      <c r="G1834" s="39">
        <v>509.64383607518653</v>
      </c>
      <c r="H1834" s="39">
        <v>472.26127216687911</v>
      </c>
      <c r="I1834" s="39">
        <v>490.46204006885768</v>
      </c>
    </row>
    <row r="1835" spans="1:9" x14ac:dyDescent="0.35">
      <c r="A1835" s="37" t="s">
        <v>246</v>
      </c>
      <c r="B1835" s="37" t="s">
        <v>103</v>
      </c>
      <c r="C1835" s="73" t="s">
        <v>88</v>
      </c>
      <c r="D1835" s="39">
        <v>215</v>
      </c>
      <c r="E1835" s="39">
        <v>283.94234065516798</v>
      </c>
      <c r="F1835" s="39">
        <v>333.6022839335962</v>
      </c>
      <c r="G1835" s="39">
        <v>385.15803128484379</v>
      </c>
      <c r="H1835" s="39">
        <v>444.89475868162458</v>
      </c>
      <c r="I1835" s="39">
        <v>418.12094216353819</v>
      </c>
    </row>
    <row r="1836" spans="1:9" x14ac:dyDescent="0.35">
      <c r="A1836" s="37" t="s">
        <v>246</v>
      </c>
      <c r="B1836" s="37" t="s">
        <v>103</v>
      </c>
      <c r="C1836" s="73" t="s">
        <v>90</v>
      </c>
      <c r="D1836" s="39">
        <v>120</v>
      </c>
      <c r="E1836" s="39">
        <v>186.94302719330639</v>
      </c>
      <c r="F1836" s="39">
        <v>246.32566844601729</v>
      </c>
      <c r="G1836" s="39">
        <v>291.26644516845448</v>
      </c>
      <c r="H1836" s="39">
        <v>339.24046284915039</v>
      </c>
      <c r="I1836" s="39">
        <v>393.33303768213227</v>
      </c>
    </row>
    <row r="1837" spans="1:9" x14ac:dyDescent="0.35">
      <c r="A1837" s="37" t="s">
        <v>246</v>
      </c>
      <c r="B1837" s="37" t="s">
        <v>103</v>
      </c>
      <c r="C1837" s="73" t="s">
        <v>92</v>
      </c>
      <c r="D1837" s="39">
        <v>80</v>
      </c>
      <c r="E1837" s="39">
        <v>131.97654894043049</v>
      </c>
      <c r="F1837" s="39">
        <v>214.31136023770091</v>
      </c>
      <c r="G1837" s="39">
        <v>308.63666607770477</v>
      </c>
      <c r="H1837" s="39">
        <v>397.35308618796557</v>
      </c>
      <c r="I1837" s="39">
        <v>484.14317323038961</v>
      </c>
    </row>
    <row r="1838" spans="1:9" x14ac:dyDescent="0.35">
      <c r="A1838" s="37" t="s">
        <v>246</v>
      </c>
      <c r="B1838" s="37" t="s">
        <v>104</v>
      </c>
      <c r="C1838" s="73" t="s">
        <v>57</v>
      </c>
      <c r="D1838" s="39">
        <v>23</v>
      </c>
      <c r="E1838" s="39">
        <v>22.641477245515521</v>
      </c>
      <c r="F1838" s="39">
        <v>20.61297486569363</v>
      </c>
      <c r="G1838" s="39">
        <v>19.286473185165811</v>
      </c>
      <c r="H1838" s="39">
        <v>18.651920620508161</v>
      </c>
      <c r="I1838" s="39">
        <v>17.994749693682909</v>
      </c>
    </row>
    <row r="1839" spans="1:9" x14ac:dyDescent="0.35">
      <c r="A1839" s="37" t="s">
        <v>246</v>
      </c>
      <c r="B1839" s="37" t="s">
        <v>104</v>
      </c>
      <c r="C1839" s="74" t="s">
        <v>59</v>
      </c>
      <c r="D1839" s="39">
        <v>19</v>
      </c>
      <c r="E1839" s="39">
        <v>18.979172836371571</v>
      </c>
      <c r="F1839" s="39">
        <v>16.626391510104419</v>
      </c>
      <c r="G1839" s="39">
        <v>15.046130411183629</v>
      </c>
      <c r="H1839" s="39">
        <v>14.20749512613763</v>
      </c>
      <c r="I1839" s="39">
        <v>13.781524145109049</v>
      </c>
    </row>
    <row r="1840" spans="1:9" x14ac:dyDescent="0.35">
      <c r="A1840" s="37" t="s">
        <v>246</v>
      </c>
      <c r="B1840" s="37" t="s">
        <v>104</v>
      </c>
      <c r="C1840" s="73" t="s">
        <v>61</v>
      </c>
      <c r="D1840" s="39">
        <v>10</v>
      </c>
      <c r="E1840" s="39">
        <v>19.369673136227291</v>
      </c>
      <c r="F1840" s="39">
        <v>14.939563908376931</v>
      </c>
      <c r="G1840" s="39">
        <v>13.33514895451211</v>
      </c>
      <c r="H1840" s="39">
        <v>12.34573562670972</v>
      </c>
      <c r="I1840" s="39">
        <v>11.81895962004578</v>
      </c>
    </row>
    <row r="1841" spans="1:9" x14ac:dyDescent="0.35">
      <c r="A1841" s="37" t="s">
        <v>246</v>
      </c>
      <c r="B1841" s="37" t="s">
        <v>104</v>
      </c>
      <c r="C1841" s="73" t="s">
        <v>63</v>
      </c>
      <c r="D1841" s="39">
        <v>8</v>
      </c>
      <c r="E1841" s="39">
        <v>10.24060554323504</v>
      </c>
      <c r="F1841" s="39">
        <v>13.1422090986895</v>
      </c>
      <c r="G1841" s="39">
        <v>10.477913830941549</v>
      </c>
      <c r="H1841" s="39">
        <v>9.4330764905794169</v>
      </c>
      <c r="I1841" s="39">
        <v>8.7993310754271352</v>
      </c>
    </row>
    <row r="1842" spans="1:9" x14ac:dyDescent="0.35">
      <c r="A1842" s="37" t="s">
        <v>246</v>
      </c>
      <c r="B1842" s="37" t="s">
        <v>104</v>
      </c>
      <c r="C1842" s="73" t="s">
        <v>65</v>
      </c>
      <c r="D1842" s="39">
        <v>15</v>
      </c>
      <c r="E1842" s="39">
        <v>13.51123901855561</v>
      </c>
      <c r="F1842" s="39">
        <v>12.93141461423585</v>
      </c>
      <c r="G1842" s="39">
        <v>14.05602975801669</v>
      </c>
      <c r="H1842" s="39">
        <v>12.423697445279</v>
      </c>
      <c r="I1842" s="39">
        <v>11.77394467794065</v>
      </c>
    </row>
    <row r="1843" spans="1:9" x14ac:dyDescent="0.35">
      <c r="A1843" s="37" t="s">
        <v>246</v>
      </c>
      <c r="B1843" s="37" t="s">
        <v>104</v>
      </c>
      <c r="C1843" s="73" t="s">
        <v>67</v>
      </c>
      <c r="D1843" s="39">
        <v>25</v>
      </c>
      <c r="E1843" s="39">
        <v>14.77757696437094</v>
      </c>
      <c r="F1843" s="39">
        <v>11.315253738248559</v>
      </c>
      <c r="G1843" s="39">
        <v>11.843120147435419</v>
      </c>
      <c r="H1843" s="39">
        <v>12.37715802194473</v>
      </c>
      <c r="I1843" s="39">
        <v>10.863975019332029</v>
      </c>
    </row>
    <row r="1844" spans="1:9" x14ac:dyDescent="0.35">
      <c r="A1844" s="37" t="s">
        <v>246</v>
      </c>
      <c r="B1844" s="37" t="s">
        <v>104</v>
      </c>
      <c r="C1844" s="73" t="s">
        <v>69</v>
      </c>
      <c r="D1844" s="39">
        <v>26</v>
      </c>
      <c r="E1844" s="39">
        <v>26.77831395570076</v>
      </c>
      <c r="F1844" s="39">
        <v>26.093583941311699</v>
      </c>
      <c r="G1844" s="39">
        <v>23.971595257990352</v>
      </c>
      <c r="H1844" s="39">
        <v>24.75484101874785</v>
      </c>
      <c r="I1844" s="39">
        <v>24.7514411683104</v>
      </c>
    </row>
    <row r="1845" spans="1:9" x14ac:dyDescent="0.35">
      <c r="A1845" s="37" t="s">
        <v>246</v>
      </c>
      <c r="B1845" s="37" t="s">
        <v>104</v>
      </c>
      <c r="C1845" s="73" t="s">
        <v>71</v>
      </c>
      <c r="D1845" s="39">
        <v>18</v>
      </c>
      <c r="E1845" s="39">
        <v>20.051985342682169</v>
      </c>
      <c r="F1845" s="39">
        <v>17.465905212112691</v>
      </c>
      <c r="G1845" s="39">
        <v>16.07570018868579</v>
      </c>
      <c r="H1845" s="39">
        <v>14.82943637449184</v>
      </c>
      <c r="I1845" s="39">
        <v>15.238072843306259</v>
      </c>
    </row>
    <row r="1846" spans="1:9" x14ac:dyDescent="0.35">
      <c r="A1846" s="37" t="s">
        <v>246</v>
      </c>
      <c r="B1846" s="37" t="s">
        <v>104</v>
      </c>
      <c r="C1846" s="73" t="s">
        <v>73</v>
      </c>
      <c r="D1846" s="39">
        <v>16</v>
      </c>
      <c r="E1846" s="39">
        <v>17.124562199518419</v>
      </c>
      <c r="F1846" s="39">
        <v>14.33365554771642</v>
      </c>
      <c r="G1846" s="39">
        <v>12.614049391305921</v>
      </c>
      <c r="H1846" s="39">
        <v>11.68783528788703</v>
      </c>
      <c r="I1846" s="39">
        <v>11.06912729010344</v>
      </c>
    </row>
    <row r="1847" spans="1:9" x14ac:dyDescent="0.35">
      <c r="A1847" s="37" t="s">
        <v>246</v>
      </c>
      <c r="B1847" s="37" t="s">
        <v>104</v>
      </c>
      <c r="C1847" s="73" t="s">
        <v>76</v>
      </c>
      <c r="D1847" s="39">
        <v>13</v>
      </c>
      <c r="E1847" s="39">
        <v>20.442950180512309</v>
      </c>
      <c r="F1847" s="39">
        <v>19.03918817247402</v>
      </c>
      <c r="G1847" s="39">
        <v>16.509728070500429</v>
      </c>
      <c r="H1847" s="39">
        <v>15.07146015387346</v>
      </c>
      <c r="I1847" s="39">
        <v>14.171328699001091</v>
      </c>
    </row>
    <row r="1848" spans="1:9" x14ac:dyDescent="0.35">
      <c r="A1848" s="37" t="s">
        <v>246</v>
      </c>
      <c r="B1848" s="37" t="s">
        <v>104</v>
      </c>
      <c r="C1848" s="73" t="s">
        <v>78</v>
      </c>
      <c r="D1848" s="39">
        <v>30</v>
      </c>
      <c r="E1848" s="39">
        <v>24.56768484095187</v>
      </c>
      <c r="F1848" s="39">
        <v>26.46658276431252</v>
      </c>
      <c r="G1848" s="39">
        <v>25.68049531418918</v>
      </c>
      <c r="H1848" s="39">
        <v>24.094146535854971</v>
      </c>
      <c r="I1848" s="39">
        <v>22.93605894984259</v>
      </c>
    </row>
    <row r="1849" spans="1:9" x14ac:dyDescent="0.35">
      <c r="A1849" s="37" t="s">
        <v>246</v>
      </c>
      <c r="B1849" s="37" t="s">
        <v>104</v>
      </c>
      <c r="C1849" s="73" t="s">
        <v>80</v>
      </c>
      <c r="D1849" s="39">
        <v>20</v>
      </c>
      <c r="E1849" s="39">
        <v>27.167107035000541</v>
      </c>
      <c r="F1849" s="39">
        <v>26.99178698331135</v>
      </c>
      <c r="G1849" s="39">
        <v>27.8797334589296</v>
      </c>
      <c r="H1849" s="39">
        <v>28.173927271530861</v>
      </c>
      <c r="I1849" s="39">
        <v>26.898811012122628</v>
      </c>
    </row>
    <row r="1850" spans="1:9" x14ac:dyDescent="0.35">
      <c r="A1850" s="37" t="s">
        <v>246</v>
      </c>
      <c r="B1850" s="37" t="s">
        <v>104</v>
      </c>
      <c r="C1850" s="73" t="s">
        <v>82</v>
      </c>
      <c r="D1850" s="39">
        <v>18</v>
      </c>
      <c r="E1850" s="39">
        <v>25.615666948187439</v>
      </c>
      <c r="F1850" s="39">
        <v>25.88073275337247</v>
      </c>
      <c r="G1850" s="39">
        <v>25.79680308485456</v>
      </c>
      <c r="H1850" s="39">
        <v>26.306697801763061</v>
      </c>
      <c r="I1850" s="39">
        <v>27.001432174929441</v>
      </c>
    </row>
    <row r="1851" spans="1:9" x14ac:dyDescent="0.35">
      <c r="A1851" s="37" t="s">
        <v>246</v>
      </c>
      <c r="B1851" s="37" t="s">
        <v>104</v>
      </c>
      <c r="C1851" s="73" t="s">
        <v>84</v>
      </c>
      <c r="D1851" s="39">
        <v>26</v>
      </c>
      <c r="E1851" s="39">
        <v>16.971190727943341</v>
      </c>
      <c r="F1851" s="39">
        <v>24.015152482641319</v>
      </c>
      <c r="G1851" s="39">
        <v>23.839542251183119</v>
      </c>
      <c r="H1851" s="39">
        <v>23.500394874088659</v>
      </c>
      <c r="I1851" s="39">
        <v>23.837865826013019</v>
      </c>
    </row>
    <row r="1852" spans="1:9" x14ac:dyDescent="0.35">
      <c r="A1852" s="37" t="s">
        <v>246</v>
      </c>
      <c r="B1852" s="37" t="s">
        <v>104</v>
      </c>
      <c r="C1852" s="73" t="s">
        <v>86</v>
      </c>
      <c r="D1852" s="39">
        <v>23</v>
      </c>
      <c r="E1852" s="39">
        <v>22.18183602724141</v>
      </c>
      <c r="F1852" s="39">
        <v>18.803407555745469</v>
      </c>
      <c r="G1852" s="39">
        <v>24.03649297445908</v>
      </c>
      <c r="H1852" s="39">
        <v>23.924619132222102</v>
      </c>
      <c r="I1852" s="39">
        <v>23.658094255562339</v>
      </c>
    </row>
    <row r="1853" spans="1:9" x14ac:dyDescent="0.35">
      <c r="A1853" s="37" t="s">
        <v>246</v>
      </c>
      <c r="B1853" s="37" t="s">
        <v>104</v>
      </c>
      <c r="C1853" s="73" t="s">
        <v>88</v>
      </c>
      <c r="D1853" s="39">
        <v>12</v>
      </c>
      <c r="E1853" s="39">
        <v>16.092138002105742</v>
      </c>
      <c r="F1853" s="39">
        <v>14.890065201856091</v>
      </c>
      <c r="G1853" s="39">
        <v>12.327279624957709</v>
      </c>
      <c r="H1853" s="39">
        <v>15.824888744969771</v>
      </c>
      <c r="I1853" s="39">
        <v>15.74798118501808</v>
      </c>
    </row>
    <row r="1854" spans="1:9" x14ac:dyDescent="0.35">
      <c r="A1854" s="37" t="s">
        <v>246</v>
      </c>
      <c r="B1854" s="37" t="s">
        <v>104</v>
      </c>
      <c r="C1854" s="73" t="s">
        <v>90</v>
      </c>
      <c r="D1854" s="39">
        <v>9</v>
      </c>
      <c r="E1854" s="39">
        <v>9.0555838591770446</v>
      </c>
      <c r="F1854" s="39">
        <v>12.76383225268035</v>
      </c>
      <c r="G1854" s="39">
        <v>11.864412136014749</v>
      </c>
      <c r="H1854" s="39">
        <v>10.04100577799565</v>
      </c>
      <c r="I1854" s="39">
        <v>12.941595878334351</v>
      </c>
    </row>
    <row r="1855" spans="1:9" x14ac:dyDescent="0.35">
      <c r="A1855" s="37" t="s">
        <v>246</v>
      </c>
      <c r="B1855" s="37" t="s">
        <v>104</v>
      </c>
      <c r="C1855" s="73" t="s">
        <v>92</v>
      </c>
      <c r="D1855" s="39">
        <v>2</v>
      </c>
      <c r="E1855" s="39">
        <v>6.4774161433233726</v>
      </c>
      <c r="F1855" s="39">
        <v>7.9665804870671266</v>
      </c>
      <c r="G1855" s="39">
        <v>11.06614822743197</v>
      </c>
      <c r="H1855" s="39">
        <v>12.268869402205819</v>
      </c>
      <c r="I1855" s="39">
        <v>11.626270107267709</v>
      </c>
    </row>
    <row r="1856" spans="1:9" x14ac:dyDescent="0.35">
      <c r="A1856" s="37" t="s">
        <v>246</v>
      </c>
      <c r="B1856" s="37" t="s">
        <v>105</v>
      </c>
      <c r="C1856" s="73" t="s">
        <v>57</v>
      </c>
      <c r="D1856" s="39">
        <v>69</v>
      </c>
      <c r="E1856" s="39">
        <v>62.774966036074829</v>
      </c>
      <c r="F1856" s="39">
        <v>56.751494458309047</v>
      </c>
      <c r="G1856" s="39">
        <v>51.503098187968163</v>
      </c>
      <c r="H1856" s="39">
        <v>47.544100559425956</v>
      </c>
      <c r="I1856" s="39">
        <v>44.144370944552158</v>
      </c>
    </row>
    <row r="1857" spans="1:9" x14ac:dyDescent="0.35">
      <c r="A1857" s="37" t="s">
        <v>246</v>
      </c>
      <c r="B1857" s="37" t="s">
        <v>105</v>
      </c>
      <c r="C1857" s="74" t="s">
        <v>59</v>
      </c>
      <c r="D1857" s="39">
        <v>64</v>
      </c>
      <c r="E1857" s="39">
        <v>39.635826984411189</v>
      </c>
      <c r="F1857" s="39">
        <v>32.922706505952078</v>
      </c>
      <c r="G1857" s="39">
        <v>28.631434967983399</v>
      </c>
      <c r="H1857" s="39">
        <v>25.60266662914529</v>
      </c>
      <c r="I1857" s="39">
        <v>23.06427163699281</v>
      </c>
    </row>
    <row r="1858" spans="1:9" x14ac:dyDescent="0.35">
      <c r="A1858" s="37" t="s">
        <v>246</v>
      </c>
      <c r="B1858" s="37" t="s">
        <v>105</v>
      </c>
      <c r="C1858" s="73" t="s">
        <v>61</v>
      </c>
      <c r="D1858" s="39">
        <v>23</v>
      </c>
      <c r="E1858" s="39">
        <v>25.710034721718429</v>
      </c>
      <c r="F1858" s="39">
        <v>17.579092378880841</v>
      </c>
      <c r="G1858" s="39">
        <v>14.37159334247627</v>
      </c>
      <c r="H1858" s="39">
        <v>12.250540091674379</v>
      </c>
      <c r="I1858" s="39">
        <v>10.77573114034335</v>
      </c>
    </row>
    <row r="1859" spans="1:9" x14ac:dyDescent="0.35">
      <c r="A1859" s="37" t="s">
        <v>246</v>
      </c>
      <c r="B1859" s="37" t="s">
        <v>105</v>
      </c>
      <c r="C1859" s="73" t="s">
        <v>63</v>
      </c>
      <c r="D1859" s="39">
        <v>27</v>
      </c>
      <c r="E1859" s="39">
        <v>21.23858958261631</v>
      </c>
      <c r="F1859" s="39">
        <v>19.546040341195361</v>
      </c>
      <c r="G1859" s="39">
        <v>15.235039761765179</v>
      </c>
      <c r="H1859" s="39">
        <v>13.31649675882386</v>
      </c>
      <c r="I1859" s="39">
        <v>12.05689838894825</v>
      </c>
    </row>
    <row r="1860" spans="1:9" x14ac:dyDescent="0.35">
      <c r="A1860" s="37" t="s">
        <v>246</v>
      </c>
      <c r="B1860" s="37" t="s">
        <v>105</v>
      </c>
      <c r="C1860" s="73" t="s">
        <v>65</v>
      </c>
      <c r="D1860" s="39">
        <v>54</v>
      </c>
      <c r="E1860" s="39">
        <v>41.739234180602267</v>
      </c>
      <c r="F1860" s="39">
        <v>36.259416848722928</v>
      </c>
      <c r="G1860" s="39">
        <v>34.36454634691092</v>
      </c>
      <c r="H1860" s="39">
        <v>31.036365581743791</v>
      </c>
      <c r="I1860" s="39">
        <v>29.17366936075328</v>
      </c>
    </row>
    <row r="1861" spans="1:9" x14ac:dyDescent="0.35">
      <c r="A1861" s="37" t="s">
        <v>246</v>
      </c>
      <c r="B1861" s="37" t="s">
        <v>105</v>
      </c>
      <c r="C1861" s="73" t="s">
        <v>67</v>
      </c>
      <c r="D1861" s="39">
        <v>41</v>
      </c>
      <c r="E1861" s="39">
        <v>32.637428150687242</v>
      </c>
      <c r="F1861" s="39">
        <v>27.053756623936351</v>
      </c>
      <c r="G1861" s="39">
        <v>25.227269100395109</v>
      </c>
      <c r="H1861" s="39">
        <v>22.568153872054271</v>
      </c>
      <c r="I1861" s="39">
        <v>18.914001793603521</v>
      </c>
    </row>
    <row r="1862" spans="1:9" x14ac:dyDescent="0.35">
      <c r="A1862" s="37" t="s">
        <v>246</v>
      </c>
      <c r="B1862" s="37" t="s">
        <v>105</v>
      </c>
      <c r="C1862" s="73" t="s">
        <v>69</v>
      </c>
      <c r="D1862" s="39">
        <v>66</v>
      </c>
      <c r="E1862" s="39">
        <v>51.665644569484328</v>
      </c>
      <c r="F1862" s="39">
        <v>43.121518242794423</v>
      </c>
      <c r="G1862" s="39">
        <v>39.157737305672512</v>
      </c>
      <c r="H1862" s="39">
        <v>37.803236491208082</v>
      </c>
      <c r="I1862" s="39">
        <v>35.257375571637738</v>
      </c>
    </row>
    <row r="1863" spans="1:9" x14ac:dyDescent="0.35">
      <c r="A1863" s="37" t="s">
        <v>246</v>
      </c>
      <c r="B1863" s="37" t="s">
        <v>105</v>
      </c>
      <c r="C1863" s="73" t="s">
        <v>71</v>
      </c>
      <c r="D1863" s="39">
        <v>39</v>
      </c>
      <c r="E1863" s="39">
        <v>43.335697476438177</v>
      </c>
      <c r="F1863" s="39">
        <v>35.538003850910023</v>
      </c>
      <c r="G1863" s="39">
        <v>29.347814011226721</v>
      </c>
      <c r="H1863" s="39">
        <v>26.757376666042941</v>
      </c>
      <c r="I1863" s="39">
        <v>25.693184161962598</v>
      </c>
    </row>
    <row r="1864" spans="1:9" x14ac:dyDescent="0.35">
      <c r="A1864" s="37" t="s">
        <v>246</v>
      </c>
      <c r="B1864" s="37" t="s">
        <v>105</v>
      </c>
      <c r="C1864" s="73" t="s">
        <v>73</v>
      </c>
      <c r="D1864" s="39">
        <v>14</v>
      </c>
      <c r="E1864" s="39">
        <v>31.56278310871512</v>
      </c>
      <c r="F1864" s="39">
        <v>31.220850142021948</v>
      </c>
      <c r="G1864" s="39">
        <v>26.00077649625468</v>
      </c>
      <c r="H1864" s="39">
        <v>21.594299013687309</v>
      </c>
      <c r="I1864" s="39">
        <v>19.663454058273022</v>
      </c>
    </row>
    <row r="1865" spans="1:9" x14ac:dyDescent="0.35">
      <c r="A1865" s="37" t="s">
        <v>246</v>
      </c>
      <c r="B1865" s="37" t="s">
        <v>105</v>
      </c>
      <c r="C1865" s="73" t="s">
        <v>76</v>
      </c>
      <c r="D1865" s="39">
        <v>54</v>
      </c>
      <c r="E1865" s="39">
        <v>30.703455776435579</v>
      </c>
      <c r="F1865" s="39">
        <v>39.939448453726833</v>
      </c>
      <c r="G1865" s="39">
        <v>38.511560518107437</v>
      </c>
      <c r="H1865" s="39">
        <v>33.419442314582767</v>
      </c>
      <c r="I1865" s="39">
        <v>29.363289984827851</v>
      </c>
    </row>
    <row r="1866" spans="1:9" x14ac:dyDescent="0.35">
      <c r="A1866" s="37" t="s">
        <v>246</v>
      </c>
      <c r="B1866" s="37" t="s">
        <v>105</v>
      </c>
      <c r="C1866" s="73" t="s">
        <v>78</v>
      </c>
      <c r="D1866" s="39">
        <v>62</v>
      </c>
      <c r="E1866" s="39">
        <v>42.388354922564837</v>
      </c>
      <c r="F1866" s="39">
        <v>32.753303857466051</v>
      </c>
      <c r="G1866" s="39">
        <v>38.655245774448801</v>
      </c>
      <c r="H1866" s="39">
        <v>37.047503238157972</v>
      </c>
      <c r="I1866" s="39">
        <v>32.775034630144269</v>
      </c>
    </row>
    <row r="1867" spans="1:9" x14ac:dyDescent="0.35">
      <c r="A1867" s="37" t="s">
        <v>246</v>
      </c>
      <c r="B1867" s="37" t="s">
        <v>105</v>
      </c>
      <c r="C1867" s="73" t="s">
        <v>80</v>
      </c>
      <c r="D1867" s="39">
        <v>39</v>
      </c>
      <c r="E1867" s="39">
        <v>39.470378283980743</v>
      </c>
      <c r="F1867" s="39">
        <v>30.8044671963513</v>
      </c>
      <c r="G1867" s="39">
        <v>24.129687128065051</v>
      </c>
      <c r="H1867" s="39">
        <v>28.903314625928331</v>
      </c>
      <c r="I1867" s="39">
        <v>27.37375632477875</v>
      </c>
    </row>
    <row r="1868" spans="1:9" x14ac:dyDescent="0.35">
      <c r="A1868" s="37" t="s">
        <v>246</v>
      </c>
      <c r="B1868" s="37" t="s">
        <v>105</v>
      </c>
      <c r="C1868" s="73" t="s">
        <v>82</v>
      </c>
      <c r="D1868" s="39">
        <v>61</v>
      </c>
      <c r="E1868" s="39">
        <v>39.772000975617807</v>
      </c>
      <c r="F1868" s="39">
        <v>37.158600301838071</v>
      </c>
      <c r="G1868" s="39">
        <v>29.97910243077931</v>
      </c>
      <c r="H1868" s="39">
        <v>24.52771881702169</v>
      </c>
      <c r="I1868" s="39">
        <v>28.16354949922582</v>
      </c>
    </row>
    <row r="1869" spans="1:9" x14ac:dyDescent="0.35">
      <c r="A1869" s="37" t="s">
        <v>246</v>
      </c>
      <c r="B1869" s="37" t="s">
        <v>105</v>
      </c>
      <c r="C1869" s="73" t="s">
        <v>84</v>
      </c>
      <c r="D1869" s="39">
        <v>25</v>
      </c>
      <c r="E1869" s="39">
        <v>56.619737690135622</v>
      </c>
      <c r="F1869" s="39">
        <v>49.346969011540367</v>
      </c>
      <c r="G1869" s="39">
        <v>47.032512968809712</v>
      </c>
      <c r="H1869" s="39">
        <v>40.339832082866138</v>
      </c>
      <c r="I1869" s="39">
        <v>35.062738062355962</v>
      </c>
    </row>
    <row r="1870" spans="1:9" x14ac:dyDescent="0.35">
      <c r="A1870" s="37" t="s">
        <v>246</v>
      </c>
      <c r="B1870" s="37" t="s">
        <v>105</v>
      </c>
      <c r="C1870" s="73" t="s">
        <v>86</v>
      </c>
      <c r="D1870" s="39">
        <v>44</v>
      </c>
      <c r="E1870" s="39">
        <v>39.045592022270043</v>
      </c>
      <c r="F1870" s="39">
        <v>53.4964059947077</v>
      </c>
      <c r="G1870" s="39">
        <v>47.845364391055739</v>
      </c>
      <c r="H1870" s="39">
        <v>46.045283455037207</v>
      </c>
      <c r="I1870" s="39">
        <v>40.47048443794646</v>
      </c>
    </row>
    <row r="1871" spans="1:9" x14ac:dyDescent="0.35">
      <c r="A1871" s="37" t="s">
        <v>246</v>
      </c>
      <c r="B1871" s="37" t="s">
        <v>105</v>
      </c>
      <c r="C1871" s="73" t="s">
        <v>88</v>
      </c>
      <c r="D1871" s="39">
        <v>33</v>
      </c>
      <c r="E1871" s="39">
        <v>36.239865473134522</v>
      </c>
      <c r="F1871" s="39">
        <v>28.928335763186759</v>
      </c>
      <c r="G1871" s="39">
        <v>38.531479765393783</v>
      </c>
      <c r="H1871" s="39">
        <v>34.639193746849898</v>
      </c>
      <c r="I1871" s="39">
        <v>32.977460568857111</v>
      </c>
    </row>
    <row r="1872" spans="1:9" x14ac:dyDescent="0.35">
      <c r="A1872" s="37" t="s">
        <v>246</v>
      </c>
      <c r="B1872" s="37" t="s">
        <v>105</v>
      </c>
      <c r="C1872" s="73" t="s">
        <v>90</v>
      </c>
      <c r="D1872" s="39">
        <v>24</v>
      </c>
      <c r="E1872" s="39">
        <v>26.272148212222579</v>
      </c>
      <c r="F1872" s="39">
        <v>30.195562161455971</v>
      </c>
      <c r="G1872" s="39">
        <v>25.21584173772662</v>
      </c>
      <c r="H1872" s="39">
        <v>31.85392085421465</v>
      </c>
      <c r="I1872" s="39">
        <v>29.386680056888249</v>
      </c>
    </row>
    <row r="1873" spans="1:9" x14ac:dyDescent="0.35">
      <c r="A1873" s="37" t="s">
        <v>246</v>
      </c>
      <c r="B1873" s="37" t="s">
        <v>105</v>
      </c>
      <c r="C1873" s="73" t="s">
        <v>92</v>
      </c>
      <c r="D1873" s="39">
        <v>23</v>
      </c>
      <c r="E1873" s="39">
        <v>22.066795074392271</v>
      </c>
      <c r="F1873" s="39">
        <v>22.964763362854551</v>
      </c>
      <c r="G1873" s="39">
        <v>26.004064475850122</v>
      </c>
      <c r="H1873" s="39">
        <v>24.85904402878586</v>
      </c>
      <c r="I1873" s="39">
        <v>28.762104454757011</v>
      </c>
    </row>
    <row r="1874" spans="1:9" x14ac:dyDescent="0.35">
      <c r="A1874" s="37" t="s">
        <v>246</v>
      </c>
      <c r="B1874" s="37" t="s">
        <v>106</v>
      </c>
      <c r="C1874" s="73" t="s">
        <v>57</v>
      </c>
      <c r="D1874" s="39">
        <v>2234</v>
      </c>
      <c r="E1874" s="39">
        <v>2243.7273813784941</v>
      </c>
      <c r="F1874" s="39">
        <v>2269.165079065373</v>
      </c>
      <c r="G1874" s="39">
        <v>2308.2140039331498</v>
      </c>
      <c r="H1874" s="39">
        <v>2340.9060873564022</v>
      </c>
      <c r="I1874" s="39">
        <v>2337.7898469950078</v>
      </c>
    </row>
    <row r="1875" spans="1:9" x14ac:dyDescent="0.35">
      <c r="A1875" s="37" t="s">
        <v>246</v>
      </c>
      <c r="B1875" s="37" t="s">
        <v>106</v>
      </c>
      <c r="C1875" s="74" t="s">
        <v>59</v>
      </c>
      <c r="D1875" s="39">
        <v>2885</v>
      </c>
      <c r="E1875" s="39">
        <v>2699.3088341313819</v>
      </c>
      <c r="F1875" s="39">
        <v>2705.4214682780689</v>
      </c>
      <c r="G1875" s="39">
        <v>2720.9987535295322</v>
      </c>
      <c r="H1875" s="39">
        <v>2763.691112406183</v>
      </c>
      <c r="I1875" s="39">
        <v>2811.1627517286079</v>
      </c>
    </row>
    <row r="1876" spans="1:9" x14ac:dyDescent="0.35">
      <c r="A1876" s="37" t="s">
        <v>246</v>
      </c>
      <c r="B1876" s="37" t="s">
        <v>106</v>
      </c>
      <c r="C1876" s="73" t="s">
        <v>61</v>
      </c>
      <c r="D1876" s="39">
        <v>3261</v>
      </c>
      <c r="E1876" s="39">
        <v>3297.3185693533619</v>
      </c>
      <c r="F1876" s="39">
        <v>3086.3724613263821</v>
      </c>
      <c r="G1876" s="39">
        <v>3096.9908678873021</v>
      </c>
      <c r="H1876" s="39">
        <v>3100.7436730286258</v>
      </c>
      <c r="I1876" s="39">
        <v>3142.300964291805</v>
      </c>
    </row>
    <row r="1877" spans="1:9" x14ac:dyDescent="0.35">
      <c r="A1877" s="37" t="s">
        <v>246</v>
      </c>
      <c r="B1877" s="37" t="s">
        <v>106</v>
      </c>
      <c r="C1877" s="73" t="s">
        <v>63</v>
      </c>
      <c r="D1877" s="39">
        <v>2799</v>
      </c>
      <c r="E1877" s="39">
        <v>3123.754369231357</v>
      </c>
      <c r="F1877" s="39">
        <v>3097.032504930949</v>
      </c>
      <c r="G1877" s="39">
        <v>2899.8840509882962</v>
      </c>
      <c r="H1877" s="39">
        <v>2897.2376878400351</v>
      </c>
      <c r="I1877" s="39">
        <v>2882.9960009511151</v>
      </c>
    </row>
    <row r="1878" spans="1:9" x14ac:dyDescent="0.35">
      <c r="A1878" s="37" t="s">
        <v>246</v>
      </c>
      <c r="B1878" s="37" t="s">
        <v>106</v>
      </c>
      <c r="C1878" s="73" t="s">
        <v>65</v>
      </c>
      <c r="D1878" s="39">
        <v>2174</v>
      </c>
      <c r="E1878" s="39">
        <v>2105.6544240755939</v>
      </c>
      <c r="F1878" s="39">
        <v>2358.265700206181</v>
      </c>
      <c r="G1878" s="39">
        <v>2321.9592160235002</v>
      </c>
      <c r="H1878" s="39">
        <v>2171.2872885320439</v>
      </c>
      <c r="I1878" s="39">
        <v>2135.2484582422489</v>
      </c>
    </row>
    <row r="1879" spans="1:9" x14ac:dyDescent="0.35">
      <c r="A1879" s="37" t="s">
        <v>246</v>
      </c>
      <c r="B1879" s="37" t="s">
        <v>106</v>
      </c>
      <c r="C1879" s="73" t="s">
        <v>67</v>
      </c>
      <c r="D1879" s="39">
        <v>2339</v>
      </c>
      <c r="E1879" s="39">
        <v>2231.0883452120238</v>
      </c>
      <c r="F1879" s="39">
        <v>2271.0230433566671</v>
      </c>
      <c r="G1879" s="39">
        <v>2497.0179022284742</v>
      </c>
      <c r="H1879" s="39">
        <v>2459.7809173661331</v>
      </c>
      <c r="I1879" s="39">
        <v>2328.4133899953899</v>
      </c>
    </row>
    <row r="1880" spans="1:9" x14ac:dyDescent="0.35">
      <c r="A1880" s="37" t="s">
        <v>246</v>
      </c>
      <c r="B1880" s="37" t="s">
        <v>106</v>
      </c>
      <c r="C1880" s="73" t="s">
        <v>69</v>
      </c>
      <c r="D1880" s="39">
        <v>2504</v>
      </c>
      <c r="E1880" s="39">
        <v>2632.1415894549841</v>
      </c>
      <c r="F1880" s="39">
        <v>2557.8080876215531</v>
      </c>
      <c r="G1880" s="39">
        <v>2627.1189382834082</v>
      </c>
      <c r="H1880" s="39">
        <v>2834.4073026493852</v>
      </c>
      <c r="I1880" s="39">
        <v>2795.6815226726831</v>
      </c>
    </row>
    <row r="1881" spans="1:9" x14ac:dyDescent="0.35">
      <c r="A1881" s="37" t="s">
        <v>246</v>
      </c>
      <c r="B1881" s="37" t="s">
        <v>106</v>
      </c>
      <c r="C1881" s="73" t="s">
        <v>71</v>
      </c>
      <c r="D1881" s="39">
        <v>2747</v>
      </c>
      <c r="E1881" s="39">
        <v>3005.9919110414421</v>
      </c>
      <c r="F1881" s="39">
        <v>3077.5137868930829</v>
      </c>
      <c r="G1881" s="39">
        <v>3003.5143464821608</v>
      </c>
      <c r="H1881" s="39">
        <v>3079.693593492394</v>
      </c>
      <c r="I1881" s="39">
        <v>3284.688482818085</v>
      </c>
    </row>
    <row r="1882" spans="1:9" x14ac:dyDescent="0.35">
      <c r="A1882" s="37" t="s">
        <v>246</v>
      </c>
      <c r="B1882" s="37" t="s">
        <v>106</v>
      </c>
      <c r="C1882" s="73" t="s">
        <v>73</v>
      </c>
      <c r="D1882" s="39">
        <v>2886</v>
      </c>
      <c r="E1882" s="39">
        <v>3176.022858776023</v>
      </c>
      <c r="F1882" s="39">
        <v>3367.468273290971</v>
      </c>
      <c r="G1882" s="39">
        <v>3414.3683844726511</v>
      </c>
      <c r="H1882" s="39">
        <v>3333.2169597609518</v>
      </c>
      <c r="I1882" s="39">
        <v>3413.248080003767</v>
      </c>
    </row>
    <row r="1883" spans="1:9" x14ac:dyDescent="0.35">
      <c r="A1883" s="37" t="s">
        <v>246</v>
      </c>
      <c r="B1883" s="37" t="s">
        <v>106</v>
      </c>
      <c r="C1883" s="73" t="s">
        <v>76</v>
      </c>
      <c r="D1883" s="39">
        <v>3328</v>
      </c>
      <c r="E1883" s="39">
        <v>3226.2347142436138</v>
      </c>
      <c r="F1883" s="39">
        <v>3516.8588992232699</v>
      </c>
      <c r="G1883" s="39">
        <v>3680.7728325718181</v>
      </c>
      <c r="H1883" s="39">
        <v>3705.5164263804072</v>
      </c>
      <c r="I1883" s="39">
        <v>3618.609977875537</v>
      </c>
    </row>
    <row r="1884" spans="1:9" x14ac:dyDescent="0.35">
      <c r="A1884" s="37" t="s">
        <v>246</v>
      </c>
      <c r="B1884" s="37" t="s">
        <v>106</v>
      </c>
      <c r="C1884" s="73" t="s">
        <v>78</v>
      </c>
      <c r="D1884" s="39">
        <v>3643</v>
      </c>
      <c r="E1884" s="39">
        <v>3691.7614018126151</v>
      </c>
      <c r="F1884" s="39">
        <v>3549.0190183041168</v>
      </c>
      <c r="G1884" s="39">
        <v>3876.3364468389559</v>
      </c>
      <c r="H1884" s="39">
        <v>4022.2815764068951</v>
      </c>
      <c r="I1884" s="39">
        <v>4036.0133401555709</v>
      </c>
    </row>
    <row r="1885" spans="1:9" x14ac:dyDescent="0.35">
      <c r="A1885" s="37" t="s">
        <v>246</v>
      </c>
      <c r="B1885" s="37" t="s">
        <v>106</v>
      </c>
      <c r="C1885" s="73" t="s">
        <v>80</v>
      </c>
      <c r="D1885" s="39">
        <v>4436</v>
      </c>
      <c r="E1885" s="39">
        <v>4309.9970946341327</v>
      </c>
      <c r="F1885" s="39">
        <v>4295.3950827698072</v>
      </c>
      <c r="G1885" s="39">
        <v>4163.3252756493875</v>
      </c>
      <c r="H1885" s="39">
        <v>4555.1141299738147</v>
      </c>
      <c r="I1885" s="39">
        <v>4707.0797990833162</v>
      </c>
    </row>
    <row r="1886" spans="1:9" x14ac:dyDescent="0.35">
      <c r="A1886" s="37" t="s">
        <v>246</v>
      </c>
      <c r="B1886" s="37" t="s">
        <v>106</v>
      </c>
      <c r="C1886" s="73" t="s">
        <v>82</v>
      </c>
      <c r="D1886" s="39">
        <v>4855</v>
      </c>
      <c r="E1886" s="39">
        <v>5262.5890996109247</v>
      </c>
      <c r="F1886" s="39">
        <v>5095.591562097542</v>
      </c>
      <c r="G1886" s="39">
        <v>5092.2973097014619</v>
      </c>
      <c r="H1886" s="39">
        <v>4974.3183472030196</v>
      </c>
      <c r="I1886" s="39">
        <v>5456.9926329443588</v>
      </c>
    </row>
    <row r="1887" spans="1:9" x14ac:dyDescent="0.35">
      <c r="A1887" s="37" t="s">
        <v>246</v>
      </c>
      <c r="B1887" s="37" t="s">
        <v>106</v>
      </c>
      <c r="C1887" s="73" t="s">
        <v>84</v>
      </c>
      <c r="D1887" s="39">
        <v>5003</v>
      </c>
      <c r="E1887" s="39">
        <v>5617.2684281973334</v>
      </c>
      <c r="F1887" s="39">
        <v>5913.4624532262897</v>
      </c>
      <c r="G1887" s="39">
        <v>5795.3563847343639</v>
      </c>
      <c r="H1887" s="39">
        <v>5796.7341121308827</v>
      </c>
      <c r="I1887" s="39">
        <v>5703.4564933983702</v>
      </c>
    </row>
    <row r="1888" spans="1:9" x14ac:dyDescent="0.35">
      <c r="A1888" s="37" t="s">
        <v>246</v>
      </c>
      <c r="B1888" s="37" t="s">
        <v>106</v>
      </c>
      <c r="C1888" s="73" t="s">
        <v>86</v>
      </c>
      <c r="D1888" s="39">
        <v>4719</v>
      </c>
      <c r="E1888" s="39">
        <v>5204.5162702962207</v>
      </c>
      <c r="F1888" s="39">
        <v>5746.5516064742014</v>
      </c>
      <c r="G1888" s="39">
        <v>6011.5135457488977</v>
      </c>
      <c r="H1888" s="39">
        <v>5946.8288166195234</v>
      </c>
      <c r="I1888" s="39">
        <v>5957.116316742643</v>
      </c>
    </row>
    <row r="1889" spans="1:9" x14ac:dyDescent="0.35">
      <c r="A1889" s="37" t="s">
        <v>246</v>
      </c>
      <c r="B1889" s="37" t="s">
        <v>106</v>
      </c>
      <c r="C1889" s="73" t="s">
        <v>88</v>
      </c>
      <c r="D1889" s="39">
        <v>3233</v>
      </c>
      <c r="E1889" s="39">
        <v>4475.954687392933</v>
      </c>
      <c r="F1889" s="39">
        <v>4871.7397966301214</v>
      </c>
      <c r="G1889" s="39">
        <v>5383.8155895927712</v>
      </c>
      <c r="H1889" s="39">
        <v>5630.9409025380901</v>
      </c>
      <c r="I1889" s="39">
        <v>5619.1343311558403</v>
      </c>
    </row>
    <row r="1890" spans="1:9" x14ac:dyDescent="0.35">
      <c r="A1890" s="37" t="s">
        <v>246</v>
      </c>
      <c r="B1890" s="37" t="s">
        <v>106</v>
      </c>
      <c r="C1890" s="73" t="s">
        <v>90</v>
      </c>
      <c r="D1890" s="39">
        <v>2038</v>
      </c>
      <c r="E1890" s="39">
        <v>2728.8874777288302</v>
      </c>
      <c r="F1890" s="39">
        <v>3741.3298714881421</v>
      </c>
      <c r="G1890" s="39">
        <v>4090.3327572276412</v>
      </c>
      <c r="H1890" s="39">
        <v>4551.376650493271</v>
      </c>
      <c r="I1890" s="39">
        <v>4777.1875248083106</v>
      </c>
    </row>
    <row r="1891" spans="1:9" x14ac:dyDescent="0.35">
      <c r="A1891" s="37" t="s">
        <v>246</v>
      </c>
      <c r="B1891" s="37" t="s">
        <v>106</v>
      </c>
      <c r="C1891" s="73" t="s">
        <v>92</v>
      </c>
      <c r="D1891" s="39">
        <v>1857</v>
      </c>
      <c r="E1891" s="39">
        <v>2374.2690621701781</v>
      </c>
      <c r="F1891" s="39">
        <v>3187.0872772358089</v>
      </c>
      <c r="G1891" s="39">
        <v>4423.3141678789789</v>
      </c>
      <c r="H1891" s="39">
        <v>5383.432870787381</v>
      </c>
      <c r="I1891" s="39">
        <v>6235.0823082180696</v>
      </c>
    </row>
    <row r="1892" spans="1:9" x14ac:dyDescent="0.35">
      <c r="A1892" s="37" t="s">
        <v>246</v>
      </c>
      <c r="B1892" s="37" t="s">
        <v>107</v>
      </c>
      <c r="C1892" s="73" t="s">
        <v>57</v>
      </c>
      <c r="D1892" s="39">
        <v>2071</v>
      </c>
      <c r="E1892" s="39">
        <v>2089.42491012542</v>
      </c>
      <c r="F1892" s="39">
        <v>2180.8111427909221</v>
      </c>
      <c r="G1892" s="39">
        <v>2312.994315995737</v>
      </c>
      <c r="H1892" s="39">
        <v>2431.619015369582</v>
      </c>
      <c r="I1892" s="39">
        <v>2492.5686748731741</v>
      </c>
    </row>
    <row r="1893" spans="1:9" x14ac:dyDescent="0.35">
      <c r="A1893" s="37" t="s">
        <v>246</v>
      </c>
      <c r="B1893" s="37" t="s">
        <v>107</v>
      </c>
      <c r="C1893" s="74" t="s">
        <v>59</v>
      </c>
      <c r="D1893" s="39">
        <v>2370</v>
      </c>
      <c r="E1893" s="39">
        <v>2218.2897055909589</v>
      </c>
      <c r="F1893" s="39">
        <v>2256.0070690136872</v>
      </c>
      <c r="G1893" s="39">
        <v>2333.0666255510459</v>
      </c>
      <c r="H1893" s="39">
        <v>2448.965173889027</v>
      </c>
      <c r="I1893" s="39">
        <v>2561.9214316060111</v>
      </c>
    </row>
    <row r="1894" spans="1:9" x14ac:dyDescent="0.35">
      <c r="A1894" s="37" t="s">
        <v>246</v>
      </c>
      <c r="B1894" s="37" t="s">
        <v>107</v>
      </c>
      <c r="C1894" s="73" t="s">
        <v>61</v>
      </c>
      <c r="D1894" s="39">
        <v>2427</v>
      </c>
      <c r="E1894" s="39">
        <v>2353.8590328512209</v>
      </c>
      <c r="F1894" s="39">
        <v>2218.1506004107332</v>
      </c>
      <c r="G1894" s="39">
        <v>2256.062341254818</v>
      </c>
      <c r="H1894" s="39">
        <v>2318.463738576731</v>
      </c>
      <c r="I1894" s="39">
        <v>2417.959895637176</v>
      </c>
    </row>
    <row r="1895" spans="1:9" x14ac:dyDescent="0.35">
      <c r="A1895" s="37" t="s">
        <v>246</v>
      </c>
      <c r="B1895" s="37" t="s">
        <v>107</v>
      </c>
      <c r="C1895" s="73" t="s">
        <v>63</v>
      </c>
      <c r="D1895" s="39">
        <v>1996</v>
      </c>
      <c r="E1895" s="39">
        <v>2046.9997455324651</v>
      </c>
      <c r="F1895" s="39">
        <v>2008.363563498134</v>
      </c>
      <c r="G1895" s="39">
        <v>1895.1856549539109</v>
      </c>
      <c r="H1895" s="39">
        <v>1925.9008543479561</v>
      </c>
      <c r="I1895" s="39">
        <v>1969.02099615879</v>
      </c>
    </row>
    <row r="1896" spans="1:9" x14ac:dyDescent="0.35">
      <c r="A1896" s="37" t="s">
        <v>246</v>
      </c>
      <c r="B1896" s="37" t="s">
        <v>107</v>
      </c>
      <c r="C1896" s="73" t="s">
        <v>65</v>
      </c>
      <c r="D1896" s="39">
        <v>1579</v>
      </c>
      <c r="E1896" s="39">
        <v>1788.7867700661329</v>
      </c>
      <c r="F1896" s="39">
        <v>1991.35966037763</v>
      </c>
      <c r="G1896" s="39">
        <v>1992.940854054089</v>
      </c>
      <c r="H1896" s="39">
        <v>1912.77637817502</v>
      </c>
      <c r="I1896" s="39">
        <v>1939.263340378749</v>
      </c>
    </row>
    <row r="1897" spans="1:9" x14ac:dyDescent="0.35">
      <c r="A1897" s="37" t="s">
        <v>246</v>
      </c>
      <c r="B1897" s="37" t="s">
        <v>107</v>
      </c>
      <c r="C1897" s="73" t="s">
        <v>67</v>
      </c>
      <c r="D1897" s="39">
        <v>1990</v>
      </c>
      <c r="E1897" s="39">
        <v>2026.874917433242</v>
      </c>
      <c r="F1897" s="39">
        <v>2242.344999113805</v>
      </c>
      <c r="G1897" s="39">
        <v>2501.595910224496</v>
      </c>
      <c r="H1897" s="39">
        <v>2527.386015319878</v>
      </c>
      <c r="I1897" s="39">
        <v>2466.8205459058941</v>
      </c>
    </row>
    <row r="1898" spans="1:9" x14ac:dyDescent="0.35">
      <c r="A1898" s="37" t="s">
        <v>246</v>
      </c>
      <c r="B1898" s="37" t="s">
        <v>107</v>
      </c>
      <c r="C1898" s="73" t="s">
        <v>69</v>
      </c>
      <c r="D1898" s="39">
        <v>2135</v>
      </c>
      <c r="E1898" s="39">
        <v>2328.634551092955</v>
      </c>
      <c r="F1898" s="39">
        <v>2376.8077486763232</v>
      </c>
      <c r="G1898" s="39">
        <v>2566.5580991969159</v>
      </c>
      <c r="H1898" s="39">
        <v>2824.0890237096219</v>
      </c>
      <c r="I1898" s="39">
        <v>2858.756466718829</v>
      </c>
    </row>
    <row r="1899" spans="1:9" x14ac:dyDescent="0.35">
      <c r="A1899" s="37" t="s">
        <v>246</v>
      </c>
      <c r="B1899" s="37" t="s">
        <v>107</v>
      </c>
      <c r="C1899" s="73" t="s">
        <v>71</v>
      </c>
      <c r="D1899" s="39">
        <v>2224</v>
      </c>
      <c r="E1899" s="39">
        <v>2343.374096988598</v>
      </c>
      <c r="F1899" s="39">
        <v>2471.6642840955269</v>
      </c>
      <c r="G1899" s="39">
        <v>2503.847828822682</v>
      </c>
      <c r="H1899" s="39">
        <v>2666.5117996387771</v>
      </c>
      <c r="I1899" s="39">
        <v>2904.5067904078501</v>
      </c>
    </row>
    <row r="1900" spans="1:9" x14ac:dyDescent="0.35">
      <c r="A1900" s="37" t="s">
        <v>246</v>
      </c>
      <c r="B1900" s="37" t="s">
        <v>107</v>
      </c>
      <c r="C1900" s="73" t="s">
        <v>73</v>
      </c>
      <c r="D1900" s="39">
        <v>2031</v>
      </c>
      <c r="E1900" s="39">
        <v>2373.8458222757549</v>
      </c>
      <c r="F1900" s="39">
        <v>2494.1915490301799</v>
      </c>
      <c r="G1900" s="39">
        <v>2591.6049497614108</v>
      </c>
      <c r="H1900" s="39">
        <v>2614.1793357572378</v>
      </c>
      <c r="I1900" s="39">
        <v>2766.7122108822241</v>
      </c>
    </row>
    <row r="1901" spans="1:9" x14ac:dyDescent="0.35">
      <c r="A1901" s="37" t="s">
        <v>246</v>
      </c>
      <c r="B1901" s="37" t="s">
        <v>107</v>
      </c>
      <c r="C1901" s="73" t="s">
        <v>76</v>
      </c>
      <c r="D1901" s="39">
        <v>2262</v>
      </c>
      <c r="E1901" s="39">
        <v>2081.401906903111</v>
      </c>
      <c r="F1901" s="39">
        <v>2402.2229552706431</v>
      </c>
      <c r="G1901" s="39">
        <v>2510.2647898190739</v>
      </c>
      <c r="H1901" s="39">
        <v>2587.9143110778909</v>
      </c>
      <c r="I1901" s="39">
        <v>2607.1456487264331</v>
      </c>
    </row>
    <row r="1902" spans="1:9" x14ac:dyDescent="0.35">
      <c r="A1902" s="37" t="s">
        <v>246</v>
      </c>
      <c r="B1902" s="37" t="s">
        <v>107</v>
      </c>
      <c r="C1902" s="73" t="s">
        <v>78</v>
      </c>
      <c r="D1902" s="39">
        <v>2205</v>
      </c>
      <c r="E1902" s="39">
        <v>2185.7593090229029</v>
      </c>
      <c r="F1902" s="39">
        <v>2060.496909674675</v>
      </c>
      <c r="G1902" s="39">
        <v>2353.837190600947</v>
      </c>
      <c r="H1902" s="39">
        <v>2452.5402641530968</v>
      </c>
      <c r="I1902" s="39">
        <v>2516.9824846831771</v>
      </c>
    </row>
    <row r="1903" spans="1:9" x14ac:dyDescent="0.35">
      <c r="A1903" s="37" t="s">
        <v>246</v>
      </c>
      <c r="B1903" s="37" t="s">
        <v>107</v>
      </c>
      <c r="C1903" s="73" t="s">
        <v>80</v>
      </c>
      <c r="D1903" s="39">
        <v>2176</v>
      </c>
      <c r="E1903" s="39">
        <v>2079.7481848134848</v>
      </c>
      <c r="F1903" s="39">
        <v>2070.2415874687622</v>
      </c>
      <c r="G1903" s="39">
        <v>1983.840282635648</v>
      </c>
      <c r="H1903" s="39">
        <v>2248.9510912519281</v>
      </c>
      <c r="I1903" s="39">
        <v>2339.6555978011038</v>
      </c>
    </row>
    <row r="1904" spans="1:9" x14ac:dyDescent="0.35">
      <c r="A1904" s="37" t="s">
        <v>246</v>
      </c>
      <c r="B1904" s="37" t="s">
        <v>107</v>
      </c>
      <c r="C1904" s="73" t="s">
        <v>82</v>
      </c>
      <c r="D1904" s="39">
        <v>1922</v>
      </c>
      <c r="E1904" s="39">
        <v>1966.444908122721</v>
      </c>
      <c r="F1904" s="39">
        <v>1898.3205027918209</v>
      </c>
      <c r="G1904" s="39">
        <v>1894.236935931639</v>
      </c>
      <c r="H1904" s="39">
        <v>1831.1184470059991</v>
      </c>
      <c r="I1904" s="39">
        <v>2064.3343996949652</v>
      </c>
    </row>
    <row r="1905" spans="1:9" x14ac:dyDescent="0.35">
      <c r="A1905" s="37" t="s">
        <v>246</v>
      </c>
      <c r="B1905" s="37" t="s">
        <v>107</v>
      </c>
      <c r="C1905" s="73" t="s">
        <v>84</v>
      </c>
      <c r="D1905" s="39">
        <v>1422</v>
      </c>
      <c r="E1905" s="39">
        <v>1725.6479918754051</v>
      </c>
      <c r="F1905" s="39">
        <v>1760.4353246123919</v>
      </c>
      <c r="G1905" s="39">
        <v>1715.2581175447369</v>
      </c>
      <c r="H1905" s="39">
        <v>1716.3001979105561</v>
      </c>
      <c r="I1905" s="39">
        <v>1671.7957695326361</v>
      </c>
    </row>
    <row r="1906" spans="1:9" x14ac:dyDescent="0.35">
      <c r="A1906" s="37" t="s">
        <v>246</v>
      </c>
      <c r="B1906" s="37" t="s">
        <v>107</v>
      </c>
      <c r="C1906" s="73" t="s">
        <v>86</v>
      </c>
      <c r="D1906" s="39">
        <v>1169</v>
      </c>
      <c r="E1906" s="39">
        <v>1178.9000846260319</v>
      </c>
      <c r="F1906" s="39">
        <v>1418.408130446935</v>
      </c>
      <c r="G1906" s="39">
        <v>1445.657709824811</v>
      </c>
      <c r="H1906" s="39">
        <v>1417.1105586007361</v>
      </c>
      <c r="I1906" s="39">
        <v>1419.7913372039011</v>
      </c>
    </row>
    <row r="1907" spans="1:9" x14ac:dyDescent="0.35">
      <c r="A1907" s="37" t="s">
        <v>246</v>
      </c>
      <c r="B1907" s="37" t="s">
        <v>107</v>
      </c>
      <c r="C1907" s="73" t="s">
        <v>88</v>
      </c>
      <c r="D1907" s="39">
        <v>726</v>
      </c>
      <c r="E1907" s="39">
        <v>965.92415751544411</v>
      </c>
      <c r="F1907" s="39">
        <v>973.80957303092862</v>
      </c>
      <c r="G1907" s="39">
        <v>1177.3033065915299</v>
      </c>
      <c r="H1907" s="39">
        <v>1202.209280048394</v>
      </c>
      <c r="I1907" s="39">
        <v>1187.8035698086881</v>
      </c>
    </row>
    <row r="1908" spans="1:9" x14ac:dyDescent="0.35">
      <c r="A1908" s="37" t="s">
        <v>246</v>
      </c>
      <c r="B1908" s="37" t="s">
        <v>107</v>
      </c>
      <c r="C1908" s="73" t="s">
        <v>90</v>
      </c>
      <c r="D1908" s="39">
        <v>457</v>
      </c>
      <c r="E1908" s="39">
        <v>589.25523115127874</v>
      </c>
      <c r="F1908" s="39">
        <v>778.18281564592291</v>
      </c>
      <c r="G1908" s="39">
        <v>800.26382797094527</v>
      </c>
      <c r="H1908" s="39">
        <v>965.67793878552709</v>
      </c>
      <c r="I1908" s="39">
        <v>992.81830641165141</v>
      </c>
    </row>
    <row r="1909" spans="1:9" x14ac:dyDescent="0.35">
      <c r="A1909" s="37" t="s">
        <v>246</v>
      </c>
      <c r="B1909" s="37" t="s">
        <v>107</v>
      </c>
      <c r="C1909" s="73" t="s">
        <v>92</v>
      </c>
      <c r="D1909" s="39">
        <v>358</v>
      </c>
      <c r="E1909" s="39">
        <v>429.85524781926802</v>
      </c>
      <c r="F1909" s="39">
        <v>563.95837239609455</v>
      </c>
      <c r="G1909" s="39">
        <v>748.63575526584987</v>
      </c>
      <c r="H1909" s="39">
        <v>856.26861330532415</v>
      </c>
      <c r="I1909" s="39">
        <v>1022.693999981239</v>
      </c>
    </row>
    <row r="1910" spans="1:9" x14ac:dyDescent="0.35">
      <c r="A1910" s="37" t="s">
        <v>246</v>
      </c>
      <c r="B1910" s="37" t="s">
        <v>108</v>
      </c>
      <c r="C1910" s="73" t="s">
        <v>57</v>
      </c>
      <c r="D1910" s="39">
        <v>16657</v>
      </c>
      <c r="E1910" s="39">
        <v>18190.422951294371</v>
      </c>
      <c r="F1910" s="39">
        <v>19307.690669927051</v>
      </c>
      <c r="G1910" s="39">
        <v>20879.03593783106</v>
      </c>
      <c r="H1910" s="39">
        <v>22706.747987808179</v>
      </c>
      <c r="I1910" s="39">
        <v>24173.312196223269</v>
      </c>
    </row>
    <row r="1911" spans="1:9" x14ac:dyDescent="0.35">
      <c r="A1911" s="37" t="s">
        <v>246</v>
      </c>
      <c r="B1911" s="37" t="s">
        <v>108</v>
      </c>
      <c r="C1911" s="74" t="s">
        <v>59</v>
      </c>
      <c r="D1911" s="39">
        <v>18692</v>
      </c>
      <c r="E1911" s="39">
        <v>18751.82310001439</v>
      </c>
      <c r="F1911" s="39">
        <v>20016.393435835711</v>
      </c>
      <c r="G1911" s="39">
        <v>21208.720910833039</v>
      </c>
      <c r="H1911" s="39">
        <v>22805.18146977976</v>
      </c>
      <c r="I1911" s="39">
        <v>24622.308894808659</v>
      </c>
    </row>
    <row r="1912" spans="1:9" x14ac:dyDescent="0.35">
      <c r="A1912" s="37" t="s">
        <v>246</v>
      </c>
      <c r="B1912" s="37" t="s">
        <v>108</v>
      </c>
      <c r="C1912" s="73" t="s">
        <v>61</v>
      </c>
      <c r="D1912" s="39">
        <v>19452</v>
      </c>
      <c r="E1912" s="39">
        <v>20947.437239602252</v>
      </c>
      <c r="F1912" s="39">
        <v>20815.468132743379</v>
      </c>
      <c r="G1912" s="39">
        <v>22083.48996784414</v>
      </c>
      <c r="H1912" s="39">
        <v>23319.846505433041</v>
      </c>
      <c r="I1912" s="39">
        <v>24938.96263772091</v>
      </c>
    </row>
    <row r="1913" spans="1:9" x14ac:dyDescent="0.35">
      <c r="A1913" s="37" t="s">
        <v>246</v>
      </c>
      <c r="B1913" s="37" t="s">
        <v>108</v>
      </c>
      <c r="C1913" s="73" t="s">
        <v>63</v>
      </c>
      <c r="D1913" s="39">
        <v>18227</v>
      </c>
      <c r="E1913" s="39">
        <v>22076.26820263144</v>
      </c>
      <c r="F1913" s="39">
        <v>23342.747373578131</v>
      </c>
      <c r="G1913" s="39">
        <v>23312.628022754448</v>
      </c>
      <c r="H1913" s="39">
        <v>24572.109306933318</v>
      </c>
      <c r="I1913" s="39">
        <v>25832.061422797698</v>
      </c>
    </row>
    <row r="1914" spans="1:9" x14ac:dyDescent="0.35">
      <c r="A1914" s="37" t="s">
        <v>246</v>
      </c>
      <c r="B1914" s="37" t="s">
        <v>108</v>
      </c>
      <c r="C1914" s="73" t="s">
        <v>65</v>
      </c>
      <c r="D1914" s="39">
        <v>20576</v>
      </c>
      <c r="E1914" s="39">
        <v>21896.810673111249</v>
      </c>
      <c r="F1914" s="39">
        <v>26144.7351320581</v>
      </c>
      <c r="G1914" s="39">
        <v>27550.520094624</v>
      </c>
      <c r="H1914" s="39">
        <v>27692.44306733643</v>
      </c>
      <c r="I1914" s="39">
        <v>28929.65583305269</v>
      </c>
    </row>
    <row r="1915" spans="1:9" x14ac:dyDescent="0.35">
      <c r="A1915" s="37" t="s">
        <v>246</v>
      </c>
      <c r="B1915" s="37" t="s">
        <v>108</v>
      </c>
      <c r="C1915" s="73" t="s">
        <v>67</v>
      </c>
      <c r="D1915" s="39">
        <v>22495</v>
      </c>
      <c r="E1915" s="39">
        <v>23423.783760417191</v>
      </c>
      <c r="F1915" s="39">
        <v>25950.171687607981</v>
      </c>
      <c r="G1915" s="39">
        <v>29905.62047028905</v>
      </c>
      <c r="H1915" s="39">
        <v>31387.80624619457</v>
      </c>
      <c r="I1915" s="39">
        <v>31758.96608649175</v>
      </c>
    </row>
    <row r="1916" spans="1:9" x14ac:dyDescent="0.35">
      <c r="A1916" s="37" t="s">
        <v>246</v>
      </c>
      <c r="B1916" s="37" t="s">
        <v>108</v>
      </c>
      <c r="C1916" s="73" t="s">
        <v>69</v>
      </c>
      <c r="D1916" s="39">
        <v>23309</v>
      </c>
      <c r="E1916" s="39">
        <v>24972.869248881048</v>
      </c>
      <c r="F1916" s="39">
        <v>26151.96368732629</v>
      </c>
      <c r="G1916" s="39">
        <v>28728.07323407086</v>
      </c>
      <c r="H1916" s="39">
        <v>32414.99849098784</v>
      </c>
      <c r="I1916" s="39">
        <v>33904.485649494178</v>
      </c>
    </row>
    <row r="1917" spans="1:9" x14ac:dyDescent="0.35">
      <c r="A1917" s="37" t="s">
        <v>246</v>
      </c>
      <c r="B1917" s="37" t="s">
        <v>108</v>
      </c>
      <c r="C1917" s="73" t="s">
        <v>71</v>
      </c>
      <c r="D1917" s="39">
        <v>22839</v>
      </c>
      <c r="E1917" s="39">
        <v>25547.679767142399</v>
      </c>
      <c r="F1917" s="39">
        <v>26909.0948367975</v>
      </c>
      <c r="G1917" s="39">
        <v>28151.963909291531</v>
      </c>
      <c r="H1917" s="39">
        <v>30718.371401780059</v>
      </c>
      <c r="I1917" s="39">
        <v>34299.887680831671</v>
      </c>
    </row>
    <row r="1918" spans="1:9" x14ac:dyDescent="0.35">
      <c r="A1918" s="37" t="s">
        <v>246</v>
      </c>
      <c r="B1918" s="37" t="s">
        <v>108</v>
      </c>
      <c r="C1918" s="73" t="s">
        <v>73</v>
      </c>
      <c r="D1918" s="39">
        <v>21717</v>
      </c>
      <c r="E1918" s="39">
        <v>25234.833571767449</v>
      </c>
      <c r="F1918" s="39">
        <v>27475.24732729487</v>
      </c>
      <c r="G1918" s="39">
        <v>28940.45665757767</v>
      </c>
      <c r="H1918" s="39">
        <v>30197.98671489954</v>
      </c>
      <c r="I1918" s="39">
        <v>32771.418043683283</v>
      </c>
    </row>
    <row r="1919" spans="1:9" x14ac:dyDescent="0.35">
      <c r="A1919" s="37" t="s">
        <v>246</v>
      </c>
      <c r="B1919" s="37" t="s">
        <v>108</v>
      </c>
      <c r="C1919" s="73" t="s">
        <v>76</v>
      </c>
      <c r="D1919" s="39">
        <v>22262</v>
      </c>
      <c r="E1919" s="39">
        <v>23880.274895251579</v>
      </c>
      <c r="F1919" s="39">
        <v>27162.559761441491</v>
      </c>
      <c r="G1919" s="39">
        <v>29510.440421385079</v>
      </c>
      <c r="H1919" s="39">
        <v>31032.825928737031</v>
      </c>
      <c r="I1919" s="39">
        <v>32296.221667857499</v>
      </c>
    </row>
    <row r="1920" spans="1:9" x14ac:dyDescent="0.35">
      <c r="A1920" s="37" t="s">
        <v>246</v>
      </c>
      <c r="B1920" s="37" t="s">
        <v>108</v>
      </c>
      <c r="C1920" s="73" t="s">
        <v>78</v>
      </c>
      <c r="D1920" s="39">
        <v>21186</v>
      </c>
      <c r="E1920" s="39">
        <v>23754.806215224191</v>
      </c>
      <c r="F1920" s="39">
        <v>24852.22726175436</v>
      </c>
      <c r="G1920" s="39">
        <v>28338.21480396319</v>
      </c>
      <c r="H1920" s="39">
        <v>30733.127015198799</v>
      </c>
      <c r="I1920" s="39">
        <v>32263.994967318082</v>
      </c>
    </row>
    <row r="1921" spans="1:9" x14ac:dyDescent="0.35">
      <c r="A1921" s="37" t="s">
        <v>246</v>
      </c>
      <c r="B1921" s="37" t="s">
        <v>108</v>
      </c>
      <c r="C1921" s="73" t="s">
        <v>80</v>
      </c>
      <c r="D1921" s="39">
        <v>19678</v>
      </c>
      <c r="E1921" s="39">
        <v>22116.195421231929</v>
      </c>
      <c r="F1921" s="39">
        <v>24018.502097335779</v>
      </c>
      <c r="G1921" s="39">
        <v>25181.26781401991</v>
      </c>
      <c r="H1921" s="39">
        <v>28755.98464273386</v>
      </c>
      <c r="I1921" s="39">
        <v>31137.176798517921</v>
      </c>
    </row>
    <row r="1922" spans="1:9" x14ac:dyDescent="0.35">
      <c r="A1922" s="37" t="s">
        <v>246</v>
      </c>
      <c r="B1922" s="37" t="s">
        <v>108</v>
      </c>
      <c r="C1922" s="73" t="s">
        <v>82</v>
      </c>
      <c r="D1922" s="39">
        <v>18751</v>
      </c>
      <c r="E1922" s="39">
        <v>20520.46444791515</v>
      </c>
      <c r="F1922" s="39">
        <v>22391.584882778669</v>
      </c>
      <c r="G1922" s="39">
        <v>24232.385612662689</v>
      </c>
      <c r="H1922" s="39">
        <v>25438.499273364319</v>
      </c>
      <c r="I1922" s="39">
        <v>29061.08768624633</v>
      </c>
    </row>
    <row r="1923" spans="1:9" x14ac:dyDescent="0.35">
      <c r="A1923" s="37" t="s">
        <v>246</v>
      </c>
      <c r="B1923" s="37" t="s">
        <v>108</v>
      </c>
      <c r="C1923" s="73" t="s">
        <v>84</v>
      </c>
      <c r="D1923" s="39">
        <v>16679</v>
      </c>
      <c r="E1923" s="39">
        <v>19466.801383274731</v>
      </c>
      <c r="F1923" s="39">
        <v>20825.780237121118</v>
      </c>
      <c r="G1923" s="39">
        <v>22683.977483073479</v>
      </c>
      <c r="H1923" s="39">
        <v>24480.57100287297</v>
      </c>
      <c r="I1923" s="39">
        <v>25718.918073648721</v>
      </c>
    </row>
    <row r="1924" spans="1:9" x14ac:dyDescent="0.35">
      <c r="A1924" s="37" t="s">
        <v>246</v>
      </c>
      <c r="B1924" s="37" t="s">
        <v>108</v>
      </c>
      <c r="C1924" s="73" t="s">
        <v>86</v>
      </c>
      <c r="D1924" s="39">
        <v>15806</v>
      </c>
      <c r="E1924" s="39">
        <v>17006.296259424351</v>
      </c>
      <c r="F1924" s="39">
        <v>19430.307212643242</v>
      </c>
      <c r="G1924" s="39">
        <v>20859.91369006348</v>
      </c>
      <c r="H1924" s="39">
        <v>22713.658201463229</v>
      </c>
      <c r="I1924" s="39">
        <v>24469.127802229748</v>
      </c>
    </row>
    <row r="1925" spans="1:9" x14ac:dyDescent="0.35">
      <c r="A1925" s="37" t="s">
        <v>246</v>
      </c>
      <c r="B1925" s="37" t="s">
        <v>108</v>
      </c>
      <c r="C1925" s="73" t="s">
        <v>88</v>
      </c>
      <c r="D1925" s="39">
        <v>11111</v>
      </c>
      <c r="E1925" s="39">
        <v>15365.286889491619</v>
      </c>
      <c r="F1925" s="39">
        <v>16383.001728232441</v>
      </c>
      <c r="G1925" s="39">
        <v>18829.163209279421</v>
      </c>
      <c r="H1925" s="39">
        <v>20308.575274337021</v>
      </c>
      <c r="I1925" s="39">
        <v>22158.949820367561</v>
      </c>
    </row>
    <row r="1926" spans="1:9" x14ac:dyDescent="0.35">
      <c r="A1926" s="37" t="s">
        <v>246</v>
      </c>
      <c r="B1926" s="37" t="s">
        <v>108</v>
      </c>
      <c r="C1926" s="73" t="s">
        <v>90</v>
      </c>
      <c r="D1926" s="39">
        <v>7290</v>
      </c>
      <c r="E1926" s="39">
        <v>10149.657960238559</v>
      </c>
      <c r="F1926" s="39">
        <v>13864.108512966321</v>
      </c>
      <c r="G1926" s="39">
        <v>14990.693963680291</v>
      </c>
      <c r="H1926" s="39">
        <v>17378.788023485391</v>
      </c>
      <c r="I1926" s="39">
        <v>18863.158183212468</v>
      </c>
    </row>
    <row r="1927" spans="1:9" x14ac:dyDescent="0.35">
      <c r="A1927" s="37" t="s">
        <v>246</v>
      </c>
      <c r="B1927" s="37" t="s">
        <v>108</v>
      </c>
      <c r="C1927" s="73" t="s">
        <v>92</v>
      </c>
      <c r="D1927" s="39">
        <v>7623</v>
      </c>
      <c r="E1927" s="39">
        <v>9938.6066835990969</v>
      </c>
      <c r="F1927" s="39">
        <v>13520.902927315219</v>
      </c>
      <c r="G1927" s="39">
        <v>18710.692152529991</v>
      </c>
      <c r="H1927" s="39">
        <v>22878.263416371468</v>
      </c>
      <c r="I1927" s="39">
        <v>27274.517126435301</v>
      </c>
    </row>
    <row r="1928" spans="1:9" x14ac:dyDescent="0.35">
      <c r="A1928" s="37" t="s">
        <v>246</v>
      </c>
      <c r="B1928" s="37" t="s">
        <v>109</v>
      </c>
      <c r="C1928" s="73" t="s">
        <v>57</v>
      </c>
      <c r="D1928" s="39">
        <v>370</v>
      </c>
      <c r="E1928" s="39">
        <v>350.1724795521381</v>
      </c>
      <c r="F1928" s="39">
        <v>330.21856744819911</v>
      </c>
      <c r="G1928" s="39">
        <v>321.03966368532321</v>
      </c>
      <c r="H1928" s="39">
        <v>312.49085024154118</v>
      </c>
      <c r="I1928" s="39">
        <v>298.21819607999498</v>
      </c>
    </row>
    <row r="1929" spans="1:9" x14ac:dyDescent="0.35">
      <c r="A1929" s="37" t="s">
        <v>246</v>
      </c>
      <c r="B1929" s="37" t="s">
        <v>109</v>
      </c>
      <c r="C1929" s="74" t="s">
        <v>59</v>
      </c>
      <c r="D1929" s="39">
        <v>379</v>
      </c>
      <c r="E1929" s="39">
        <v>331.75499228612478</v>
      </c>
      <c r="F1929" s="39">
        <v>319.6881220308843</v>
      </c>
      <c r="G1929" s="39">
        <v>301.12760795142242</v>
      </c>
      <c r="H1929" s="39">
        <v>291.02344742415488</v>
      </c>
      <c r="I1929" s="39">
        <v>281.84389275821809</v>
      </c>
    </row>
    <row r="1930" spans="1:9" x14ac:dyDescent="0.35">
      <c r="A1930" s="37" t="s">
        <v>246</v>
      </c>
      <c r="B1930" s="37" t="s">
        <v>109</v>
      </c>
      <c r="C1930" s="73" t="s">
        <v>61</v>
      </c>
      <c r="D1930" s="39">
        <v>356</v>
      </c>
      <c r="E1930" s="39">
        <v>300.94654035096499</v>
      </c>
      <c r="F1930" s="39">
        <v>263.9086474883224</v>
      </c>
      <c r="G1930" s="39">
        <v>251.997143630892</v>
      </c>
      <c r="H1930" s="39">
        <v>235.40487710959749</v>
      </c>
      <c r="I1930" s="39">
        <v>225.06212361761109</v>
      </c>
    </row>
    <row r="1931" spans="1:9" x14ac:dyDescent="0.35">
      <c r="A1931" s="37" t="s">
        <v>246</v>
      </c>
      <c r="B1931" s="37" t="s">
        <v>109</v>
      </c>
      <c r="C1931" s="73" t="s">
        <v>63</v>
      </c>
      <c r="D1931" s="39">
        <v>274</v>
      </c>
      <c r="E1931" s="39">
        <v>270.84869786848498</v>
      </c>
      <c r="F1931" s="39">
        <v>234.62762459841809</v>
      </c>
      <c r="G1931" s="39">
        <v>204.37508151735031</v>
      </c>
      <c r="H1931" s="39">
        <v>192.55329735436621</v>
      </c>
      <c r="I1931" s="39">
        <v>178.75243955222709</v>
      </c>
    </row>
    <row r="1932" spans="1:9" x14ac:dyDescent="0.35">
      <c r="A1932" s="37" t="s">
        <v>246</v>
      </c>
      <c r="B1932" s="37" t="s">
        <v>109</v>
      </c>
      <c r="C1932" s="73" t="s">
        <v>65</v>
      </c>
      <c r="D1932" s="39">
        <v>274</v>
      </c>
      <c r="E1932" s="39">
        <v>226.0176323011531</v>
      </c>
      <c r="F1932" s="39">
        <v>236.8282757942394</v>
      </c>
      <c r="G1932" s="39">
        <v>217.50546514047559</v>
      </c>
      <c r="H1932" s="39">
        <v>194.1461161549245</v>
      </c>
      <c r="I1932" s="39">
        <v>181.88672000508021</v>
      </c>
    </row>
    <row r="1933" spans="1:9" x14ac:dyDescent="0.35">
      <c r="A1933" s="37" t="s">
        <v>246</v>
      </c>
      <c r="B1933" s="37" t="s">
        <v>109</v>
      </c>
      <c r="C1933" s="73" t="s">
        <v>67</v>
      </c>
      <c r="D1933" s="39">
        <v>306</v>
      </c>
      <c r="E1933" s="39">
        <v>298.41822505843697</v>
      </c>
      <c r="F1933" s="39">
        <v>288.80249521341528</v>
      </c>
      <c r="G1933" s="39">
        <v>299.85766842803042</v>
      </c>
      <c r="H1933" s="39">
        <v>282.91620923547993</v>
      </c>
      <c r="I1933" s="39">
        <v>258.71814095881018</v>
      </c>
    </row>
    <row r="1934" spans="1:9" x14ac:dyDescent="0.35">
      <c r="A1934" s="37" t="s">
        <v>246</v>
      </c>
      <c r="B1934" s="37" t="s">
        <v>109</v>
      </c>
      <c r="C1934" s="73" t="s">
        <v>69</v>
      </c>
      <c r="D1934" s="39">
        <v>331</v>
      </c>
      <c r="E1934" s="39">
        <v>329.54818532309997</v>
      </c>
      <c r="F1934" s="39">
        <v>325.16078207316139</v>
      </c>
      <c r="G1934" s="39">
        <v>318.16527194313858</v>
      </c>
      <c r="H1934" s="39">
        <v>325.44371107690199</v>
      </c>
      <c r="I1934" s="39">
        <v>307.63358575442072</v>
      </c>
    </row>
    <row r="1935" spans="1:9" x14ac:dyDescent="0.35">
      <c r="A1935" s="37" t="s">
        <v>246</v>
      </c>
      <c r="B1935" s="37" t="s">
        <v>109</v>
      </c>
      <c r="C1935" s="73" t="s">
        <v>71</v>
      </c>
      <c r="D1935" s="39">
        <v>345</v>
      </c>
      <c r="E1935" s="39">
        <v>322.83488582078678</v>
      </c>
      <c r="F1935" s="39">
        <v>321.24985361825702</v>
      </c>
      <c r="G1935" s="39">
        <v>311.55759329666239</v>
      </c>
      <c r="H1935" s="39">
        <v>304.85488415843503</v>
      </c>
      <c r="I1935" s="39">
        <v>309.59245125571272</v>
      </c>
    </row>
    <row r="1936" spans="1:9" x14ac:dyDescent="0.35">
      <c r="A1936" s="37" t="s">
        <v>246</v>
      </c>
      <c r="B1936" s="37" t="s">
        <v>109</v>
      </c>
      <c r="C1936" s="73" t="s">
        <v>73</v>
      </c>
      <c r="D1936" s="39">
        <v>315</v>
      </c>
      <c r="E1936" s="39">
        <v>293.5187504094327</v>
      </c>
      <c r="F1936" s="39">
        <v>275.76137791817672</v>
      </c>
      <c r="G1936" s="39">
        <v>270.4540328049622</v>
      </c>
      <c r="H1936" s="39">
        <v>258.71752458228451</v>
      </c>
      <c r="I1936" s="39">
        <v>251.06639297153109</v>
      </c>
    </row>
    <row r="1937" spans="1:9" x14ac:dyDescent="0.35">
      <c r="A1937" s="37" t="s">
        <v>246</v>
      </c>
      <c r="B1937" s="37" t="s">
        <v>109</v>
      </c>
      <c r="C1937" s="73" t="s">
        <v>76</v>
      </c>
      <c r="D1937" s="39">
        <v>281</v>
      </c>
      <c r="E1937" s="39">
        <v>275.16791034168273</v>
      </c>
      <c r="F1937" s="39">
        <v>264.58278710250869</v>
      </c>
      <c r="G1937" s="39">
        <v>249.9475533275037</v>
      </c>
      <c r="H1937" s="39">
        <v>241.88523506019999</v>
      </c>
      <c r="I1937" s="39">
        <v>228.76272984284881</v>
      </c>
    </row>
    <row r="1938" spans="1:9" x14ac:dyDescent="0.35">
      <c r="A1938" s="37" t="s">
        <v>246</v>
      </c>
      <c r="B1938" s="37" t="s">
        <v>109</v>
      </c>
      <c r="C1938" s="73" t="s">
        <v>78</v>
      </c>
      <c r="D1938" s="39">
        <v>332</v>
      </c>
      <c r="E1938" s="39">
        <v>272.63731721514768</v>
      </c>
      <c r="F1938" s="39">
        <v>266.21312181723931</v>
      </c>
      <c r="G1938" s="39">
        <v>260.83018824823671</v>
      </c>
      <c r="H1938" s="39">
        <v>248.26351018864051</v>
      </c>
      <c r="I1938" s="39">
        <v>238.75748902279949</v>
      </c>
    </row>
    <row r="1939" spans="1:9" x14ac:dyDescent="0.35">
      <c r="A1939" s="37" t="s">
        <v>246</v>
      </c>
      <c r="B1939" s="37" t="s">
        <v>109</v>
      </c>
      <c r="C1939" s="73" t="s">
        <v>80</v>
      </c>
      <c r="D1939" s="39">
        <v>317</v>
      </c>
      <c r="E1939" s="39">
        <v>325.36325704196582</v>
      </c>
      <c r="F1939" s="39">
        <v>278.78561633746108</v>
      </c>
      <c r="G1939" s="39">
        <v>271.06926911750622</v>
      </c>
      <c r="H1939" s="39">
        <v>270.04124993716238</v>
      </c>
      <c r="I1939" s="39">
        <v>258.93533237467682</v>
      </c>
    </row>
    <row r="1940" spans="1:9" x14ac:dyDescent="0.35">
      <c r="A1940" s="37" t="s">
        <v>246</v>
      </c>
      <c r="B1940" s="37" t="s">
        <v>109</v>
      </c>
      <c r="C1940" s="73" t="s">
        <v>82</v>
      </c>
      <c r="D1940" s="39">
        <v>337</v>
      </c>
      <c r="E1940" s="39">
        <v>319.05694417184708</v>
      </c>
      <c r="F1940" s="39">
        <v>326.43147212098017</v>
      </c>
      <c r="G1940" s="39">
        <v>287.52006611186289</v>
      </c>
      <c r="H1940" s="39">
        <v>278.69721874610917</v>
      </c>
      <c r="I1940" s="39">
        <v>281.73368650827649</v>
      </c>
    </row>
    <row r="1941" spans="1:9" x14ac:dyDescent="0.35">
      <c r="A1941" s="37" t="s">
        <v>246</v>
      </c>
      <c r="B1941" s="37" t="s">
        <v>109</v>
      </c>
      <c r="C1941" s="73" t="s">
        <v>84</v>
      </c>
      <c r="D1941" s="39">
        <v>261</v>
      </c>
      <c r="E1941" s="39">
        <v>312.99984055866031</v>
      </c>
      <c r="F1941" s="39">
        <v>300.14438272745241</v>
      </c>
      <c r="G1941" s="39">
        <v>304.03586968126649</v>
      </c>
      <c r="H1941" s="39">
        <v>271.25056880792698</v>
      </c>
      <c r="I1941" s="39">
        <v>261.6519858588515</v>
      </c>
    </row>
    <row r="1942" spans="1:9" x14ac:dyDescent="0.35">
      <c r="A1942" s="37" t="s">
        <v>246</v>
      </c>
      <c r="B1942" s="37" t="s">
        <v>109</v>
      </c>
      <c r="C1942" s="73" t="s">
        <v>86</v>
      </c>
      <c r="D1942" s="39">
        <v>244</v>
      </c>
      <c r="E1942" s="39">
        <v>248.4441790016696</v>
      </c>
      <c r="F1942" s="39">
        <v>293.95486270223398</v>
      </c>
      <c r="G1942" s="39">
        <v>283.44935670323559</v>
      </c>
      <c r="H1942" s="39">
        <v>286.39253199688159</v>
      </c>
      <c r="I1942" s="39">
        <v>258.62035042348617</v>
      </c>
    </row>
    <row r="1943" spans="1:9" x14ac:dyDescent="0.35">
      <c r="A1943" s="37" t="s">
        <v>246</v>
      </c>
      <c r="B1943" s="37" t="s">
        <v>109</v>
      </c>
      <c r="C1943" s="73" t="s">
        <v>88</v>
      </c>
      <c r="D1943" s="39">
        <v>186</v>
      </c>
      <c r="E1943" s="39">
        <v>214.66156605690341</v>
      </c>
      <c r="F1943" s="39">
        <v>218.62898027970559</v>
      </c>
      <c r="G1943" s="39">
        <v>256.35925316123178</v>
      </c>
      <c r="H1943" s="39">
        <v>247.86922352597259</v>
      </c>
      <c r="I1943" s="39">
        <v>250.88035295145281</v>
      </c>
    </row>
    <row r="1944" spans="1:9" x14ac:dyDescent="0.35">
      <c r="A1944" s="37" t="s">
        <v>246</v>
      </c>
      <c r="B1944" s="37" t="s">
        <v>109</v>
      </c>
      <c r="C1944" s="73" t="s">
        <v>90</v>
      </c>
      <c r="D1944" s="39">
        <v>140</v>
      </c>
      <c r="E1944" s="39">
        <v>161.69700790162099</v>
      </c>
      <c r="F1944" s="39">
        <v>190.45427071489121</v>
      </c>
      <c r="G1944" s="39">
        <v>195.95856098873159</v>
      </c>
      <c r="H1944" s="39">
        <v>227.9767347038736</v>
      </c>
      <c r="I1944" s="39">
        <v>222.14853350909081</v>
      </c>
    </row>
    <row r="1945" spans="1:9" x14ac:dyDescent="0.35">
      <c r="A1945" s="37" t="s">
        <v>246</v>
      </c>
      <c r="B1945" s="37" t="s">
        <v>109</v>
      </c>
      <c r="C1945" s="73" t="s">
        <v>92</v>
      </c>
      <c r="D1945" s="39">
        <v>128</v>
      </c>
      <c r="E1945" s="39">
        <v>178.89255301217179</v>
      </c>
      <c r="F1945" s="39">
        <v>227.26616504806469</v>
      </c>
      <c r="G1945" s="39">
        <v>281.31843257454773</v>
      </c>
      <c r="H1945" s="39">
        <v>317.03122673215847</v>
      </c>
      <c r="I1945" s="39">
        <v>363.19186710065532</v>
      </c>
    </row>
    <row r="1946" spans="1:9" x14ac:dyDescent="0.35">
      <c r="A1946" s="37" t="s">
        <v>246</v>
      </c>
      <c r="B1946" s="37" t="s">
        <v>110</v>
      </c>
      <c r="C1946" s="73" t="s">
        <v>57</v>
      </c>
      <c r="D1946" s="39">
        <v>1238</v>
      </c>
      <c r="E1946" s="39">
        <v>1274.280293261329</v>
      </c>
      <c r="F1946" s="39">
        <v>1253.9175708302571</v>
      </c>
      <c r="G1946" s="39">
        <v>1251.656854294029</v>
      </c>
      <c r="H1946" s="39">
        <v>1255.532065591879</v>
      </c>
      <c r="I1946" s="39">
        <v>1236.3656841665779</v>
      </c>
    </row>
    <row r="1947" spans="1:9" x14ac:dyDescent="0.35">
      <c r="A1947" s="37" t="s">
        <v>246</v>
      </c>
      <c r="B1947" s="37" t="s">
        <v>110</v>
      </c>
      <c r="C1947" s="74" t="s">
        <v>59</v>
      </c>
      <c r="D1947" s="39">
        <v>1444</v>
      </c>
      <c r="E1947" s="39">
        <v>1464.6292936714281</v>
      </c>
      <c r="F1947" s="39">
        <v>1478.617201112289</v>
      </c>
      <c r="G1947" s="39">
        <v>1456.143594203277</v>
      </c>
      <c r="H1947" s="39">
        <v>1456.3051778396091</v>
      </c>
      <c r="I1947" s="39">
        <v>1461.725050766805</v>
      </c>
    </row>
    <row r="1948" spans="1:9" x14ac:dyDescent="0.35">
      <c r="A1948" s="37" t="s">
        <v>246</v>
      </c>
      <c r="B1948" s="37" t="s">
        <v>110</v>
      </c>
      <c r="C1948" s="73" t="s">
        <v>61</v>
      </c>
      <c r="D1948" s="39">
        <v>1702</v>
      </c>
      <c r="E1948" s="39">
        <v>1629.7123105865139</v>
      </c>
      <c r="F1948" s="39">
        <v>1579.382868486837</v>
      </c>
      <c r="G1948" s="39">
        <v>1582.2911241368561</v>
      </c>
      <c r="H1948" s="39">
        <v>1556.8111880460999</v>
      </c>
      <c r="I1948" s="39">
        <v>1553.117998750731</v>
      </c>
    </row>
    <row r="1949" spans="1:9" x14ac:dyDescent="0.35">
      <c r="A1949" s="37" t="s">
        <v>246</v>
      </c>
      <c r="B1949" s="37" t="s">
        <v>110</v>
      </c>
      <c r="C1949" s="73" t="s">
        <v>63</v>
      </c>
      <c r="D1949" s="39">
        <v>1472</v>
      </c>
      <c r="E1949" s="39">
        <v>1538.990964236144</v>
      </c>
      <c r="F1949" s="39">
        <v>1456.505290869552</v>
      </c>
      <c r="G1949" s="39">
        <v>1378.003530296148</v>
      </c>
      <c r="H1949" s="39">
        <v>1367.151582164355</v>
      </c>
      <c r="I1949" s="39">
        <v>1334.9170739242179</v>
      </c>
    </row>
    <row r="1950" spans="1:9" x14ac:dyDescent="0.35">
      <c r="A1950" s="37" t="s">
        <v>246</v>
      </c>
      <c r="B1950" s="37" t="s">
        <v>110</v>
      </c>
      <c r="C1950" s="73" t="s">
        <v>65</v>
      </c>
      <c r="D1950" s="39">
        <v>1053</v>
      </c>
      <c r="E1950" s="39">
        <v>1072.637265787853</v>
      </c>
      <c r="F1950" s="39">
        <v>1148.342873572394</v>
      </c>
      <c r="G1950" s="39">
        <v>1092.808430969794</v>
      </c>
      <c r="H1950" s="39">
        <v>1016.898933538921</v>
      </c>
      <c r="I1950" s="39">
        <v>986.04706083722022</v>
      </c>
    </row>
    <row r="1951" spans="1:9" x14ac:dyDescent="0.35">
      <c r="A1951" s="37" t="s">
        <v>246</v>
      </c>
      <c r="B1951" s="37" t="s">
        <v>110</v>
      </c>
      <c r="C1951" s="73" t="s">
        <v>67</v>
      </c>
      <c r="D1951" s="39">
        <v>1247</v>
      </c>
      <c r="E1951" s="39">
        <v>1143.071073190496</v>
      </c>
      <c r="F1951" s="39">
        <v>1175.3684837837041</v>
      </c>
      <c r="G1951" s="39">
        <v>1258.934972890951</v>
      </c>
      <c r="H1951" s="39">
        <v>1213.8984305397751</v>
      </c>
      <c r="I1951" s="39">
        <v>1138.3382893604851</v>
      </c>
    </row>
    <row r="1952" spans="1:9" x14ac:dyDescent="0.35">
      <c r="A1952" s="37" t="s">
        <v>246</v>
      </c>
      <c r="B1952" s="37" t="s">
        <v>110</v>
      </c>
      <c r="C1952" s="73" t="s">
        <v>69</v>
      </c>
      <c r="D1952" s="39">
        <v>1319</v>
      </c>
      <c r="E1952" s="39">
        <v>1369.344791109924</v>
      </c>
      <c r="F1952" s="39">
        <v>1287.8223081389999</v>
      </c>
      <c r="G1952" s="39">
        <v>1316.824904032515</v>
      </c>
      <c r="H1952" s="39">
        <v>1396.8515447538141</v>
      </c>
      <c r="I1952" s="39">
        <v>1353.3211215259471</v>
      </c>
    </row>
    <row r="1953" spans="1:9" x14ac:dyDescent="0.35">
      <c r="A1953" s="37" t="s">
        <v>246</v>
      </c>
      <c r="B1953" s="37" t="s">
        <v>110</v>
      </c>
      <c r="C1953" s="73" t="s">
        <v>71</v>
      </c>
      <c r="D1953" s="39">
        <v>1475</v>
      </c>
      <c r="E1953" s="39">
        <v>1464.9923887313121</v>
      </c>
      <c r="F1953" s="39">
        <v>1480.2281436248279</v>
      </c>
      <c r="G1953" s="39">
        <v>1404.39234951308</v>
      </c>
      <c r="H1953" s="39">
        <v>1429.2629681314361</v>
      </c>
      <c r="I1953" s="39">
        <v>1503.077646243986</v>
      </c>
    </row>
    <row r="1954" spans="1:9" x14ac:dyDescent="0.35">
      <c r="A1954" s="37" t="s">
        <v>246</v>
      </c>
      <c r="B1954" s="37" t="s">
        <v>110</v>
      </c>
      <c r="C1954" s="73" t="s">
        <v>73</v>
      </c>
      <c r="D1954" s="39">
        <v>1477</v>
      </c>
      <c r="E1954" s="39">
        <v>1656.1071010985011</v>
      </c>
      <c r="F1954" s="39">
        <v>1637.32489015856</v>
      </c>
      <c r="G1954" s="39">
        <v>1640.1730032270359</v>
      </c>
      <c r="H1954" s="39">
        <v>1567.0844234270869</v>
      </c>
      <c r="I1954" s="39">
        <v>1590.4185397198221</v>
      </c>
    </row>
    <row r="1955" spans="1:9" x14ac:dyDescent="0.35">
      <c r="A1955" s="37" t="s">
        <v>246</v>
      </c>
      <c r="B1955" s="37" t="s">
        <v>110</v>
      </c>
      <c r="C1955" s="73" t="s">
        <v>76</v>
      </c>
      <c r="D1955" s="39">
        <v>1635</v>
      </c>
      <c r="E1955" s="39">
        <v>1621.0978592618319</v>
      </c>
      <c r="F1955" s="39">
        <v>1774.3496019215511</v>
      </c>
      <c r="G1955" s="39">
        <v>1768.69141813341</v>
      </c>
      <c r="H1955" s="39">
        <v>1762.7141647288561</v>
      </c>
      <c r="I1955" s="39">
        <v>1688.759128386205</v>
      </c>
    </row>
    <row r="1956" spans="1:9" x14ac:dyDescent="0.35">
      <c r="A1956" s="37" t="s">
        <v>246</v>
      </c>
      <c r="B1956" s="37" t="s">
        <v>110</v>
      </c>
      <c r="C1956" s="73" t="s">
        <v>78</v>
      </c>
      <c r="D1956" s="39">
        <v>1942</v>
      </c>
      <c r="E1956" s="39">
        <v>1837.90281138972</v>
      </c>
      <c r="F1956" s="39">
        <v>1780.3878020863499</v>
      </c>
      <c r="G1956" s="39">
        <v>1941.4165320578229</v>
      </c>
      <c r="H1956" s="39">
        <v>1948.039163300916</v>
      </c>
      <c r="I1956" s="39">
        <v>1932.233419049247</v>
      </c>
    </row>
    <row r="1957" spans="1:9" x14ac:dyDescent="0.35">
      <c r="A1957" s="37" t="s">
        <v>246</v>
      </c>
      <c r="B1957" s="37" t="s">
        <v>110</v>
      </c>
      <c r="C1957" s="73" t="s">
        <v>80</v>
      </c>
      <c r="D1957" s="39">
        <v>2139</v>
      </c>
      <c r="E1957" s="39">
        <v>2153.8689318377569</v>
      </c>
      <c r="F1957" s="39">
        <v>2036.7702491842649</v>
      </c>
      <c r="G1957" s="39">
        <v>1973.1364205777111</v>
      </c>
      <c r="H1957" s="39">
        <v>2152.2833064495021</v>
      </c>
      <c r="I1957" s="39">
        <v>2166.9994781737068</v>
      </c>
    </row>
    <row r="1958" spans="1:9" x14ac:dyDescent="0.35">
      <c r="A1958" s="37" t="s">
        <v>246</v>
      </c>
      <c r="B1958" s="37" t="s">
        <v>110</v>
      </c>
      <c r="C1958" s="73" t="s">
        <v>82</v>
      </c>
      <c r="D1958" s="39">
        <v>2252</v>
      </c>
      <c r="E1958" s="39">
        <v>2413.575472595935</v>
      </c>
      <c r="F1958" s="39">
        <v>2383.695572859142</v>
      </c>
      <c r="G1958" s="39">
        <v>2286.4521342679031</v>
      </c>
      <c r="H1958" s="39">
        <v>2224.8162518615982</v>
      </c>
      <c r="I1958" s="39">
        <v>2423.938464079592</v>
      </c>
    </row>
    <row r="1959" spans="1:9" x14ac:dyDescent="0.35">
      <c r="A1959" s="37" t="s">
        <v>246</v>
      </c>
      <c r="B1959" s="37" t="s">
        <v>110</v>
      </c>
      <c r="C1959" s="73" t="s">
        <v>84</v>
      </c>
      <c r="D1959" s="39">
        <v>2043</v>
      </c>
      <c r="E1959" s="39">
        <v>2368.6333998382979</v>
      </c>
      <c r="F1959" s="39">
        <v>2467.3916925757821</v>
      </c>
      <c r="G1959" s="39">
        <v>2441.7153345638558</v>
      </c>
      <c r="H1959" s="39">
        <v>2364.361268618014</v>
      </c>
      <c r="I1959" s="39">
        <v>2306.8673239509749</v>
      </c>
    </row>
    <row r="1960" spans="1:9" x14ac:dyDescent="0.35">
      <c r="A1960" s="37" t="s">
        <v>246</v>
      </c>
      <c r="B1960" s="37" t="s">
        <v>110</v>
      </c>
      <c r="C1960" s="73" t="s">
        <v>86</v>
      </c>
      <c r="D1960" s="39">
        <v>1895</v>
      </c>
      <c r="E1960" s="39">
        <v>2048.0438279649388</v>
      </c>
      <c r="F1960" s="39">
        <v>2310.5832254341681</v>
      </c>
      <c r="G1960" s="39">
        <v>2394.3179903548762</v>
      </c>
      <c r="H1960" s="39">
        <v>2381.6073061285001</v>
      </c>
      <c r="I1960" s="39">
        <v>2318.418199655192</v>
      </c>
    </row>
    <row r="1961" spans="1:9" x14ac:dyDescent="0.35">
      <c r="A1961" s="37" t="s">
        <v>246</v>
      </c>
      <c r="B1961" s="37" t="s">
        <v>110</v>
      </c>
      <c r="C1961" s="73" t="s">
        <v>88</v>
      </c>
      <c r="D1961" s="39">
        <v>1286</v>
      </c>
      <c r="E1961" s="39">
        <v>1736.1238903350311</v>
      </c>
      <c r="F1961" s="39">
        <v>1841.6037255137669</v>
      </c>
      <c r="G1961" s="39">
        <v>2068.5160861993641</v>
      </c>
      <c r="H1961" s="39">
        <v>2145.0654211394449</v>
      </c>
      <c r="I1961" s="39">
        <v>2141.1771261037202</v>
      </c>
    </row>
    <row r="1962" spans="1:9" x14ac:dyDescent="0.35">
      <c r="A1962" s="37" t="s">
        <v>246</v>
      </c>
      <c r="B1962" s="37" t="s">
        <v>110</v>
      </c>
      <c r="C1962" s="73" t="s">
        <v>90</v>
      </c>
      <c r="D1962" s="39">
        <v>711</v>
      </c>
      <c r="E1962" s="39">
        <v>1126.0443532249931</v>
      </c>
      <c r="F1962" s="39">
        <v>1495.740817772047</v>
      </c>
      <c r="G1962" s="39">
        <v>1597.7896077160319</v>
      </c>
      <c r="H1962" s="39">
        <v>1803.411008640132</v>
      </c>
      <c r="I1962" s="39">
        <v>1874.8840481450741</v>
      </c>
    </row>
    <row r="1963" spans="1:9" x14ac:dyDescent="0.35">
      <c r="A1963" s="37" t="s">
        <v>246</v>
      </c>
      <c r="B1963" s="37" t="s">
        <v>110</v>
      </c>
      <c r="C1963" s="73" t="s">
        <v>92</v>
      </c>
      <c r="D1963" s="39">
        <v>674</v>
      </c>
      <c r="E1963" s="39">
        <v>865.1920981070283</v>
      </c>
      <c r="F1963" s="39">
        <v>1274.241003556933</v>
      </c>
      <c r="G1963" s="39">
        <v>1779.4014221819291</v>
      </c>
      <c r="H1963" s="39">
        <v>2137.6306899412248</v>
      </c>
      <c r="I1963" s="39">
        <v>2475.91724644544</v>
      </c>
    </row>
    <row r="1964" spans="1:9" x14ac:dyDescent="0.35">
      <c r="A1964" s="37" t="s">
        <v>246</v>
      </c>
      <c r="B1964" s="37" t="s">
        <v>111</v>
      </c>
      <c r="C1964" s="73" t="s">
        <v>57</v>
      </c>
      <c r="D1964" s="39">
        <v>213</v>
      </c>
      <c r="E1964" s="39">
        <v>197.4720253976121</v>
      </c>
      <c r="F1964" s="39">
        <v>188.01912942479089</v>
      </c>
      <c r="G1964" s="39">
        <v>176.91328705393849</v>
      </c>
      <c r="H1964" s="39">
        <v>167.5549813012077</v>
      </c>
      <c r="I1964" s="39">
        <v>156.26906608134351</v>
      </c>
    </row>
    <row r="1965" spans="1:9" x14ac:dyDescent="0.35">
      <c r="A1965" s="37" t="s">
        <v>246</v>
      </c>
      <c r="B1965" s="37" t="s">
        <v>111</v>
      </c>
      <c r="C1965" s="74" t="s">
        <v>59</v>
      </c>
      <c r="D1965" s="39">
        <v>285</v>
      </c>
      <c r="E1965" s="39">
        <v>214.92932606848561</v>
      </c>
      <c r="F1965" s="39">
        <v>201.4268573508034</v>
      </c>
      <c r="G1965" s="39">
        <v>190.74381365763881</v>
      </c>
      <c r="H1965" s="39">
        <v>180.06872581375501</v>
      </c>
      <c r="I1965" s="39">
        <v>171.35444572103589</v>
      </c>
    </row>
    <row r="1966" spans="1:9" x14ac:dyDescent="0.35">
      <c r="A1966" s="37" t="s">
        <v>246</v>
      </c>
      <c r="B1966" s="37" t="s">
        <v>111</v>
      </c>
      <c r="C1966" s="73" t="s">
        <v>61</v>
      </c>
      <c r="D1966" s="39">
        <v>312</v>
      </c>
      <c r="E1966" s="39">
        <v>320.82014491087028</v>
      </c>
      <c r="F1966" s="39">
        <v>254.28399124568469</v>
      </c>
      <c r="G1966" s="39">
        <v>242.8199181285643</v>
      </c>
      <c r="H1966" s="39">
        <v>231.4233410840047</v>
      </c>
      <c r="I1966" s="39">
        <v>221.72165888411709</v>
      </c>
    </row>
    <row r="1967" spans="1:9" x14ac:dyDescent="0.35">
      <c r="A1967" s="37" t="s">
        <v>246</v>
      </c>
      <c r="B1967" s="37" t="s">
        <v>111</v>
      </c>
      <c r="C1967" s="73" t="s">
        <v>63</v>
      </c>
      <c r="D1967" s="39">
        <v>263</v>
      </c>
      <c r="E1967" s="39">
        <v>262.19825727957789</v>
      </c>
      <c r="F1967" s="39">
        <v>253.40032411130829</v>
      </c>
      <c r="G1967" s="39">
        <v>201.0569652730596</v>
      </c>
      <c r="H1967" s="39">
        <v>189.31076537444301</v>
      </c>
      <c r="I1967" s="39">
        <v>175.54610761656889</v>
      </c>
    </row>
    <row r="1968" spans="1:9" x14ac:dyDescent="0.35">
      <c r="A1968" s="37" t="s">
        <v>246</v>
      </c>
      <c r="B1968" s="37" t="s">
        <v>111</v>
      </c>
      <c r="C1968" s="73" t="s">
        <v>65</v>
      </c>
      <c r="D1968" s="39">
        <v>215</v>
      </c>
      <c r="E1968" s="39">
        <v>176.16966608126711</v>
      </c>
      <c r="F1968" s="39">
        <v>177.14766787168421</v>
      </c>
      <c r="G1968" s="39">
        <v>160.37066122177691</v>
      </c>
      <c r="H1968" s="39">
        <v>126.1441158077067</v>
      </c>
      <c r="I1968" s="39">
        <v>111.9710742154637</v>
      </c>
    </row>
    <row r="1969" spans="1:9" x14ac:dyDescent="0.35">
      <c r="A1969" s="37" t="s">
        <v>246</v>
      </c>
      <c r="B1969" s="37" t="s">
        <v>111</v>
      </c>
      <c r="C1969" s="73" t="s">
        <v>67</v>
      </c>
      <c r="D1969" s="39">
        <v>232</v>
      </c>
      <c r="E1969" s="39">
        <v>218.1175116586256</v>
      </c>
      <c r="F1969" s="39">
        <v>199.9255714741283</v>
      </c>
      <c r="G1969" s="39">
        <v>202.7774442237438</v>
      </c>
      <c r="H1969" s="39">
        <v>183.88386105932489</v>
      </c>
      <c r="I1969" s="39">
        <v>153.1596610300958</v>
      </c>
    </row>
    <row r="1970" spans="1:9" x14ac:dyDescent="0.35">
      <c r="A1970" s="37" t="s">
        <v>246</v>
      </c>
      <c r="B1970" s="37" t="s">
        <v>111</v>
      </c>
      <c r="C1970" s="73" t="s">
        <v>69</v>
      </c>
      <c r="D1970" s="39">
        <v>217</v>
      </c>
      <c r="E1970" s="39">
        <v>221.94038148860739</v>
      </c>
      <c r="F1970" s="39">
        <v>208.64207192020049</v>
      </c>
      <c r="G1970" s="39">
        <v>195.07104169097511</v>
      </c>
      <c r="H1970" s="39">
        <v>195.8029369229495</v>
      </c>
      <c r="I1970" s="39">
        <v>178.19241223534121</v>
      </c>
    </row>
    <row r="1971" spans="1:9" x14ac:dyDescent="0.35">
      <c r="A1971" s="37" t="s">
        <v>246</v>
      </c>
      <c r="B1971" s="37" t="s">
        <v>111</v>
      </c>
      <c r="C1971" s="73" t="s">
        <v>71</v>
      </c>
      <c r="D1971" s="39">
        <v>244</v>
      </c>
      <c r="E1971" s="39">
        <v>241.3735059741183</v>
      </c>
      <c r="F1971" s="39">
        <v>236.3038050501506</v>
      </c>
      <c r="G1971" s="39">
        <v>221.06584899087389</v>
      </c>
      <c r="H1971" s="39">
        <v>210.0533218887818</v>
      </c>
      <c r="I1971" s="39">
        <v>211.0860191383702</v>
      </c>
    </row>
    <row r="1972" spans="1:9" x14ac:dyDescent="0.35">
      <c r="A1972" s="37" t="s">
        <v>246</v>
      </c>
      <c r="B1972" s="37" t="s">
        <v>111</v>
      </c>
      <c r="C1972" s="73" t="s">
        <v>73</v>
      </c>
      <c r="D1972" s="39">
        <v>243</v>
      </c>
      <c r="E1972" s="39">
        <v>280.88660847934591</v>
      </c>
      <c r="F1972" s="39">
        <v>267.95731080893461</v>
      </c>
      <c r="G1972" s="39">
        <v>259.58411516223691</v>
      </c>
      <c r="H1972" s="39">
        <v>242.96498803736301</v>
      </c>
      <c r="I1972" s="39">
        <v>233.35955486647021</v>
      </c>
    </row>
    <row r="1973" spans="1:9" x14ac:dyDescent="0.35">
      <c r="A1973" s="37" t="s">
        <v>246</v>
      </c>
      <c r="B1973" s="37" t="s">
        <v>111</v>
      </c>
      <c r="C1973" s="73" t="s">
        <v>76</v>
      </c>
      <c r="D1973" s="39">
        <v>339</v>
      </c>
      <c r="E1973" s="39">
        <v>237.47272345661241</v>
      </c>
      <c r="F1973" s="39">
        <v>263.91177396070339</v>
      </c>
      <c r="G1973" s="39">
        <v>251.11099135723109</v>
      </c>
      <c r="H1973" s="39">
        <v>240.62069134213101</v>
      </c>
      <c r="I1973" s="39">
        <v>224.8723266071996</v>
      </c>
    </row>
    <row r="1974" spans="1:9" x14ac:dyDescent="0.35">
      <c r="A1974" s="37" t="s">
        <v>246</v>
      </c>
      <c r="B1974" s="37" t="s">
        <v>111</v>
      </c>
      <c r="C1974" s="73" t="s">
        <v>78</v>
      </c>
      <c r="D1974" s="39">
        <v>357</v>
      </c>
      <c r="E1974" s="39">
        <v>345.18894595177102</v>
      </c>
      <c r="F1974" s="39">
        <v>254.52975532558281</v>
      </c>
      <c r="G1974" s="39">
        <v>278.57847828012711</v>
      </c>
      <c r="H1974" s="39">
        <v>266.12387334996191</v>
      </c>
      <c r="I1974" s="39">
        <v>254.38960460023719</v>
      </c>
    </row>
    <row r="1975" spans="1:9" x14ac:dyDescent="0.35">
      <c r="A1975" s="37" t="s">
        <v>246</v>
      </c>
      <c r="B1975" s="37" t="s">
        <v>111</v>
      </c>
      <c r="C1975" s="73" t="s">
        <v>80</v>
      </c>
      <c r="D1975" s="39">
        <v>485</v>
      </c>
      <c r="E1975" s="39">
        <v>364.18554566943078</v>
      </c>
      <c r="F1975" s="39">
        <v>346.2137674032989</v>
      </c>
      <c r="G1975" s="39">
        <v>267.00994161884569</v>
      </c>
      <c r="H1975" s="39">
        <v>289.4179389933085</v>
      </c>
      <c r="I1975" s="39">
        <v>277.29149840852011</v>
      </c>
    </row>
    <row r="1976" spans="1:9" x14ac:dyDescent="0.35">
      <c r="A1976" s="37" t="s">
        <v>246</v>
      </c>
      <c r="B1976" s="37" t="s">
        <v>111</v>
      </c>
      <c r="C1976" s="73" t="s">
        <v>82</v>
      </c>
      <c r="D1976" s="39">
        <v>384</v>
      </c>
      <c r="E1976" s="39">
        <v>475.85614936288022</v>
      </c>
      <c r="F1976" s="39">
        <v>366.97100495620663</v>
      </c>
      <c r="G1976" s="39">
        <v>349.29737539497057</v>
      </c>
      <c r="H1976" s="39">
        <v>279.75578828074413</v>
      </c>
      <c r="I1976" s="39">
        <v>301.03025457108657</v>
      </c>
    </row>
    <row r="1977" spans="1:9" x14ac:dyDescent="0.35">
      <c r="A1977" s="37" t="s">
        <v>246</v>
      </c>
      <c r="B1977" s="37" t="s">
        <v>111</v>
      </c>
      <c r="C1977" s="73" t="s">
        <v>84</v>
      </c>
      <c r="D1977" s="39">
        <v>427</v>
      </c>
      <c r="E1977" s="39">
        <v>359.94282897946141</v>
      </c>
      <c r="F1977" s="39">
        <v>425.65053214382237</v>
      </c>
      <c r="G1977" s="39">
        <v>335.70059712067791</v>
      </c>
      <c r="H1977" s="39">
        <v>317.95852333459601</v>
      </c>
      <c r="I1977" s="39">
        <v>259.59168456720818</v>
      </c>
    </row>
    <row r="1978" spans="1:9" x14ac:dyDescent="0.35">
      <c r="A1978" s="37" t="s">
        <v>246</v>
      </c>
      <c r="B1978" s="37" t="s">
        <v>111</v>
      </c>
      <c r="C1978" s="73" t="s">
        <v>86</v>
      </c>
      <c r="D1978" s="39">
        <v>365</v>
      </c>
      <c r="E1978" s="39">
        <v>392.90019072710669</v>
      </c>
      <c r="F1978" s="39">
        <v>335.52264533660122</v>
      </c>
      <c r="G1978" s="39">
        <v>387.22627314314951</v>
      </c>
      <c r="H1978" s="39">
        <v>310.95240091415758</v>
      </c>
      <c r="I1978" s="39">
        <v>294.39319184609678</v>
      </c>
    </row>
    <row r="1979" spans="1:9" x14ac:dyDescent="0.35">
      <c r="A1979" s="37" t="s">
        <v>246</v>
      </c>
      <c r="B1979" s="37" t="s">
        <v>111</v>
      </c>
      <c r="C1979" s="73" t="s">
        <v>88</v>
      </c>
      <c r="D1979" s="39">
        <v>286</v>
      </c>
      <c r="E1979" s="39">
        <v>338.18383541677582</v>
      </c>
      <c r="F1979" s="39">
        <v>358.28603958454522</v>
      </c>
      <c r="G1979" s="39">
        <v>315.89754079873683</v>
      </c>
      <c r="H1979" s="39">
        <v>355.80135695088728</v>
      </c>
      <c r="I1979" s="39">
        <v>292.92174758601237</v>
      </c>
    </row>
    <row r="1980" spans="1:9" x14ac:dyDescent="0.35">
      <c r="A1980" s="37" t="s">
        <v>246</v>
      </c>
      <c r="B1980" s="37" t="s">
        <v>111</v>
      </c>
      <c r="C1980" s="73" t="s">
        <v>90</v>
      </c>
      <c r="D1980" s="39">
        <v>235</v>
      </c>
      <c r="E1980" s="39">
        <v>252.00521857691041</v>
      </c>
      <c r="F1980" s="39">
        <v>293.16798402679427</v>
      </c>
      <c r="G1980" s="39">
        <v>312.66853602147131</v>
      </c>
      <c r="H1980" s="39">
        <v>280.2792249100641</v>
      </c>
      <c r="I1980" s="39">
        <v>313.29688532280392</v>
      </c>
    </row>
    <row r="1981" spans="1:9" x14ac:dyDescent="0.35">
      <c r="A1981" s="37" t="s">
        <v>246</v>
      </c>
      <c r="B1981" s="37" t="s">
        <v>111</v>
      </c>
      <c r="C1981" s="73" t="s">
        <v>92</v>
      </c>
      <c r="D1981" s="39">
        <v>249</v>
      </c>
      <c r="E1981" s="39">
        <v>296.43405393657741</v>
      </c>
      <c r="F1981" s="39">
        <v>331.33929878878138</v>
      </c>
      <c r="G1981" s="39">
        <v>379.90095268850501</v>
      </c>
      <c r="H1981" s="39">
        <v>422.79335338933811</v>
      </c>
      <c r="I1981" s="39">
        <v>420.07742895035801</v>
      </c>
    </row>
    <row r="1982" spans="1:9" x14ac:dyDescent="0.35">
      <c r="A1982" s="37" t="s">
        <v>246</v>
      </c>
      <c r="B1982" s="37" t="s">
        <v>112</v>
      </c>
      <c r="C1982" s="73" t="s">
        <v>57</v>
      </c>
      <c r="D1982" s="39">
        <v>57</v>
      </c>
      <c r="E1982" s="39">
        <v>52.282031146640463</v>
      </c>
      <c r="F1982" s="39">
        <v>52.541170991290201</v>
      </c>
      <c r="G1982" s="39">
        <v>53.034977518142767</v>
      </c>
      <c r="H1982" s="39">
        <v>52.627676647644769</v>
      </c>
      <c r="I1982" s="39">
        <v>52.371361357101812</v>
      </c>
    </row>
    <row r="1983" spans="1:9" x14ac:dyDescent="0.35">
      <c r="A1983" s="37" t="s">
        <v>246</v>
      </c>
      <c r="B1983" s="37" t="s">
        <v>112</v>
      </c>
      <c r="C1983" s="74" t="s">
        <v>59</v>
      </c>
      <c r="D1983" s="39">
        <v>39</v>
      </c>
      <c r="E1983" s="39">
        <v>37.938419559925471</v>
      </c>
      <c r="F1983" s="39">
        <v>37.717762069017652</v>
      </c>
      <c r="G1983" s="39">
        <v>37.591414999049029</v>
      </c>
      <c r="H1983" s="39">
        <v>37.656431708431583</v>
      </c>
      <c r="I1983" s="39">
        <v>37.166983638888389</v>
      </c>
    </row>
    <row r="1984" spans="1:9" x14ac:dyDescent="0.35">
      <c r="A1984" s="37" t="s">
        <v>246</v>
      </c>
      <c r="B1984" s="37" t="s">
        <v>112</v>
      </c>
      <c r="C1984" s="73" t="s">
        <v>61</v>
      </c>
      <c r="D1984" s="39">
        <v>33</v>
      </c>
      <c r="E1984" s="39">
        <v>40.967478090351001</v>
      </c>
      <c r="F1984" s="39">
        <v>35.857312541783081</v>
      </c>
      <c r="G1984" s="39">
        <v>35.493029725772637</v>
      </c>
      <c r="H1984" s="39">
        <v>35.279387864106077</v>
      </c>
      <c r="I1984" s="39">
        <v>35.211522623069513</v>
      </c>
    </row>
    <row r="1985" spans="1:9" x14ac:dyDescent="0.35">
      <c r="A1985" s="37" t="s">
        <v>246</v>
      </c>
      <c r="B1985" s="37" t="s">
        <v>112</v>
      </c>
      <c r="C1985" s="73" t="s">
        <v>63</v>
      </c>
      <c r="D1985" s="39">
        <v>46</v>
      </c>
      <c r="E1985" s="39">
        <v>41.590437891745317</v>
      </c>
      <c r="F1985" s="39">
        <v>38.910826173778091</v>
      </c>
      <c r="G1985" s="39">
        <v>33.65718817190443</v>
      </c>
      <c r="H1985" s="39">
        <v>33.002706563638597</v>
      </c>
      <c r="I1985" s="39">
        <v>32.465445440698062</v>
      </c>
    </row>
    <row r="1986" spans="1:9" x14ac:dyDescent="0.35">
      <c r="A1986" s="37" t="s">
        <v>246</v>
      </c>
      <c r="B1986" s="37" t="s">
        <v>112</v>
      </c>
      <c r="C1986" s="73" t="s">
        <v>65</v>
      </c>
      <c r="D1986" s="39">
        <v>55</v>
      </c>
      <c r="E1986" s="39">
        <v>49.485155993887993</v>
      </c>
      <c r="F1986" s="39">
        <v>50.151274453769553</v>
      </c>
      <c r="G1986" s="39">
        <v>48.301826136906563</v>
      </c>
      <c r="H1986" s="39">
        <v>45.049045979380097</v>
      </c>
      <c r="I1986" s="39">
        <v>44.410632128935283</v>
      </c>
    </row>
    <row r="1987" spans="1:9" x14ac:dyDescent="0.35">
      <c r="A1987" s="37" t="s">
        <v>246</v>
      </c>
      <c r="B1987" s="37" t="s">
        <v>112</v>
      </c>
      <c r="C1987" s="73" t="s">
        <v>67</v>
      </c>
      <c r="D1987" s="39">
        <v>44</v>
      </c>
      <c r="E1987" s="39">
        <v>31.418523737724811</v>
      </c>
      <c r="F1987" s="39">
        <v>34.189055804905067</v>
      </c>
      <c r="G1987" s="39">
        <v>36.953543518704919</v>
      </c>
      <c r="H1987" s="39">
        <v>36.253167933410921</v>
      </c>
      <c r="I1987" s="39">
        <v>33.042260422255339</v>
      </c>
    </row>
    <row r="1988" spans="1:9" x14ac:dyDescent="0.35">
      <c r="A1988" s="37" t="s">
        <v>246</v>
      </c>
      <c r="B1988" s="37" t="s">
        <v>112</v>
      </c>
      <c r="C1988" s="73" t="s">
        <v>69</v>
      </c>
      <c r="D1988" s="39">
        <v>44</v>
      </c>
      <c r="E1988" s="39">
        <v>38.813056146463843</v>
      </c>
      <c r="F1988" s="39">
        <v>36.816378137078367</v>
      </c>
      <c r="G1988" s="39">
        <v>39.317752963281173</v>
      </c>
      <c r="H1988" s="39">
        <v>41.827455827270327</v>
      </c>
      <c r="I1988" s="39">
        <v>41.287599072264527</v>
      </c>
    </row>
    <row r="1989" spans="1:9" x14ac:dyDescent="0.35">
      <c r="A1989" s="37" t="s">
        <v>246</v>
      </c>
      <c r="B1989" s="37" t="s">
        <v>112</v>
      </c>
      <c r="C1989" s="73" t="s">
        <v>71</v>
      </c>
      <c r="D1989" s="39">
        <v>37</v>
      </c>
      <c r="E1989" s="39">
        <v>42.239247974802439</v>
      </c>
      <c r="F1989" s="39">
        <v>37.73981345700291</v>
      </c>
      <c r="G1989" s="39">
        <v>36.230637378868103</v>
      </c>
      <c r="H1989" s="39">
        <v>38.239629922655851</v>
      </c>
      <c r="I1989" s="39">
        <v>40.604933971972258</v>
      </c>
    </row>
    <row r="1990" spans="1:9" x14ac:dyDescent="0.35">
      <c r="A1990" s="37" t="s">
        <v>246</v>
      </c>
      <c r="B1990" s="37" t="s">
        <v>112</v>
      </c>
      <c r="C1990" s="73" t="s">
        <v>73</v>
      </c>
      <c r="D1990" s="39">
        <v>19</v>
      </c>
      <c r="E1990" s="39">
        <v>30.798534944128541</v>
      </c>
      <c r="F1990" s="39">
        <v>38.771275984866101</v>
      </c>
      <c r="G1990" s="39">
        <v>35.064462299039029</v>
      </c>
      <c r="H1990" s="39">
        <v>33.619005024980048</v>
      </c>
      <c r="I1990" s="39">
        <v>35.279076692953197</v>
      </c>
    </row>
    <row r="1991" spans="1:9" x14ac:dyDescent="0.35">
      <c r="A1991" s="37" t="s">
        <v>246</v>
      </c>
      <c r="B1991" s="37" t="s">
        <v>112</v>
      </c>
      <c r="C1991" s="73" t="s">
        <v>76</v>
      </c>
      <c r="D1991" s="39">
        <v>17</v>
      </c>
      <c r="E1991" s="39">
        <v>29.097063765191582</v>
      </c>
      <c r="F1991" s="39">
        <v>34.447006849231833</v>
      </c>
      <c r="G1991" s="39">
        <v>41.606969528224127</v>
      </c>
      <c r="H1991" s="39">
        <v>38.182247800996997</v>
      </c>
      <c r="I1991" s="39">
        <v>36.824242550622358</v>
      </c>
    </row>
    <row r="1992" spans="1:9" x14ac:dyDescent="0.35">
      <c r="A1992" s="37" t="s">
        <v>246</v>
      </c>
      <c r="B1992" s="37" t="s">
        <v>112</v>
      </c>
      <c r="C1992" s="73" t="s">
        <v>78</v>
      </c>
      <c r="D1992" s="39">
        <v>38</v>
      </c>
      <c r="E1992" s="39">
        <v>34.56850735401445</v>
      </c>
      <c r="F1992" s="39">
        <v>33.845210091662658</v>
      </c>
      <c r="G1992" s="39">
        <v>38.900070098942798</v>
      </c>
      <c r="H1992" s="39">
        <v>43.973728986688911</v>
      </c>
      <c r="I1992" s="39">
        <v>41.353378765253559</v>
      </c>
    </row>
    <row r="1993" spans="1:9" x14ac:dyDescent="0.35">
      <c r="A1993" s="37" t="s">
        <v>246</v>
      </c>
      <c r="B1993" s="37" t="s">
        <v>112</v>
      </c>
      <c r="C1993" s="73" t="s">
        <v>80</v>
      </c>
      <c r="D1993" s="39">
        <v>12</v>
      </c>
      <c r="E1993" s="39">
        <v>13.003833763227989</v>
      </c>
      <c r="F1993" s="39">
        <v>10.36266739653907</v>
      </c>
      <c r="G1993" s="39">
        <v>10.82665630264251</v>
      </c>
      <c r="H1993" s="39">
        <v>12.956759721951499</v>
      </c>
      <c r="I1993" s="39">
        <v>15.804573589264949</v>
      </c>
    </row>
    <row r="1994" spans="1:9" x14ac:dyDescent="0.35">
      <c r="A1994" s="37" t="s">
        <v>246</v>
      </c>
      <c r="B1994" s="37" t="s">
        <v>112</v>
      </c>
      <c r="C1994" s="73" t="s">
        <v>82</v>
      </c>
      <c r="D1994" s="39">
        <v>17</v>
      </c>
      <c r="E1994" s="39">
        <v>13.82519724603992</v>
      </c>
      <c r="F1994" s="39">
        <v>16.211019696623321</v>
      </c>
      <c r="G1994" s="39">
        <v>14.940928228938761</v>
      </c>
      <c r="H1994" s="39">
        <v>14.941795559479599</v>
      </c>
      <c r="I1994" s="39">
        <v>16.90257548579098</v>
      </c>
    </row>
    <row r="1995" spans="1:9" x14ac:dyDescent="0.35">
      <c r="A1995" s="37" t="s">
        <v>246</v>
      </c>
      <c r="B1995" s="37" t="s">
        <v>112</v>
      </c>
      <c r="C1995" s="73" t="s">
        <v>84</v>
      </c>
      <c r="D1995" s="39">
        <v>13</v>
      </c>
      <c r="E1995" s="39">
        <v>15.177171274372069</v>
      </c>
      <c r="F1995" s="39">
        <v>12.617682655682479</v>
      </c>
      <c r="G1995" s="39">
        <v>14.52372854524153</v>
      </c>
      <c r="H1995" s="39">
        <v>13.4724480648206</v>
      </c>
      <c r="I1995" s="39">
        <v>13.50208009463786</v>
      </c>
    </row>
    <row r="1996" spans="1:9" x14ac:dyDescent="0.35">
      <c r="A1996" s="37" t="s">
        <v>246</v>
      </c>
      <c r="B1996" s="37" t="s">
        <v>112</v>
      </c>
      <c r="C1996" s="73" t="s">
        <v>86</v>
      </c>
      <c r="D1996" s="39">
        <v>4</v>
      </c>
      <c r="E1996" s="39">
        <v>6.6077614033765784</v>
      </c>
      <c r="F1996" s="39">
        <v>8.7541420329101101</v>
      </c>
      <c r="G1996" s="39">
        <v>7.1853875210814504</v>
      </c>
      <c r="H1996" s="39">
        <v>8.4073186031335005</v>
      </c>
      <c r="I1996" s="39">
        <v>7.7103354165190039</v>
      </c>
    </row>
    <row r="1997" spans="1:9" x14ac:dyDescent="0.35">
      <c r="A1997" s="37" t="s">
        <v>246</v>
      </c>
      <c r="B1997" s="37" t="s">
        <v>112</v>
      </c>
      <c r="C1997" s="73" t="s">
        <v>88</v>
      </c>
      <c r="D1997" s="39">
        <v>5</v>
      </c>
      <c r="E1997" s="39">
        <v>3.0622757712729229</v>
      </c>
      <c r="F1997" s="39">
        <v>4.3547241456667312</v>
      </c>
      <c r="G1997" s="39">
        <v>5.7551172676068996</v>
      </c>
      <c r="H1997" s="39">
        <v>4.6952434342607976</v>
      </c>
      <c r="I1997" s="39">
        <v>5.5595392164060886</v>
      </c>
    </row>
    <row r="1998" spans="1:9" x14ac:dyDescent="0.35">
      <c r="A1998" s="37" t="s">
        <v>246</v>
      </c>
      <c r="B1998" s="37" t="s">
        <v>112</v>
      </c>
      <c r="C1998" s="73" t="s">
        <v>90</v>
      </c>
      <c r="D1998" s="39">
        <v>2</v>
      </c>
      <c r="E1998" s="39">
        <v>1.968308914383341</v>
      </c>
      <c r="F1998" s="39">
        <v>3.0694806111489239</v>
      </c>
      <c r="G1998" s="39">
        <v>4.3070721356458321</v>
      </c>
      <c r="H1998" s="39">
        <v>5.4841938476823433</v>
      </c>
      <c r="I1998" s="39">
        <v>4.6014190636829966</v>
      </c>
    </row>
    <row r="1999" spans="1:9" x14ac:dyDescent="0.35">
      <c r="A1999" s="37" t="s">
        <v>246</v>
      </c>
      <c r="B1999" s="37" t="s">
        <v>112</v>
      </c>
      <c r="C1999" s="73" t="s">
        <v>92</v>
      </c>
      <c r="D1999" s="39">
        <v>0</v>
      </c>
      <c r="E1999" s="39">
        <v>1.1397891803062721</v>
      </c>
      <c r="F1999" s="39">
        <v>2.134993876283827</v>
      </c>
      <c r="G1999" s="39">
        <v>3.3673823887604</v>
      </c>
      <c r="H1999" s="39">
        <v>4.8219997166428383</v>
      </c>
      <c r="I1999" s="39">
        <v>6.2848684911950734</v>
      </c>
    </row>
    <row r="2000" spans="1:9" x14ac:dyDescent="0.35">
      <c r="A2000" s="37" t="s">
        <v>246</v>
      </c>
      <c r="B2000" s="37" t="s">
        <v>113</v>
      </c>
      <c r="C2000" s="73" t="s">
        <v>57</v>
      </c>
      <c r="D2000" s="39">
        <v>8611</v>
      </c>
      <c r="E2000" s="39">
        <v>10532.87613595226</v>
      </c>
      <c r="F2000" s="39">
        <v>12099.264158292301</v>
      </c>
      <c r="G2000" s="39">
        <v>14425.653169537411</v>
      </c>
      <c r="H2000" s="39">
        <v>17152.229436968981</v>
      </c>
      <c r="I2000" s="39">
        <v>19683.223162275361</v>
      </c>
    </row>
    <row r="2001" spans="1:9" x14ac:dyDescent="0.35">
      <c r="A2001" s="37" t="s">
        <v>246</v>
      </c>
      <c r="B2001" s="37" t="s">
        <v>113</v>
      </c>
      <c r="C2001" s="74" t="s">
        <v>59</v>
      </c>
      <c r="D2001" s="39">
        <v>9153</v>
      </c>
      <c r="E2001" s="39">
        <v>9521.0373493157203</v>
      </c>
      <c r="F2001" s="39">
        <v>11385.854123677829</v>
      </c>
      <c r="G2001" s="39">
        <v>13422.685354287391</v>
      </c>
      <c r="H2001" s="39">
        <v>15831.76862898565</v>
      </c>
      <c r="I2001" s="39">
        <v>18452.506016370578</v>
      </c>
    </row>
    <row r="2002" spans="1:9" x14ac:dyDescent="0.35">
      <c r="A2002" s="37" t="s">
        <v>246</v>
      </c>
      <c r="B2002" s="37" t="s">
        <v>113</v>
      </c>
      <c r="C2002" s="73" t="s">
        <v>61</v>
      </c>
      <c r="D2002" s="39">
        <v>8873</v>
      </c>
      <c r="E2002" s="39">
        <v>9880.9280994966994</v>
      </c>
      <c r="F2002" s="39">
        <v>10480.56727156727</v>
      </c>
      <c r="G2002" s="39">
        <v>12686.24880308283</v>
      </c>
      <c r="H2002" s="39">
        <v>14817.873454679209</v>
      </c>
      <c r="I2002" s="39">
        <v>17161.625764653771</v>
      </c>
    </row>
    <row r="2003" spans="1:9" x14ac:dyDescent="0.35">
      <c r="A2003" s="37" t="s">
        <v>246</v>
      </c>
      <c r="B2003" s="37" t="s">
        <v>113</v>
      </c>
      <c r="C2003" s="73" t="s">
        <v>63</v>
      </c>
      <c r="D2003" s="39">
        <v>7553</v>
      </c>
      <c r="E2003" s="39">
        <v>9719.1816062694397</v>
      </c>
      <c r="F2003" s="39">
        <v>10969.329399098209</v>
      </c>
      <c r="G2003" s="39">
        <v>11943.103365188221</v>
      </c>
      <c r="H2003" s="39">
        <v>14251.64222911978</v>
      </c>
      <c r="I2003" s="39">
        <v>16331.57371924823</v>
      </c>
    </row>
    <row r="2004" spans="1:9" x14ac:dyDescent="0.35">
      <c r="A2004" s="37" t="s">
        <v>246</v>
      </c>
      <c r="B2004" s="37" t="s">
        <v>113</v>
      </c>
      <c r="C2004" s="73" t="s">
        <v>65</v>
      </c>
      <c r="D2004" s="39">
        <v>7865</v>
      </c>
      <c r="E2004" s="39">
        <v>8934.8608471097577</v>
      </c>
      <c r="F2004" s="39">
        <v>11659.91239830849</v>
      </c>
      <c r="G2004" s="39">
        <v>13461.21804420956</v>
      </c>
      <c r="H2004" s="39">
        <v>14582.20028418913</v>
      </c>
      <c r="I2004" s="39">
        <v>16896.813744827599</v>
      </c>
    </row>
    <row r="2005" spans="1:9" x14ac:dyDescent="0.35">
      <c r="A2005" s="37" t="s">
        <v>246</v>
      </c>
      <c r="B2005" s="37" t="s">
        <v>113</v>
      </c>
      <c r="C2005" s="73" t="s">
        <v>67</v>
      </c>
      <c r="D2005" s="39">
        <v>8979</v>
      </c>
      <c r="E2005" s="39">
        <v>9821.684295757148</v>
      </c>
      <c r="F2005" s="39">
        <v>11598.678161403321</v>
      </c>
      <c r="G2005" s="39">
        <v>14992.515792237769</v>
      </c>
      <c r="H2005" s="39">
        <v>17083.250428956791</v>
      </c>
      <c r="I2005" s="39">
        <v>18251.09505013136</v>
      </c>
    </row>
    <row r="2006" spans="1:9" x14ac:dyDescent="0.35">
      <c r="A2006" s="37" t="s">
        <v>246</v>
      </c>
      <c r="B2006" s="37" t="s">
        <v>113</v>
      </c>
      <c r="C2006" s="73" t="s">
        <v>69</v>
      </c>
      <c r="D2006" s="39">
        <v>9756</v>
      </c>
      <c r="E2006" s="39">
        <v>10719.72113276277</v>
      </c>
      <c r="F2006" s="39">
        <v>12081.816887446121</v>
      </c>
      <c r="G2006" s="39">
        <v>14370.52147583011</v>
      </c>
      <c r="H2006" s="39">
        <v>17988.34917735411</v>
      </c>
      <c r="I2006" s="39">
        <v>20026.774077220991</v>
      </c>
    </row>
    <row r="2007" spans="1:9" x14ac:dyDescent="0.35">
      <c r="A2007" s="37" t="s">
        <v>246</v>
      </c>
      <c r="B2007" s="37" t="s">
        <v>113</v>
      </c>
      <c r="C2007" s="73" t="s">
        <v>71</v>
      </c>
      <c r="D2007" s="39">
        <v>9247</v>
      </c>
      <c r="E2007" s="39">
        <v>10809.55843726344</v>
      </c>
      <c r="F2007" s="39">
        <v>12048.620948293321</v>
      </c>
      <c r="G2007" s="39">
        <v>13922.76970954468</v>
      </c>
      <c r="H2007" s="39">
        <v>16269.18931590968</v>
      </c>
      <c r="I2007" s="39">
        <v>19823.002032757569</v>
      </c>
    </row>
    <row r="2008" spans="1:9" x14ac:dyDescent="0.35">
      <c r="A2008" s="37" t="s">
        <v>246</v>
      </c>
      <c r="B2008" s="37" t="s">
        <v>113</v>
      </c>
      <c r="C2008" s="73" t="s">
        <v>73</v>
      </c>
      <c r="D2008" s="39">
        <v>7567</v>
      </c>
      <c r="E2008" s="39">
        <v>10054.68503232743</v>
      </c>
      <c r="F2008" s="39">
        <v>11871.58532958467</v>
      </c>
      <c r="G2008" s="39">
        <v>13606.59940675191</v>
      </c>
      <c r="H2008" s="39">
        <v>15585.020653707899</v>
      </c>
      <c r="I2008" s="39">
        <v>17837.527762630121</v>
      </c>
    </row>
    <row r="2009" spans="1:9" x14ac:dyDescent="0.35">
      <c r="A2009" s="37" t="s">
        <v>246</v>
      </c>
      <c r="B2009" s="37" t="s">
        <v>113</v>
      </c>
      <c r="C2009" s="73" t="s">
        <v>76</v>
      </c>
      <c r="D2009" s="39">
        <v>7283</v>
      </c>
      <c r="E2009" s="39">
        <v>8277.8846218776889</v>
      </c>
      <c r="F2009" s="39">
        <v>10932.363475022759</v>
      </c>
      <c r="G2009" s="39">
        <v>13308.40893147062</v>
      </c>
      <c r="H2009" s="39">
        <v>15101.483642740321</v>
      </c>
      <c r="I2009" s="39">
        <v>17010.587524532741</v>
      </c>
    </row>
    <row r="2010" spans="1:9" x14ac:dyDescent="0.35">
      <c r="A2010" s="37" t="s">
        <v>246</v>
      </c>
      <c r="B2010" s="37" t="s">
        <v>113</v>
      </c>
      <c r="C2010" s="73" t="s">
        <v>78</v>
      </c>
      <c r="D2010" s="39">
        <v>6805</v>
      </c>
      <c r="E2010" s="39">
        <v>7810.5027460358424</v>
      </c>
      <c r="F2010" s="39">
        <v>8940.5662883364657</v>
      </c>
      <c r="G2010" s="39">
        <v>12035.257062445969</v>
      </c>
      <c r="H2010" s="39">
        <v>14563.145127833401</v>
      </c>
      <c r="I2010" s="39">
        <v>16243.25639572882</v>
      </c>
    </row>
    <row r="2011" spans="1:9" x14ac:dyDescent="0.35">
      <c r="A2011" s="37" t="s">
        <v>246</v>
      </c>
      <c r="B2011" s="37" t="s">
        <v>113</v>
      </c>
      <c r="C2011" s="73" t="s">
        <v>80</v>
      </c>
      <c r="D2011" s="39">
        <v>6229</v>
      </c>
      <c r="E2011" s="39">
        <v>7100.8083185912437</v>
      </c>
      <c r="F2011" s="39">
        <v>8171.7842407802536</v>
      </c>
      <c r="G2011" s="39">
        <v>9609.8149153752584</v>
      </c>
      <c r="H2011" s="39">
        <v>12845.90375122397</v>
      </c>
      <c r="I2011" s="39">
        <v>15343.035343329509</v>
      </c>
    </row>
    <row r="2012" spans="1:9" x14ac:dyDescent="0.35">
      <c r="A2012" s="37" t="s">
        <v>246</v>
      </c>
      <c r="B2012" s="37" t="s">
        <v>113</v>
      </c>
      <c r="C2012" s="73" t="s">
        <v>82</v>
      </c>
      <c r="D2012" s="39">
        <v>5430</v>
      </c>
      <c r="E2012" s="39">
        <v>6158.7492395497666</v>
      </c>
      <c r="F2012" s="39">
        <v>7165.7184230692728</v>
      </c>
      <c r="G2012" s="39">
        <v>8499.3052745861514</v>
      </c>
      <c r="H2012" s="39">
        <v>9993.267077028966</v>
      </c>
      <c r="I2012" s="39">
        <v>13192.019618921089</v>
      </c>
    </row>
    <row r="2013" spans="1:9" x14ac:dyDescent="0.35">
      <c r="A2013" s="37" t="s">
        <v>246</v>
      </c>
      <c r="B2013" s="37" t="s">
        <v>113</v>
      </c>
      <c r="C2013" s="73" t="s">
        <v>84</v>
      </c>
      <c r="D2013" s="39">
        <v>4366</v>
      </c>
      <c r="E2013" s="39">
        <v>5327.7498312834887</v>
      </c>
      <c r="F2013" s="39">
        <v>6101.4289277388307</v>
      </c>
      <c r="G2013" s="39">
        <v>7411.3059943956678</v>
      </c>
      <c r="H2013" s="39">
        <v>8740.3165147882319</v>
      </c>
      <c r="I2013" s="39">
        <v>10174.854947472249</v>
      </c>
    </row>
    <row r="2014" spans="1:9" x14ac:dyDescent="0.35">
      <c r="A2014" s="37" t="s">
        <v>246</v>
      </c>
      <c r="B2014" s="37" t="s">
        <v>113</v>
      </c>
      <c r="C2014" s="73" t="s">
        <v>86</v>
      </c>
      <c r="D2014" s="39">
        <v>3702</v>
      </c>
      <c r="E2014" s="39">
        <v>4322.9455020398482</v>
      </c>
      <c r="F2014" s="39">
        <v>5292.4740454610319</v>
      </c>
      <c r="G2014" s="39">
        <v>6268.5294528036766</v>
      </c>
      <c r="H2014" s="39">
        <v>7695.7671785935718</v>
      </c>
      <c r="I2014" s="39">
        <v>8980.8258983275755</v>
      </c>
    </row>
    <row r="2015" spans="1:9" x14ac:dyDescent="0.35">
      <c r="A2015" s="37" t="s">
        <v>246</v>
      </c>
      <c r="B2015" s="37" t="s">
        <v>113</v>
      </c>
      <c r="C2015" s="73" t="s">
        <v>88</v>
      </c>
      <c r="D2015" s="39">
        <v>2494</v>
      </c>
      <c r="E2015" s="39">
        <v>3621.9508439016281</v>
      </c>
      <c r="F2015" s="39">
        <v>4258.530238866756</v>
      </c>
      <c r="G2015" s="39">
        <v>5347.0177018611112</v>
      </c>
      <c r="H2015" s="39">
        <v>6350.4513176754381</v>
      </c>
      <c r="I2015" s="39">
        <v>7818.3078102823993</v>
      </c>
    </row>
    <row r="2016" spans="1:9" x14ac:dyDescent="0.35">
      <c r="A2016" s="37" t="s">
        <v>246</v>
      </c>
      <c r="B2016" s="37" t="s">
        <v>113</v>
      </c>
      <c r="C2016" s="73" t="s">
        <v>90</v>
      </c>
      <c r="D2016" s="39">
        <v>1738</v>
      </c>
      <c r="E2016" s="39">
        <v>2242.8701657948068</v>
      </c>
      <c r="F2016" s="39">
        <v>3296.1824490135618</v>
      </c>
      <c r="G2016" s="39">
        <v>4019.2205287996271</v>
      </c>
      <c r="H2016" s="39">
        <v>5063.5483134771548</v>
      </c>
      <c r="I2016" s="39">
        <v>6018.6629116004224</v>
      </c>
    </row>
    <row r="2017" spans="1:9" x14ac:dyDescent="0.35">
      <c r="A2017" s="37" t="s">
        <v>246</v>
      </c>
      <c r="B2017" s="37" t="s">
        <v>113</v>
      </c>
      <c r="C2017" s="73" t="s">
        <v>92</v>
      </c>
      <c r="D2017" s="39">
        <v>1568</v>
      </c>
      <c r="E2017" s="39">
        <v>2256.942942548073</v>
      </c>
      <c r="F2017" s="39">
        <v>3116.297455554075</v>
      </c>
      <c r="G2017" s="39">
        <v>4733.0162747751656</v>
      </c>
      <c r="H2017" s="39">
        <v>6422.5491739322306</v>
      </c>
      <c r="I2017" s="39">
        <v>8328.221071566124</v>
      </c>
    </row>
    <row r="2018" spans="1:9" x14ac:dyDescent="0.35">
      <c r="A2018" s="37" t="s">
        <v>246</v>
      </c>
      <c r="B2018" s="37" t="s">
        <v>114</v>
      </c>
      <c r="C2018" s="73" t="s">
        <v>57</v>
      </c>
      <c r="D2018" s="39">
        <v>761</v>
      </c>
      <c r="E2018" s="39">
        <v>841.84445375082873</v>
      </c>
      <c r="F2018" s="39">
        <v>854.1825483882053</v>
      </c>
      <c r="G2018" s="39">
        <v>887.8182327799741</v>
      </c>
      <c r="H2018" s="39">
        <v>929.78692807290349</v>
      </c>
      <c r="I2018" s="39">
        <v>959.3567293869329</v>
      </c>
    </row>
    <row r="2019" spans="1:9" x14ac:dyDescent="0.35">
      <c r="A2019" s="37" t="s">
        <v>246</v>
      </c>
      <c r="B2019" s="37" t="s">
        <v>114</v>
      </c>
      <c r="C2019" s="74" t="s">
        <v>59</v>
      </c>
      <c r="D2019" s="39">
        <v>827</v>
      </c>
      <c r="E2019" s="39">
        <v>796.83055707086237</v>
      </c>
      <c r="F2019" s="39">
        <v>850.83754362985826</v>
      </c>
      <c r="G2019" s="39">
        <v>862.41941718662792</v>
      </c>
      <c r="H2019" s="39">
        <v>895.54771136002785</v>
      </c>
      <c r="I2019" s="39">
        <v>940.71045697654085</v>
      </c>
    </row>
    <row r="2020" spans="1:9" x14ac:dyDescent="0.35">
      <c r="A2020" s="37" t="s">
        <v>246</v>
      </c>
      <c r="B2020" s="37" t="s">
        <v>114</v>
      </c>
      <c r="C2020" s="73" t="s">
        <v>61</v>
      </c>
      <c r="D2020" s="39">
        <v>644</v>
      </c>
      <c r="E2020" s="39">
        <v>746.60544941556327</v>
      </c>
      <c r="F2020" s="39">
        <v>713.70980022676622</v>
      </c>
      <c r="G2020" s="39">
        <v>748.41861993024077</v>
      </c>
      <c r="H2020" s="39">
        <v>759.44157777999362</v>
      </c>
      <c r="I2020" s="39">
        <v>790.05918202877911</v>
      </c>
    </row>
    <row r="2021" spans="1:9" x14ac:dyDescent="0.35">
      <c r="A2021" s="37" t="s">
        <v>246</v>
      </c>
      <c r="B2021" s="37" t="s">
        <v>114</v>
      </c>
      <c r="C2021" s="73" t="s">
        <v>63</v>
      </c>
      <c r="D2021" s="39">
        <v>495</v>
      </c>
      <c r="E2021" s="39">
        <v>541.79743773624148</v>
      </c>
      <c r="F2021" s="39">
        <v>588.98257262058007</v>
      </c>
      <c r="G2021" s="39">
        <v>561.05942399652781</v>
      </c>
      <c r="H2021" s="39">
        <v>583.07196081630786</v>
      </c>
      <c r="I2021" s="39">
        <v>592.94496307465454</v>
      </c>
    </row>
    <row r="2022" spans="1:9" x14ac:dyDescent="0.35">
      <c r="A2022" s="37" t="s">
        <v>246</v>
      </c>
      <c r="B2022" s="37" t="s">
        <v>114</v>
      </c>
      <c r="C2022" s="73" t="s">
        <v>65</v>
      </c>
      <c r="D2022" s="39">
        <v>706</v>
      </c>
      <c r="E2022" s="39">
        <v>603.85879713245288</v>
      </c>
      <c r="F2022" s="39">
        <v>680.70749203264745</v>
      </c>
      <c r="G2022" s="39">
        <v>704.74067705472623</v>
      </c>
      <c r="H2022" s="39">
        <v>679.04000505222564</v>
      </c>
      <c r="I2022" s="39">
        <v>698.87629710820852</v>
      </c>
    </row>
    <row r="2023" spans="1:9" x14ac:dyDescent="0.35">
      <c r="A2023" s="37" t="s">
        <v>246</v>
      </c>
      <c r="B2023" s="37" t="s">
        <v>114</v>
      </c>
      <c r="C2023" s="73" t="s">
        <v>67</v>
      </c>
      <c r="D2023" s="39">
        <v>960</v>
      </c>
      <c r="E2023" s="39">
        <v>917.39256661714558</v>
      </c>
      <c r="F2023" s="39">
        <v>904.3365628244751</v>
      </c>
      <c r="G2023" s="39">
        <v>1003.525184240869</v>
      </c>
      <c r="H2023" s="39">
        <v>1025.049737890542</v>
      </c>
      <c r="I2023" s="39">
        <v>1006.230039892229</v>
      </c>
    </row>
    <row r="2024" spans="1:9" x14ac:dyDescent="0.35">
      <c r="A2024" s="37" t="s">
        <v>246</v>
      </c>
      <c r="B2024" s="37" t="s">
        <v>114</v>
      </c>
      <c r="C2024" s="73" t="s">
        <v>69</v>
      </c>
      <c r="D2024" s="39">
        <v>956</v>
      </c>
      <c r="E2024" s="39">
        <v>1021.770536416121</v>
      </c>
      <c r="F2024" s="39">
        <v>1000.923018547539</v>
      </c>
      <c r="G2024" s="39">
        <v>1018.331912631061</v>
      </c>
      <c r="H2024" s="39">
        <v>1117.8674359560009</v>
      </c>
      <c r="I2024" s="39">
        <v>1143.523896312887</v>
      </c>
    </row>
    <row r="2025" spans="1:9" x14ac:dyDescent="0.35">
      <c r="A2025" s="37" t="s">
        <v>246</v>
      </c>
      <c r="B2025" s="37" t="s">
        <v>114</v>
      </c>
      <c r="C2025" s="73" t="s">
        <v>71</v>
      </c>
      <c r="D2025" s="39">
        <v>898</v>
      </c>
      <c r="E2025" s="39">
        <v>959.9081257712545</v>
      </c>
      <c r="F2025" s="39">
        <v>997.01743103396109</v>
      </c>
      <c r="G2025" s="39">
        <v>981.20107880678768</v>
      </c>
      <c r="H2025" s="39">
        <v>1012.955843720589</v>
      </c>
      <c r="I2025" s="39">
        <v>1108.198405093354</v>
      </c>
    </row>
    <row r="2026" spans="1:9" x14ac:dyDescent="0.35">
      <c r="A2026" s="37" t="s">
        <v>246</v>
      </c>
      <c r="B2026" s="37" t="s">
        <v>114</v>
      </c>
      <c r="C2026" s="73" t="s">
        <v>73</v>
      </c>
      <c r="D2026" s="39">
        <v>692</v>
      </c>
      <c r="E2026" s="39">
        <v>840.06127938783072</v>
      </c>
      <c r="F2026" s="39">
        <v>878.12346389055244</v>
      </c>
      <c r="G2026" s="39">
        <v>900.67446719593272</v>
      </c>
      <c r="H2026" s="39">
        <v>890.96728291721001</v>
      </c>
      <c r="I2026" s="39">
        <v>926.9581316555666</v>
      </c>
    </row>
    <row r="2027" spans="1:9" x14ac:dyDescent="0.35">
      <c r="A2027" s="37" t="s">
        <v>246</v>
      </c>
      <c r="B2027" s="37" t="s">
        <v>114</v>
      </c>
      <c r="C2027" s="73" t="s">
        <v>76</v>
      </c>
      <c r="D2027" s="39">
        <v>671</v>
      </c>
      <c r="E2027" s="39">
        <v>624.15551855234128</v>
      </c>
      <c r="F2027" s="39">
        <v>733.7680058733456</v>
      </c>
      <c r="G2027" s="39">
        <v>761.81537086316541</v>
      </c>
      <c r="H2027" s="39">
        <v>779.46931664843817</v>
      </c>
      <c r="I2027" s="39">
        <v>775.98851431076946</v>
      </c>
    </row>
    <row r="2028" spans="1:9" x14ac:dyDescent="0.35">
      <c r="A2028" s="37" t="s">
        <v>246</v>
      </c>
      <c r="B2028" s="37" t="s">
        <v>114</v>
      </c>
      <c r="C2028" s="73" t="s">
        <v>78</v>
      </c>
      <c r="D2028" s="39">
        <v>582</v>
      </c>
      <c r="E2028" s="39">
        <v>579.14381633560083</v>
      </c>
      <c r="F2028" s="39">
        <v>549.01987096804146</v>
      </c>
      <c r="G2028" s="39">
        <v>637.31248742531227</v>
      </c>
      <c r="H2028" s="39">
        <v>661.19325117850599</v>
      </c>
      <c r="I2028" s="39">
        <v>676.46252800878119</v>
      </c>
    </row>
    <row r="2029" spans="1:9" x14ac:dyDescent="0.35">
      <c r="A2029" s="37" t="s">
        <v>246</v>
      </c>
      <c r="B2029" s="37" t="s">
        <v>114</v>
      </c>
      <c r="C2029" s="73" t="s">
        <v>80</v>
      </c>
      <c r="D2029" s="39">
        <v>572</v>
      </c>
      <c r="E2029" s="39">
        <v>484.56676896384499</v>
      </c>
      <c r="F2029" s="39">
        <v>477.51663779970789</v>
      </c>
      <c r="G2029" s="39">
        <v>458.64037494192792</v>
      </c>
      <c r="H2029" s="39">
        <v>530.25429908219576</v>
      </c>
      <c r="I2029" s="39">
        <v>551.56724471780251</v>
      </c>
    </row>
    <row r="2030" spans="1:9" x14ac:dyDescent="0.35">
      <c r="A2030" s="37" t="s">
        <v>246</v>
      </c>
      <c r="B2030" s="37" t="s">
        <v>114</v>
      </c>
      <c r="C2030" s="73" t="s">
        <v>82</v>
      </c>
      <c r="D2030" s="39">
        <v>397</v>
      </c>
      <c r="E2030" s="39">
        <v>453.58005265031022</v>
      </c>
      <c r="F2030" s="39">
        <v>397.57741089458381</v>
      </c>
      <c r="G2030" s="39">
        <v>389.87644856425851</v>
      </c>
      <c r="H2030" s="39">
        <v>379.70776955241138</v>
      </c>
      <c r="I2030" s="39">
        <v>439.40539882420478</v>
      </c>
    </row>
    <row r="2031" spans="1:9" x14ac:dyDescent="0.35">
      <c r="A2031" s="37" t="s">
        <v>246</v>
      </c>
      <c r="B2031" s="37" t="s">
        <v>114</v>
      </c>
      <c r="C2031" s="73" t="s">
        <v>84</v>
      </c>
      <c r="D2031" s="39">
        <v>216</v>
      </c>
      <c r="E2031" s="39">
        <v>297.45667308362522</v>
      </c>
      <c r="F2031" s="39">
        <v>332.53306930195743</v>
      </c>
      <c r="G2031" s="39">
        <v>294.77517753931949</v>
      </c>
      <c r="H2031" s="39">
        <v>287.92055800494518</v>
      </c>
      <c r="I2031" s="39">
        <v>282.9335826813475</v>
      </c>
    </row>
    <row r="2032" spans="1:9" x14ac:dyDescent="0.35">
      <c r="A2032" s="37" t="s">
        <v>246</v>
      </c>
      <c r="B2032" s="37" t="s">
        <v>114</v>
      </c>
      <c r="C2032" s="73" t="s">
        <v>86</v>
      </c>
      <c r="D2032" s="39">
        <v>175</v>
      </c>
      <c r="E2032" s="39">
        <v>184.20620090554979</v>
      </c>
      <c r="F2032" s="39">
        <v>249.49368637276871</v>
      </c>
      <c r="G2032" s="39">
        <v>277.73951956692213</v>
      </c>
      <c r="H2032" s="39">
        <v>248.99852616343429</v>
      </c>
      <c r="I2032" s="39">
        <v>243.79146249042191</v>
      </c>
    </row>
    <row r="2033" spans="1:9" x14ac:dyDescent="0.35">
      <c r="A2033" s="37" t="s">
        <v>246</v>
      </c>
      <c r="B2033" s="37" t="s">
        <v>114</v>
      </c>
      <c r="C2033" s="73" t="s">
        <v>88</v>
      </c>
      <c r="D2033" s="39">
        <v>105</v>
      </c>
      <c r="E2033" s="39">
        <v>167.920628688276</v>
      </c>
      <c r="F2033" s="39">
        <v>180.00647688775979</v>
      </c>
      <c r="G2033" s="39">
        <v>238.6338260215706</v>
      </c>
      <c r="H2033" s="39">
        <v>265.88728571881592</v>
      </c>
      <c r="I2033" s="39">
        <v>244.9932938701329</v>
      </c>
    </row>
    <row r="2034" spans="1:9" x14ac:dyDescent="0.35">
      <c r="A2034" s="37" t="s">
        <v>246</v>
      </c>
      <c r="B2034" s="37" t="s">
        <v>114</v>
      </c>
      <c r="C2034" s="73" t="s">
        <v>90</v>
      </c>
      <c r="D2034" s="39">
        <v>58</v>
      </c>
      <c r="E2034" s="39">
        <v>85.215209176804393</v>
      </c>
      <c r="F2034" s="39">
        <v>135.57265562416609</v>
      </c>
      <c r="G2034" s="39">
        <v>147.16971095248701</v>
      </c>
      <c r="H2034" s="39">
        <v>199.14232339105899</v>
      </c>
      <c r="I2034" s="39">
        <v>224.99448470153339</v>
      </c>
    </row>
    <row r="2035" spans="1:9" x14ac:dyDescent="0.35">
      <c r="A2035" s="37" t="s">
        <v>246</v>
      </c>
      <c r="B2035" s="37" t="s">
        <v>114</v>
      </c>
      <c r="C2035" s="73" t="s">
        <v>92</v>
      </c>
      <c r="D2035" s="39">
        <v>49</v>
      </c>
      <c r="E2035" s="39">
        <v>72.324512826863952</v>
      </c>
      <c r="F2035" s="39">
        <v>106.9053171400564</v>
      </c>
      <c r="G2035" s="39">
        <v>169.9614495201354</v>
      </c>
      <c r="H2035" s="39">
        <v>218.50743734519989</v>
      </c>
      <c r="I2035" s="39">
        <v>292.58579912076812</v>
      </c>
    </row>
    <row r="2036" spans="1:9" x14ac:dyDescent="0.35">
      <c r="A2036" s="37" t="s">
        <v>246</v>
      </c>
      <c r="B2036" s="37" t="s">
        <v>115</v>
      </c>
      <c r="C2036" s="73" t="s">
        <v>57</v>
      </c>
      <c r="D2036" s="39">
        <v>43</v>
      </c>
      <c r="E2036" s="39">
        <v>42.004095470575322</v>
      </c>
      <c r="F2036" s="39">
        <v>41.529620718945552</v>
      </c>
      <c r="G2036" s="39">
        <v>42.136864055232252</v>
      </c>
      <c r="H2036" s="39">
        <v>42.694925126451793</v>
      </c>
      <c r="I2036" s="39">
        <v>42.738295330001471</v>
      </c>
    </row>
    <row r="2037" spans="1:9" x14ac:dyDescent="0.35">
      <c r="A2037" s="37" t="s">
        <v>246</v>
      </c>
      <c r="B2037" s="37" t="s">
        <v>115</v>
      </c>
      <c r="C2037" s="74" t="s">
        <v>59</v>
      </c>
      <c r="D2037" s="39">
        <v>36</v>
      </c>
      <c r="E2037" s="39">
        <v>40.903387413958598</v>
      </c>
      <c r="F2037" s="39">
        <v>39.844280266308942</v>
      </c>
      <c r="G2037" s="39">
        <v>39.642499125878743</v>
      </c>
      <c r="H2037" s="39">
        <v>40.45687520138511</v>
      </c>
      <c r="I2037" s="39">
        <v>40.900332081370372</v>
      </c>
    </row>
    <row r="2038" spans="1:9" x14ac:dyDescent="0.35">
      <c r="A2038" s="37" t="s">
        <v>246</v>
      </c>
      <c r="B2038" s="37" t="s">
        <v>115</v>
      </c>
      <c r="C2038" s="73" t="s">
        <v>61</v>
      </c>
      <c r="D2038" s="39">
        <v>46</v>
      </c>
      <c r="E2038" s="39">
        <v>32.394354143419633</v>
      </c>
      <c r="F2038" s="39">
        <v>37.747172841673247</v>
      </c>
      <c r="G2038" s="39">
        <v>36.754102470438021</v>
      </c>
      <c r="H2038" s="39">
        <v>36.440778265431057</v>
      </c>
      <c r="I2038" s="39">
        <v>36.629544478883389</v>
      </c>
    </row>
    <row r="2039" spans="1:9" x14ac:dyDescent="0.35">
      <c r="A2039" s="37" t="s">
        <v>246</v>
      </c>
      <c r="B2039" s="37" t="s">
        <v>115</v>
      </c>
      <c r="C2039" s="73" t="s">
        <v>63</v>
      </c>
      <c r="D2039" s="39">
        <v>52</v>
      </c>
      <c r="E2039" s="39">
        <v>35.940049184945963</v>
      </c>
      <c r="F2039" s="39">
        <v>25.671395399298088</v>
      </c>
      <c r="G2039" s="39">
        <v>28.943936317084638</v>
      </c>
      <c r="H2039" s="39">
        <v>28.230176901734641</v>
      </c>
      <c r="I2039" s="39">
        <v>27.695249814323649</v>
      </c>
    </row>
    <row r="2040" spans="1:9" x14ac:dyDescent="0.35">
      <c r="A2040" s="37" t="s">
        <v>246</v>
      </c>
      <c r="B2040" s="37" t="s">
        <v>115</v>
      </c>
      <c r="C2040" s="73" t="s">
        <v>65</v>
      </c>
      <c r="D2040" s="39">
        <v>46</v>
      </c>
      <c r="E2040" s="39">
        <v>61.37616617998949</v>
      </c>
      <c r="F2040" s="39">
        <v>48.978722207588397</v>
      </c>
      <c r="G2040" s="39">
        <v>40.642492407399743</v>
      </c>
      <c r="H2040" s="39">
        <v>43.671375530627941</v>
      </c>
      <c r="I2040" s="39">
        <v>42.684342972835488</v>
      </c>
    </row>
    <row r="2041" spans="1:9" x14ac:dyDescent="0.35">
      <c r="A2041" s="37" t="s">
        <v>246</v>
      </c>
      <c r="B2041" s="37" t="s">
        <v>115</v>
      </c>
      <c r="C2041" s="73" t="s">
        <v>67</v>
      </c>
      <c r="D2041" s="39">
        <v>39</v>
      </c>
      <c r="E2041" s="39">
        <v>47.650300245545367</v>
      </c>
      <c r="F2041" s="39">
        <v>66.436895177246015</v>
      </c>
      <c r="G2041" s="39">
        <v>56.246813399441898</v>
      </c>
      <c r="H2041" s="39">
        <v>48.661525595799667</v>
      </c>
      <c r="I2041" s="39">
        <v>50.976466897053513</v>
      </c>
    </row>
    <row r="2042" spans="1:9" x14ac:dyDescent="0.35">
      <c r="A2042" s="37" t="s">
        <v>246</v>
      </c>
      <c r="B2042" s="37" t="s">
        <v>115</v>
      </c>
      <c r="C2042" s="73" t="s">
        <v>69</v>
      </c>
      <c r="D2042" s="39">
        <v>55</v>
      </c>
      <c r="E2042" s="39">
        <v>52.807493966287673</v>
      </c>
      <c r="F2042" s="39">
        <v>53.020059525234693</v>
      </c>
      <c r="G2042" s="39">
        <v>69.384822044138573</v>
      </c>
      <c r="H2042" s="39">
        <v>61.10772146403076</v>
      </c>
      <c r="I2042" s="39">
        <v>54.683003852293169</v>
      </c>
    </row>
    <row r="2043" spans="1:9" x14ac:dyDescent="0.35">
      <c r="A2043" s="37" t="s">
        <v>246</v>
      </c>
      <c r="B2043" s="37" t="s">
        <v>115</v>
      </c>
      <c r="C2043" s="73" t="s">
        <v>71</v>
      </c>
      <c r="D2043" s="39">
        <v>37</v>
      </c>
      <c r="E2043" s="39">
        <v>43.958374639717547</v>
      </c>
      <c r="F2043" s="39">
        <v>41.058016096267963</v>
      </c>
      <c r="G2043" s="39">
        <v>41.366183007800807</v>
      </c>
      <c r="H2043" s="39">
        <v>54.455406614100752</v>
      </c>
      <c r="I2043" s="39">
        <v>48.527420050614907</v>
      </c>
    </row>
    <row r="2044" spans="1:9" x14ac:dyDescent="0.35">
      <c r="A2044" s="37" t="s">
        <v>246</v>
      </c>
      <c r="B2044" s="37" t="s">
        <v>115</v>
      </c>
      <c r="C2044" s="73" t="s">
        <v>73</v>
      </c>
      <c r="D2044" s="39">
        <v>21</v>
      </c>
      <c r="E2044" s="39">
        <v>34.13485781456081</v>
      </c>
      <c r="F2044" s="39">
        <v>36.468434524497468</v>
      </c>
      <c r="G2044" s="39">
        <v>34.328675115799122</v>
      </c>
      <c r="H2044" s="39">
        <v>34.625383593284283</v>
      </c>
      <c r="I2044" s="39">
        <v>44.909938603379537</v>
      </c>
    </row>
    <row r="2045" spans="1:9" x14ac:dyDescent="0.35">
      <c r="A2045" s="37" t="s">
        <v>246</v>
      </c>
      <c r="B2045" s="37" t="s">
        <v>115</v>
      </c>
      <c r="C2045" s="73" t="s">
        <v>76</v>
      </c>
      <c r="D2045" s="39">
        <v>37</v>
      </c>
      <c r="E2045" s="39">
        <v>28.364927412695891</v>
      </c>
      <c r="F2045" s="39">
        <v>39.865164236172212</v>
      </c>
      <c r="G2045" s="39">
        <v>41.621800695439163</v>
      </c>
      <c r="H2045" s="39">
        <v>39.785710091114282</v>
      </c>
      <c r="I2045" s="39">
        <v>39.755159839349723</v>
      </c>
    </row>
    <row r="2046" spans="1:9" x14ac:dyDescent="0.35">
      <c r="A2046" s="37" t="s">
        <v>246</v>
      </c>
      <c r="B2046" s="37" t="s">
        <v>115</v>
      </c>
      <c r="C2046" s="73" t="s">
        <v>78</v>
      </c>
      <c r="D2046" s="39">
        <v>47</v>
      </c>
      <c r="E2046" s="39">
        <v>37.663021205989033</v>
      </c>
      <c r="F2046" s="39">
        <v>30.19492240549879</v>
      </c>
      <c r="G2046" s="39">
        <v>41.329310124651087</v>
      </c>
      <c r="H2046" s="39">
        <v>42.770443620722347</v>
      </c>
      <c r="I2046" s="39">
        <v>40.870362099531967</v>
      </c>
    </row>
    <row r="2047" spans="1:9" x14ac:dyDescent="0.35">
      <c r="A2047" s="37" t="s">
        <v>246</v>
      </c>
      <c r="B2047" s="37" t="s">
        <v>115</v>
      </c>
      <c r="C2047" s="73" t="s">
        <v>80</v>
      </c>
      <c r="D2047" s="39">
        <v>41</v>
      </c>
      <c r="E2047" s="39">
        <v>44.639443114506122</v>
      </c>
      <c r="F2047" s="39">
        <v>35.740357342431928</v>
      </c>
      <c r="G2047" s="39">
        <v>29.37730058287956</v>
      </c>
      <c r="H2047" s="39">
        <v>39.297270307428533</v>
      </c>
      <c r="I2047" s="39">
        <v>40.258080962839443</v>
      </c>
    </row>
    <row r="2048" spans="1:9" x14ac:dyDescent="0.35">
      <c r="A2048" s="37" t="s">
        <v>246</v>
      </c>
      <c r="B2048" s="37" t="s">
        <v>115</v>
      </c>
      <c r="C2048" s="73" t="s">
        <v>82</v>
      </c>
      <c r="D2048" s="39">
        <v>13</v>
      </c>
      <c r="E2048" s="39">
        <v>28.257437138191971</v>
      </c>
      <c r="F2048" s="39">
        <v>35.517920612424007</v>
      </c>
      <c r="G2048" s="39">
        <v>28.878335471215681</v>
      </c>
      <c r="H2048" s="39">
        <v>23.411114492938879</v>
      </c>
      <c r="I2048" s="39">
        <v>31.083626575154501</v>
      </c>
    </row>
    <row r="2049" spans="1:9" x14ac:dyDescent="0.35">
      <c r="A2049" s="37" t="s">
        <v>246</v>
      </c>
      <c r="B2049" s="37" t="s">
        <v>115</v>
      </c>
      <c r="C2049" s="73" t="s">
        <v>84</v>
      </c>
      <c r="D2049" s="39">
        <v>15</v>
      </c>
      <c r="E2049" s="39">
        <v>16.43340690778837</v>
      </c>
      <c r="F2049" s="39">
        <v>27.122317244822639</v>
      </c>
      <c r="G2049" s="39">
        <v>31.434128712041211</v>
      </c>
      <c r="H2049" s="39">
        <v>26.365475324503159</v>
      </c>
      <c r="I2049" s="39">
        <v>23.112521608717891</v>
      </c>
    </row>
    <row r="2050" spans="1:9" x14ac:dyDescent="0.35">
      <c r="A2050" s="37" t="s">
        <v>246</v>
      </c>
      <c r="B2050" s="37" t="s">
        <v>115</v>
      </c>
      <c r="C2050" s="73" t="s">
        <v>86</v>
      </c>
      <c r="D2050" s="39">
        <v>5</v>
      </c>
      <c r="E2050" s="39">
        <v>7.2707498097832186</v>
      </c>
      <c r="F2050" s="39">
        <v>5.6609280215344597</v>
      </c>
      <c r="G2050" s="39">
        <v>12.983983956997641</v>
      </c>
      <c r="H2050" s="39">
        <v>16.720931424058062</v>
      </c>
      <c r="I2050" s="39">
        <v>13.59324478938143</v>
      </c>
    </row>
    <row r="2051" spans="1:9" x14ac:dyDescent="0.35">
      <c r="A2051" s="37" t="s">
        <v>246</v>
      </c>
      <c r="B2051" s="37" t="s">
        <v>115</v>
      </c>
      <c r="C2051" s="73" t="s">
        <v>88</v>
      </c>
      <c r="D2051" s="39">
        <v>7</v>
      </c>
      <c r="E2051" s="39">
        <v>8.3336002260505619</v>
      </c>
      <c r="F2051" s="39">
        <v>8.1109357478285613</v>
      </c>
      <c r="G2051" s="39">
        <v>7.6140794976164008</v>
      </c>
      <c r="H2051" s="39">
        <v>14.07526001847666</v>
      </c>
      <c r="I2051" s="39">
        <v>17.07749473840467</v>
      </c>
    </row>
    <row r="2052" spans="1:9" x14ac:dyDescent="0.35">
      <c r="A2052" s="37" t="s">
        <v>246</v>
      </c>
      <c r="B2052" s="37" t="s">
        <v>115</v>
      </c>
      <c r="C2052" s="73" t="s">
        <v>90</v>
      </c>
      <c r="D2052" s="39">
        <v>0</v>
      </c>
      <c r="E2052" s="39">
        <v>5.4808164425941213</v>
      </c>
      <c r="F2052" s="39">
        <v>6.9880201731121394</v>
      </c>
      <c r="G2052" s="39">
        <v>6.9152332127268181</v>
      </c>
      <c r="H2052" s="39">
        <v>6.2812468180486798</v>
      </c>
      <c r="I2052" s="39">
        <v>11.885247528348399</v>
      </c>
    </row>
    <row r="2053" spans="1:9" x14ac:dyDescent="0.35">
      <c r="A2053" s="37" t="s">
        <v>246</v>
      </c>
      <c r="B2053" s="37" t="s">
        <v>115</v>
      </c>
      <c r="C2053" s="73" t="s">
        <v>92</v>
      </c>
      <c r="D2053" s="39">
        <v>1</v>
      </c>
      <c r="E2053" s="39">
        <v>0.40959892380555563</v>
      </c>
      <c r="F2053" s="39">
        <v>3.6868230404199549</v>
      </c>
      <c r="G2053" s="39">
        <v>6.4748665986483367</v>
      </c>
      <c r="H2053" s="39">
        <v>7.8077410072531999</v>
      </c>
      <c r="I2053" s="39">
        <v>7.9801390758684896</v>
      </c>
    </row>
    <row r="2054" spans="1:9" x14ac:dyDescent="0.35">
      <c r="A2054" s="37" t="s">
        <v>246</v>
      </c>
      <c r="B2054" s="37" t="s">
        <v>116</v>
      </c>
      <c r="C2054" s="73" t="s">
        <v>57</v>
      </c>
      <c r="D2054" s="39">
        <v>965</v>
      </c>
      <c r="E2054" s="39">
        <v>1041.6384489660279</v>
      </c>
      <c r="F2054" s="39">
        <v>1152.019777985156</v>
      </c>
      <c r="G2054" s="39">
        <v>1278.2827849231101</v>
      </c>
      <c r="H2054" s="39">
        <v>1393.3438948740311</v>
      </c>
      <c r="I2054" s="39">
        <v>1449.7735478035991</v>
      </c>
    </row>
    <row r="2055" spans="1:9" x14ac:dyDescent="0.35">
      <c r="A2055" s="37" t="s">
        <v>246</v>
      </c>
      <c r="B2055" s="37" t="s">
        <v>116</v>
      </c>
      <c r="C2055" s="74" t="s">
        <v>59</v>
      </c>
      <c r="D2055" s="39">
        <v>1185</v>
      </c>
      <c r="E2055" s="39">
        <v>1162.877566621921</v>
      </c>
      <c r="F2055" s="39">
        <v>1269.2349862330991</v>
      </c>
      <c r="G2055" s="39">
        <v>1380.664914923517</v>
      </c>
      <c r="H2055" s="39">
        <v>1501.6238988699149</v>
      </c>
      <c r="I2055" s="39">
        <v>1594.7196788002241</v>
      </c>
    </row>
    <row r="2056" spans="1:9" x14ac:dyDescent="0.35">
      <c r="A2056" s="37" t="s">
        <v>246</v>
      </c>
      <c r="B2056" s="37" t="s">
        <v>116</v>
      </c>
      <c r="C2056" s="73" t="s">
        <v>61</v>
      </c>
      <c r="D2056" s="39">
        <v>1287</v>
      </c>
      <c r="E2056" s="39">
        <v>1429.965523855529</v>
      </c>
      <c r="F2056" s="39">
        <v>1423.2619722369991</v>
      </c>
      <c r="G2056" s="39">
        <v>1532.2622347626209</v>
      </c>
      <c r="H2056" s="39">
        <v>1632.8070049214759</v>
      </c>
      <c r="I2056" s="39">
        <v>1726.723929326849</v>
      </c>
    </row>
    <row r="2057" spans="1:9" x14ac:dyDescent="0.35">
      <c r="A2057" s="37" t="s">
        <v>246</v>
      </c>
      <c r="B2057" s="37" t="s">
        <v>116</v>
      </c>
      <c r="C2057" s="73" t="s">
        <v>63</v>
      </c>
      <c r="D2057" s="39">
        <v>1115</v>
      </c>
      <c r="E2057" s="39">
        <v>1289.4962902467919</v>
      </c>
      <c r="F2057" s="39">
        <v>1422.138369583118</v>
      </c>
      <c r="G2057" s="39">
        <v>1406.4563793760869</v>
      </c>
      <c r="H2057" s="39">
        <v>1495.180472609127</v>
      </c>
      <c r="I2057" s="39">
        <v>1551.309573149679</v>
      </c>
    </row>
    <row r="2058" spans="1:9" x14ac:dyDescent="0.35">
      <c r="A2058" s="37" t="s">
        <v>246</v>
      </c>
      <c r="B2058" s="37" t="s">
        <v>116</v>
      </c>
      <c r="C2058" s="73" t="s">
        <v>65</v>
      </c>
      <c r="D2058" s="39">
        <v>836</v>
      </c>
      <c r="E2058" s="39">
        <v>901.69570936633249</v>
      </c>
      <c r="F2058" s="39">
        <v>1117.6574106120311</v>
      </c>
      <c r="G2058" s="39">
        <v>1218.3439064640249</v>
      </c>
      <c r="H2058" s="39">
        <v>1205.5621562088011</v>
      </c>
      <c r="I2058" s="39">
        <v>1249.61324583289</v>
      </c>
    </row>
    <row r="2059" spans="1:9" x14ac:dyDescent="0.35">
      <c r="A2059" s="37" t="s">
        <v>246</v>
      </c>
      <c r="B2059" s="37" t="s">
        <v>116</v>
      </c>
      <c r="C2059" s="73" t="s">
        <v>67</v>
      </c>
      <c r="D2059" s="39">
        <v>958</v>
      </c>
      <c r="E2059" s="39">
        <v>896.80587186209925</v>
      </c>
      <c r="F2059" s="39">
        <v>1034.9146447105791</v>
      </c>
      <c r="G2059" s="39">
        <v>1248.588345444497</v>
      </c>
      <c r="H2059" s="39">
        <v>1327.4929914163199</v>
      </c>
      <c r="I2059" s="39">
        <v>1295.041416748132</v>
      </c>
    </row>
    <row r="2060" spans="1:9" x14ac:dyDescent="0.35">
      <c r="A2060" s="37" t="s">
        <v>246</v>
      </c>
      <c r="B2060" s="37" t="s">
        <v>116</v>
      </c>
      <c r="C2060" s="73" t="s">
        <v>69</v>
      </c>
      <c r="D2060" s="39">
        <v>1059</v>
      </c>
      <c r="E2060" s="39">
        <v>1182.5600011604579</v>
      </c>
      <c r="F2060" s="39">
        <v>1213.963784489315</v>
      </c>
      <c r="G2060" s="39">
        <v>1371.7733399638571</v>
      </c>
      <c r="H2060" s="39">
        <v>1590.7587781871409</v>
      </c>
      <c r="I2060" s="39">
        <v>1635.934084179657</v>
      </c>
    </row>
    <row r="2061" spans="1:9" x14ac:dyDescent="0.35">
      <c r="A2061" s="37" t="s">
        <v>246</v>
      </c>
      <c r="B2061" s="37" t="s">
        <v>116</v>
      </c>
      <c r="C2061" s="73" t="s">
        <v>71</v>
      </c>
      <c r="D2061" s="39">
        <v>1194</v>
      </c>
      <c r="E2061" s="39">
        <v>1286.9377415235299</v>
      </c>
      <c r="F2061" s="39">
        <v>1434.861562944194</v>
      </c>
      <c r="G2061" s="39">
        <v>1482.4698511154011</v>
      </c>
      <c r="H2061" s="39">
        <v>1636.6526277827811</v>
      </c>
      <c r="I2061" s="39">
        <v>1828.452315119983</v>
      </c>
    </row>
    <row r="2062" spans="1:9" x14ac:dyDescent="0.35">
      <c r="A2062" s="37" t="s">
        <v>246</v>
      </c>
      <c r="B2062" s="37" t="s">
        <v>116</v>
      </c>
      <c r="C2062" s="73" t="s">
        <v>73</v>
      </c>
      <c r="D2062" s="39">
        <v>1177</v>
      </c>
      <c r="E2062" s="39">
        <v>1382.2307817437941</v>
      </c>
      <c r="F2062" s="39">
        <v>1521.463097877941</v>
      </c>
      <c r="G2062" s="39">
        <v>1667.756094371322</v>
      </c>
      <c r="H2062" s="39">
        <v>1711.692599821856</v>
      </c>
      <c r="I2062" s="39">
        <v>1835.408044265344</v>
      </c>
    </row>
    <row r="2063" spans="1:9" x14ac:dyDescent="0.35">
      <c r="A2063" s="37" t="s">
        <v>246</v>
      </c>
      <c r="B2063" s="37" t="s">
        <v>116</v>
      </c>
      <c r="C2063" s="73" t="s">
        <v>76</v>
      </c>
      <c r="D2063" s="39">
        <v>1268</v>
      </c>
      <c r="E2063" s="39">
        <v>1298.8404766888291</v>
      </c>
      <c r="F2063" s="39">
        <v>1551.6906532628129</v>
      </c>
      <c r="G2063" s="39">
        <v>1694.949785834357</v>
      </c>
      <c r="H2063" s="39">
        <v>1824.3313670022869</v>
      </c>
      <c r="I2063" s="39">
        <v>1837.777964802709</v>
      </c>
    </row>
    <row r="2064" spans="1:9" x14ac:dyDescent="0.35">
      <c r="A2064" s="37" t="s">
        <v>246</v>
      </c>
      <c r="B2064" s="37" t="s">
        <v>116</v>
      </c>
      <c r="C2064" s="73" t="s">
        <v>78</v>
      </c>
      <c r="D2064" s="39">
        <v>1357</v>
      </c>
      <c r="E2064" s="39">
        <v>1386.288921967955</v>
      </c>
      <c r="F2064" s="39">
        <v>1446.9415184992849</v>
      </c>
      <c r="G2064" s="39">
        <v>1715.2550409010209</v>
      </c>
      <c r="H2064" s="39">
        <v>1849.273887857418</v>
      </c>
      <c r="I2064" s="39">
        <v>1942.1785053469789</v>
      </c>
    </row>
    <row r="2065" spans="1:9" x14ac:dyDescent="0.35">
      <c r="A2065" s="37" t="s">
        <v>246</v>
      </c>
      <c r="B2065" s="37" t="s">
        <v>116</v>
      </c>
      <c r="C2065" s="73" t="s">
        <v>80</v>
      </c>
      <c r="D2065" s="39">
        <v>1531</v>
      </c>
      <c r="E2065" s="39">
        <v>1512.6528969759031</v>
      </c>
      <c r="F2065" s="39">
        <v>1582.2274042697511</v>
      </c>
      <c r="G2065" s="39">
        <v>1642.893678419251</v>
      </c>
      <c r="H2065" s="39">
        <v>1921.4103283276211</v>
      </c>
      <c r="I2065" s="39">
        <v>2028.573324738808</v>
      </c>
    </row>
    <row r="2066" spans="1:9" x14ac:dyDescent="0.35">
      <c r="A2066" s="37" t="s">
        <v>246</v>
      </c>
      <c r="B2066" s="37" t="s">
        <v>116</v>
      </c>
      <c r="C2066" s="73" t="s">
        <v>82</v>
      </c>
      <c r="D2066" s="39">
        <v>1446</v>
      </c>
      <c r="E2066" s="39">
        <v>1705.7085722939889</v>
      </c>
      <c r="F2066" s="39">
        <v>1736.547263944291</v>
      </c>
      <c r="G2066" s="39">
        <v>1814.143785389093</v>
      </c>
      <c r="H2066" s="39">
        <v>1869.739300516663</v>
      </c>
      <c r="I2066" s="39">
        <v>2143.4320842373659</v>
      </c>
    </row>
    <row r="2067" spans="1:9" x14ac:dyDescent="0.35">
      <c r="A2067" s="37" t="s">
        <v>246</v>
      </c>
      <c r="B2067" s="37" t="s">
        <v>116</v>
      </c>
      <c r="C2067" s="73" t="s">
        <v>84</v>
      </c>
      <c r="D2067" s="39">
        <v>1230</v>
      </c>
      <c r="E2067" s="39">
        <v>1562.2589381237719</v>
      </c>
      <c r="F2067" s="39">
        <v>1844.9683187628971</v>
      </c>
      <c r="G2067" s="39">
        <v>1888.9855322286251</v>
      </c>
      <c r="H2067" s="39">
        <v>1962.9843081639699</v>
      </c>
      <c r="I2067" s="39">
        <v>1995.2746364936011</v>
      </c>
    </row>
    <row r="2068" spans="1:9" x14ac:dyDescent="0.35">
      <c r="A2068" s="37" t="s">
        <v>246</v>
      </c>
      <c r="B2068" s="37" t="s">
        <v>116</v>
      </c>
      <c r="C2068" s="73" t="s">
        <v>86</v>
      </c>
      <c r="D2068" s="39">
        <v>1064</v>
      </c>
      <c r="E2068" s="39">
        <v>1281.8440236884489</v>
      </c>
      <c r="F2068" s="39">
        <v>1636.474574163168</v>
      </c>
      <c r="G2068" s="39">
        <v>1908.0769279187821</v>
      </c>
      <c r="H2068" s="39">
        <v>1951.938211314646</v>
      </c>
      <c r="I2068" s="39">
        <v>2002.071365576345</v>
      </c>
    </row>
    <row r="2069" spans="1:9" x14ac:dyDescent="0.35">
      <c r="A2069" s="37" t="s">
        <v>246</v>
      </c>
      <c r="B2069" s="37" t="s">
        <v>116</v>
      </c>
      <c r="C2069" s="73" t="s">
        <v>88</v>
      </c>
      <c r="D2069" s="39">
        <v>705</v>
      </c>
      <c r="E2069" s="39">
        <v>1055.3759884072149</v>
      </c>
      <c r="F2069" s="39">
        <v>1278.0844362675821</v>
      </c>
      <c r="G2069" s="39">
        <v>1623.6881622291789</v>
      </c>
      <c r="H2069" s="39">
        <v>1868.0328935454249</v>
      </c>
      <c r="I2069" s="39">
        <v>1893.325860329544</v>
      </c>
    </row>
    <row r="2070" spans="1:9" x14ac:dyDescent="0.35">
      <c r="A2070" s="37" t="s">
        <v>246</v>
      </c>
      <c r="B2070" s="37" t="s">
        <v>116</v>
      </c>
      <c r="C2070" s="73" t="s">
        <v>90</v>
      </c>
      <c r="D2070" s="39">
        <v>495</v>
      </c>
      <c r="E2070" s="39">
        <v>646.62514926500728</v>
      </c>
      <c r="F2070" s="39">
        <v>969.70410672861726</v>
      </c>
      <c r="G2070" s="39">
        <v>1169.0860441409509</v>
      </c>
      <c r="H2070" s="39">
        <v>1488.744565743327</v>
      </c>
      <c r="I2070" s="39">
        <v>1681.966195046879</v>
      </c>
    </row>
    <row r="2071" spans="1:9" x14ac:dyDescent="0.35">
      <c r="A2071" s="37" t="s">
        <v>246</v>
      </c>
      <c r="B2071" s="37" t="s">
        <v>116</v>
      </c>
      <c r="C2071" s="73" t="s">
        <v>92</v>
      </c>
      <c r="D2071" s="39">
        <v>411</v>
      </c>
      <c r="E2071" s="39">
        <v>631.47286688371878</v>
      </c>
      <c r="F2071" s="39">
        <v>902.81989621876119</v>
      </c>
      <c r="G2071" s="39">
        <v>1310.7143851230289</v>
      </c>
      <c r="H2071" s="39">
        <v>1702.739081172741</v>
      </c>
      <c r="I2071" s="39">
        <v>2161.1587831679958</v>
      </c>
    </row>
    <row r="2072" spans="1:9" x14ac:dyDescent="0.35">
      <c r="A2072" s="37" t="s">
        <v>246</v>
      </c>
      <c r="B2072" s="37" t="s">
        <v>117</v>
      </c>
      <c r="C2072" s="73" t="s">
        <v>57</v>
      </c>
      <c r="D2072" s="39">
        <v>21</v>
      </c>
      <c r="E2072" s="39">
        <v>23.19118384406687</v>
      </c>
      <c r="F2072" s="39">
        <v>22.21772309730007</v>
      </c>
      <c r="G2072" s="39">
        <v>21.567883111881279</v>
      </c>
      <c r="H2072" s="39">
        <v>20.84956579187579</v>
      </c>
      <c r="I2072" s="39">
        <v>20.41747796270376</v>
      </c>
    </row>
    <row r="2073" spans="1:9" x14ac:dyDescent="0.35">
      <c r="A2073" s="37" t="s">
        <v>246</v>
      </c>
      <c r="B2073" s="37" t="s">
        <v>117</v>
      </c>
      <c r="C2073" s="74" t="s">
        <v>59</v>
      </c>
      <c r="D2073" s="39">
        <v>6</v>
      </c>
      <c r="E2073" s="39">
        <v>19.682706152651111</v>
      </c>
      <c r="F2073" s="39">
        <v>18.702604210434359</v>
      </c>
      <c r="G2073" s="39">
        <v>17.930502298633812</v>
      </c>
      <c r="H2073" s="39">
        <v>17.520356002368459</v>
      </c>
      <c r="I2073" s="39">
        <v>17.042709281723571</v>
      </c>
    </row>
    <row r="2074" spans="1:9" x14ac:dyDescent="0.35">
      <c r="A2074" s="37" t="s">
        <v>246</v>
      </c>
      <c r="B2074" s="37" t="s">
        <v>117</v>
      </c>
      <c r="C2074" s="73" t="s">
        <v>61</v>
      </c>
      <c r="D2074" s="39">
        <v>32</v>
      </c>
      <c r="E2074" s="39">
        <v>27.27749483562371</v>
      </c>
      <c r="F2074" s="39">
        <v>22.8322641923166</v>
      </c>
      <c r="G2074" s="39">
        <v>21.74257873662107</v>
      </c>
      <c r="H2074" s="39">
        <v>21.107081800336239</v>
      </c>
      <c r="I2074" s="39">
        <v>20.78287224033539</v>
      </c>
    </row>
    <row r="2075" spans="1:9" x14ac:dyDescent="0.35">
      <c r="A2075" s="37" t="s">
        <v>246</v>
      </c>
      <c r="B2075" s="37" t="s">
        <v>117</v>
      </c>
      <c r="C2075" s="73" t="s">
        <v>63</v>
      </c>
      <c r="D2075" s="39">
        <v>30</v>
      </c>
      <c r="E2075" s="39">
        <v>27.49470329898876</v>
      </c>
      <c r="F2075" s="39">
        <v>24.593653852016889</v>
      </c>
      <c r="G2075" s="39">
        <v>20.84195833631512</v>
      </c>
      <c r="H2075" s="39">
        <v>19.96908150455593</v>
      </c>
      <c r="I2075" s="39">
        <v>19.415777967357709</v>
      </c>
    </row>
    <row r="2076" spans="1:9" x14ac:dyDescent="0.35">
      <c r="A2076" s="37" t="s">
        <v>246</v>
      </c>
      <c r="B2076" s="37" t="s">
        <v>117</v>
      </c>
      <c r="C2076" s="73" t="s">
        <v>65</v>
      </c>
      <c r="D2076" s="39">
        <v>24</v>
      </c>
      <c r="E2076" s="39">
        <v>24.715857319923959</v>
      </c>
      <c r="F2076" s="39">
        <v>24.51799531601721</v>
      </c>
      <c r="G2076" s="39">
        <v>22.787105329168789</v>
      </c>
      <c r="H2076" s="39">
        <v>20.17104722121557</v>
      </c>
      <c r="I2076" s="39">
        <v>19.508960517028012</v>
      </c>
    </row>
    <row r="2077" spans="1:9" x14ac:dyDescent="0.35">
      <c r="A2077" s="37" t="s">
        <v>246</v>
      </c>
      <c r="B2077" s="37" t="s">
        <v>117</v>
      </c>
      <c r="C2077" s="73" t="s">
        <v>67</v>
      </c>
      <c r="D2077" s="39">
        <v>37</v>
      </c>
      <c r="E2077" s="39">
        <v>25.65626865565406</v>
      </c>
      <c r="F2077" s="39">
        <v>26.2267859671196</v>
      </c>
      <c r="G2077" s="39">
        <v>26.57450861315338</v>
      </c>
      <c r="H2077" s="39">
        <v>25.45152279470571</v>
      </c>
      <c r="I2077" s="39">
        <v>23.70994106580925</v>
      </c>
    </row>
    <row r="2078" spans="1:9" x14ac:dyDescent="0.35">
      <c r="A2078" s="37" t="s">
        <v>246</v>
      </c>
      <c r="B2078" s="37" t="s">
        <v>117</v>
      </c>
      <c r="C2078" s="73" t="s">
        <v>69</v>
      </c>
      <c r="D2078" s="39">
        <v>20</v>
      </c>
      <c r="E2078" s="39">
        <v>19.271386595465181</v>
      </c>
      <c r="F2078" s="39">
        <v>17.243968846727</v>
      </c>
      <c r="G2078" s="39">
        <v>17.820786077016589</v>
      </c>
      <c r="H2078" s="39">
        <v>18.689796135586541</v>
      </c>
      <c r="I2078" s="39">
        <v>18.126783145537459</v>
      </c>
    </row>
    <row r="2079" spans="1:9" x14ac:dyDescent="0.35">
      <c r="A2079" s="37" t="s">
        <v>246</v>
      </c>
      <c r="B2079" s="37" t="s">
        <v>117</v>
      </c>
      <c r="C2079" s="73" t="s">
        <v>71</v>
      </c>
      <c r="D2079" s="39">
        <v>13</v>
      </c>
      <c r="E2079" s="39">
        <v>20.83308000653345</v>
      </c>
      <c r="F2079" s="39">
        <v>17.57694928088803</v>
      </c>
      <c r="G2079" s="39">
        <v>16.147221815129161</v>
      </c>
      <c r="H2079" s="39">
        <v>16.66945169398544</v>
      </c>
      <c r="I2079" s="39">
        <v>17.54541188961057</v>
      </c>
    </row>
    <row r="2080" spans="1:9" x14ac:dyDescent="0.35">
      <c r="A2080" s="37" t="s">
        <v>246</v>
      </c>
      <c r="B2080" s="37" t="s">
        <v>117</v>
      </c>
      <c r="C2080" s="73" t="s">
        <v>73</v>
      </c>
      <c r="D2080" s="39">
        <v>11</v>
      </c>
      <c r="E2080" s="39">
        <v>19.415335570801101</v>
      </c>
      <c r="F2080" s="39">
        <v>22.856399794441639</v>
      </c>
      <c r="G2080" s="39">
        <v>20.167595358468681</v>
      </c>
      <c r="H2080" s="39">
        <v>19.024602002696469</v>
      </c>
      <c r="I2080" s="39">
        <v>19.604310573770299</v>
      </c>
    </row>
    <row r="2081" spans="1:9" x14ac:dyDescent="0.35">
      <c r="A2081" s="37" t="s">
        <v>246</v>
      </c>
      <c r="B2081" s="37" t="s">
        <v>117</v>
      </c>
      <c r="C2081" s="73" t="s">
        <v>76</v>
      </c>
      <c r="D2081" s="39">
        <v>8</v>
      </c>
      <c r="E2081" s="39">
        <v>14.659101351123111</v>
      </c>
      <c r="F2081" s="39">
        <v>16.771416882791861</v>
      </c>
      <c r="G2081" s="39">
        <v>19.85263676227331</v>
      </c>
      <c r="H2081" s="39">
        <v>17.519995685940071</v>
      </c>
      <c r="I2081" s="39">
        <v>16.451583970132589</v>
      </c>
    </row>
    <row r="2082" spans="1:9" x14ac:dyDescent="0.35">
      <c r="A2082" s="37" t="s">
        <v>246</v>
      </c>
      <c r="B2082" s="37" t="s">
        <v>117</v>
      </c>
      <c r="C2082" s="73" t="s">
        <v>78</v>
      </c>
      <c r="D2082" s="39">
        <v>29</v>
      </c>
      <c r="E2082" s="39">
        <v>21.57806706473356</v>
      </c>
      <c r="F2082" s="39">
        <v>20.23330057164339</v>
      </c>
      <c r="G2082" s="39">
        <v>22.42082488629266</v>
      </c>
      <c r="H2082" s="39">
        <v>24.94922220084127</v>
      </c>
      <c r="I2082" s="39">
        <v>22.904100179673328</v>
      </c>
    </row>
    <row r="2083" spans="1:9" x14ac:dyDescent="0.35">
      <c r="A2083" s="37" t="s">
        <v>246</v>
      </c>
      <c r="B2083" s="37" t="s">
        <v>117</v>
      </c>
      <c r="C2083" s="73" t="s">
        <v>80</v>
      </c>
      <c r="D2083" s="39">
        <v>23</v>
      </c>
      <c r="E2083" s="39">
        <v>19.70390081647432</v>
      </c>
      <c r="F2083" s="39">
        <v>16.853074072802361</v>
      </c>
      <c r="G2083" s="39">
        <v>16.169378812471731</v>
      </c>
      <c r="H2083" s="39">
        <v>17.982600342993841</v>
      </c>
      <c r="I2083" s="39">
        <v>20.043342862370579</v>
      </c>
    </row>
    <row r="2084" spans="1:9" x14ac:dyDescent="0.35">
      <c r="A2084" s="37" t="s">
        <v>246</v>
      </c>
      <c r="B2084" s="37" t="s">
        <v>117</v>
      </c>
      <c r="C2084" s="73" t="s">
        <v>82</v>
      </c>
      <c r="D2084" s="39">
        <v>16</v>
      </c>
      <c r="E2084" s="39">
        <v>9.2824999041174969</v>
      </c>
      <c r="F2084" s="39">
        <v>10.74229272327841</v>
      </c>
      <c r="G2084" s="39">
        <v>8.9308321535629887</v>
      </c>
      <c r="H2084" s="39">
        <v>8.8158248145722986</v>
      </c>
      <c r="I2084" s="39">
        <v>10.00702692402502</v>
      </c>
    </row>
    <row r="2085" spans="1:9" x14ac:dyDescent="0.35">
      <c r="A2085" s="37" t="s">
        <v>246</v>
      </c>
      <c r="B2085" s="37" t="s">
        <v>117</v>
      </c>
      <c r="C2085" s="73" t="s">
        <v>84</v>
      </c>
      <c r="D2085" s="39">
        <v>17</v>
      </c>
      <c r="E2085" s="39">
        <v>13.79144366910262</v>
      </c>
      <c r="F2085" s="39">
        <v>11.410850506586369</v>
      </c>
      <c r="G2085" s="39">
        <v>12.356870758566849</v>
      </c>
      <c r="H2085" s="39">
        <v>11.42085578456112</v>
      </c>
      <c r="I2085" s="39">
        <v>11.14299130525856</v>
      </c>
    </row>
    <row r="2086" spans="1:9" x14ac:dyDescent="0.35">
      <c r="A2086" s="37" t="s">
        <v>246</v>
      </c>
      <c r="B2086" s="37" t="s">
        <v>117</v>
      </c>
      <c r="C2086" s="73" t="s">
        <v>86</v>
      </c>
      <c r="D2086" s="39">
        <v>0</v>
      </c>
      <c r="E2086" s="39">
        <v>1.7510022515666459</v>
      </c>
      <c r="F2086" s="39">
        <v>2.8730525118246701</v>
      </c>
      <c r="G2086" s="39">
        <v>1.7853640535696971</v>
      </c>
      <c r="H2086" s="39">
        <v>2.4167093167939608</v>
      </c>
      <c r="I2086" s="39">
        <v>1.84853722926141</v>
      </c>
    </row>
    <row r="2087" spans="1:9" x14ac:dyDescent="0.35">
      <c r="A2087" s="37" t="s">
        <v>246</v>
      </c>
      <c r="B2087" s="37" t="s">
        <v>117</v>
      </c>
      <c r="C2087" s="73" t="s">
        <v>88</v>
      </c>
      <c r="D2087" s="39">
        <v>1</v>
      </c>
      <c r="E2087" s="39">
        <v>2.674724900993267</v>
      </c>
      <c r="F2087" s="39">
        <v>4.0400565269988631</v>
      </c>
      <c r="G2087" s="39">
        <v>5.9518358163770131</v>
      </c>
      <c r="H2087" s="39">
        <v>4.2789336734490622</v>
      </c>
      <c r="I2087" s="39">
        <v>5.3461728863272633</v>
      </c>
    </row>
    <row r="2088" spans="1:9" x14ac:dyDescent="0.35">
      <c r="A2088" s="37" t="s">
        <v>246</v>
      </c>
      <c r="B2088" s="37" t="s">
        <v>117</v>
      </c>
      <c r="C2088" s="73" t="s">
        <v>90</v>
      </c>
      <c r="D2088" s="39">
        <v>9</v>
      </c>
      <c r="E2088" s="39">
        <v>8.5186788251710599</v>
      </c>
      <c r="F2088" s="39">
        <v>11.10665662329488</v>
      </c>
      <c r="G2088" s="39">
        <v>14.709744652292709</v>
      </c>
      <c r="H2088" s="39">
        <v>17.393819650562641</v>
      </c>
      <c r="I2088" s="39">
        <v>14.88024019566606</v>
      </c>
    </row>
    <row r="2089" spans="1:9" x14ac:dyDescent="0.35">
      <c r="A2089" s="37" t="s">
        <v>246</v>
      </c>
      <c r="B2089" s="37" t="s">
        <v>117</v>
      </c>
      <c r="C2089" s="73" t="s">
        <v>92</v>
      </c>
      <c r="D2089" s="39">
        <v>0</v>
      </c>
      <c r="E2089" s="39">
        <v>2.3114200433175922</v>
      </c>
      <c r="F2089" s="39">
        <v>4.976104812688428</v>
      </c>
      <c r="G2089" s="39">
        <v>8.1884150191518152</v>
      </c>
      <c r="H2089" s="39">
        <v>11.77159405392311</v>
      </c>
      <c r="I2089" s="39">
        <v>15.42568691814148</v>
      </c>
    </row>
    <row r="2090" spans="1:9" x14ac:dyDescent="0.35">
      <c r="A2090" s="37" t="s">
        <v>246</v>
      </c>
      <c r="B2090" s="37" t="s">
        <v>118</v>
      </c>
      <c r="C2090" s="73" t="s">
        <v>57</v>
      </c>
      <c r="D2090" s="39">
        <v>1125</v>
      </c>
      <c r="E2090" s="39">
        <v>1176.149985167317</v>
      </c>
      <c r="F2090" s="39">
        <v>1211.2519318967529</v>
      </c>
      <c r="G2090" s="39">
        <v>1273.581995695808</v>
      </c>
      <c r="H2090" s="39">
        <v>1360.8441218043131</v>
      </c>
      <c r="I2090" s="39">
        <v>1423.5552826340511</v>
      </c>
    </row>
    <row r="2091" spans="1:9" x14ac:dyDescent="0.35">
      <c r="A2091" s="37" t="s">
        <v>246</v>
      </c>
      <c r="B2091" s="37" t="s">
        <v>118</v>
      </c>
      <c r="C2091" s="74" t="s">
        <v>59</v>
      </c>
      <c r="D2091" s="39">
        <v>1265</v>
      </c>
      <c r="E2091" s="39">
        <v>1222.7315567501601</v>
      </c>
      <c r="F2091" s="39">
        <v>1293.595317821048</v>
      </c>
      <c r="G2091" s="39">
        <v>1339.193618505336</v>
      </c>
      <c r="H2091" s="39">
        <v>1411.6928649574741</v>
      </c>
      <c r="I2091" s="39">
        <v>1506.5963050421381</v>
      </c>
    </row>
    <row r="2092" spans="1:9" x14ac:dyDescent="0.35">
      <c r="A2092" s="37" t="s">
        <v>246</v>
      </c>
      <c r="B2092" s="37" t="s">
        <v>118</v>
      </c>
      <c r="C2092" s="73" t="s">
        <v>61</v>
      </c>
      <c r="D2092" s="39">
        <v>1378</v>
      </c>
      <c r="E2092" s="39">
        <v>1374.0364905799661</v>
      </c>
      <c r="F2092" s="39">
        <v>1341.8020482608699</v>
      </c>
      <c r="G2092" s="39">
        <v>1416.128498994751</v>
      </c>
      <c r="H2092" s="39">
        <v>1468.388750509288</v>
      </c>
      <c r="I2092" s="39">
        <v>1548.5651756717871</v>
      </c>
    </row>
    <row r="2093" spans="1:9" x14ac:dyDescent="0.35">
      <c r="A2093" s="37" t="s">
        <v>246</v>
      </c>
      <c r="B2093" s="37" t="s">
        <v>118</v>
      </c>
      <c r="C2093" s="73" t="s">
        <v>63</v>
      </c>
      <c r="D2093" s="39">
        <v>1396</v>
      </c>
      <c r="E2093" s="39">
        <v>1512.9957246626691</v>
      </c>
      <c r="F2093" s="39">
        <v>1524.1066214047439</v>
      </c>
      <c r="G2093" s="39">
        <v>1495.7628599919119</v>
      </c>
      <c r="H2093" s="39">
        <v>1569.72819973385</v>
      </c>
      <c r="I2093" s="39">
        <v>1627.8637648432459</v>
      </c>
    </row>
    <row r="2094" spans="1:9" x14ac:dyDescent="0.35">
      <c r="A2094" s="37" t="s">
        <v>246</v>
      </c>
      <c r="B2094" s="37" t="s">
        <v>118</v>
      </c>
      <c r="C2094" s="73" t="s">
        <v>65</v>
      </c>
      <c r="D2094" s="39">
        <v>1312</v>
      </c>
      <c r="E2094" s="39">
        <v>1401.69267444153</v>
      </c>
      <c r="F2094" s="39">
        <v>1594.395836189263</v>
      </c>
      <c r="G2094" s="39">
        <v>1615.8525149223931</v>
      </c>
      <c r="H2094" s="39">
        <v>1589.697604359882</v>
      </c>
      <c r="I2094" s="39">
        <v>1651.9385978440509</v>
      </c>
    </row>
    <row r="2095" spans="1:9" x14ac:dyDescent="0.35">
      <c r="A2095" s="37" t="s">
        <v>246</v>
      </c>
      <c r="B2095" s="37" t="s">
        <v>118</v>
      </c>
      <c r="C2095" s="73" t="s">
        <v>67</v>
      </c>
      <c r="D2095" s="39">
        <v>1401</v>
      </c>
      <c r="E2095" s="39">
        <v>1311.2398742744081</v>
      </c>
      <c r="F2095" s="39">
        <v>1453.484321002094</v>
      </c>
      <c r="G2095" s="39">
        <v>1634.353984831846</v>
      </c>
      <c r="H2095" s="39">
        <v>1661.5058678458749</v>
      </c>
      <c r="I2095" s="39">
        <v>1644.1641686516789</v>
      </c>
    </row>
    <row r="2096" spans="1:9" x14ac:dyDescent="0.35">
      <c r="A2096" s="37" t="s">
        <v>246</v>
      </c>
      <c r="B2096" s="37" t="s">
        <v>118</v>
      </c>
      <c r="C2096" s="73" t="s">
        <v>69</v>
      </c>
      <c r="D2096" s="39">
        <v>1335</v>
      </c>
      <c r="E2096" s="39">
        <v>1416.0149118997131</v>
      </c>
      <c r="F2096" s="39">
        <v>1415.262318083425</v>
      </c>
      <c r="G2096" s="39">
        <v>1549.7697874047381</v>
      </c>
      <c r="H2096" s="39">
        <v>1726.697382848163</v>
      </c>
      <c r="I2096" s="39">
        <v>1760.614406008847</v>
      </c>
    </row>
    <row r="2097" spans="1:9" x14ac:dyDescent="0.35">
      <c r="A2097" s="37" t="s">
        <v>246</v>
      </c>
      <c r="B2097" s="37" t="s">
        <v>118</v>
      </c>
      <c r="C2097" s="73" t="s">
        <v>71</v>
      </c>
      <c r="D2097" s="39">
        <v>1414</v>
      </c>
      <c r="E2097" s="39">
        <v>1401.927309715551</v>
      </c>
      <c r="F2097" s="39">
        <v>1485.80643173453</v>
      </c>
      <c r="G2097" s="39">
        <v>1503.144972004199</v>
      </c>
      <c r="H2097" s="39">
        <v>1635.253795044335</v>
      </c>
      <c r="I2097" s="39">
        <v>1812.9897510097171</v>
      </c>
    </row>
    <row r="2098" spans="1:9" x14ac:dyDescent="0.35">
      <c r="A2098" s="37" t="s">
        <v>246</v>
      </c>
      <c r="B2098" s="37" t="s">
        <v>118</v>
      </c>
      <c r="C2098" s="73" t="s">
        <v>73</v>
      </c>
      <c r="D2098" s="39">
        <v>1280</v>
      </c>
      <c r="E2098" s="39">
        <v>1500.0063351442429</v>
      </c>
      <c r="F2098" s="39">
        <v>1505.181345007657</v>
      </c>
      <c r="G2098" s="39">
        <v>1594.564957671837</v>
      </c>
      <c r="H2098" s="39">
        <v>1622.0683473071169</v>
      </c>
      <c r="I2098" s="39">
        <v>1757.2605115996189</v>
      </c>
    </row>
    <row r="2099" spans="1:9" x14ac:dyDescent="0.35">
      <c r="A2099" s="37" t="s">
        <v>246</v>
      </c>
      <c r="B2099" s="37" t="s">
        <v>118</v>
      </c>
      <c r="C2099" s="73" t="s">
        <v>76</v>
      </c>
      <c r="D2099" s="39">
        <v>1335</v>
      </c>
      <c r="E2099" s="39">
        <v>1378.8459960857469</v>
      </c>
      <c r="F2099" s="39">
        <v>1614.520052839368</v>
      </c>
      <c r="G2099" s="39">
        <v>1646.6459385893199</v>
      </c>
      <c r="H2099" s="39">
        <v>1739.400818253077</v>
      </c>
      <c r="I2099" s="39">
        <v>1774.3363648035411</v>
      </c>
    </row>
    <row r="2100" spans="1:9" x14ac:dyDescent="0.35">
      <c r="A2100" s="37" t="s">
        <v>246</v>
      </c>
      <c r="B2100" s="37" t="s">
        <v>118</v>
      </c>
      <c r="C2100" s="73" t="s">
        <v>78</v>
      </c>
      <c r="D2100" s="39">
        <v>1414</v>
      </c>
      <c r="E2100" s="39">
        <v>1414.707339430721</v>
      </c>
      <c r="F2100" s="39">
        <v>1466.5486769066949</v>
      </c>
      <c r="G2100" s="39">
        <v>1711.199166699238</v>
      </c>
      <c r="H2100" s="39">
        <v>1760.900319609385</v>
      </c>
      <c r="I2100" s="39">
        <v>1854.9218964290201</v>
      </c>
    </row>
    <row r="2101" spans="1:9" x14ac:dyDescent="0.35">
      <c r="A2101" s="37" t="s">
        <v>246</v>
      </c>
      <c r="B2101" s="37" t="s">
        <v>118</v>
      </c>
      <c r="C2101" s="73" t="s">
        <v>80</v>
      </c>
      <c r="D2101" s="39">
        <v>1459</v>
      </c>
      <c r="E2101" s="39">
        <v>1429.4641713285689</v>
      </c>
      <c r="F2101" s="39">
        <v>1451.506116465918</v>
      </c>
      <c r="G2101" s="39">
        <v>1508.776643999659</v>
      </c>
      <c r="H2101" s="39">
        <v>1750.6024372105239</v>
      </c>
      <c r="I2101" s="39">
        <v>1813.120875421434</v>
      </c>
    </row>
    <row r="2102" spans="1:9" x14ac:dyDescent="0.35">
      <c r="A2102" s="37" t="s">
        <v>246</v>
      </c>
      <c r="B2102" s="37" t="s">
        <v>118</v>
      </c>
      <c r="C2102" s="73" t="s">
        <v>82</v>
      </c>
      <c r="D2102" s="39">
        <v>1265</v>
      </c>
      <c r="E2102" s="39">
        <v>1461.964518574074</v>
      </c>
      <c r="F2102" s="39">
        <v>1463.1245795894149</v>
      </c>
      <c r="G2102" s="39">
        <v>1502.593610872776</v>
      </c>
      <c r="H2102" s="39">
        <v>1562.935430474759</v>
      </c>
      <c r="I2102" s="39">
        <v>1804.2615250023889</v>
      </c>
    </row>
    <row r="2103" spans="1:9" x14ac:dyDescent="0.35">
      <c r="A2103" s="37" t="s">
        <v>246</v>
      </c>
      <c r="B2103" s="37" t="s">
        <v>118</v>
      </c>
      <c r="C2103" s="73" t="s">
        <v>84</v>
      </c>
      <c r="D2103" s="39">
        <v>1103</v>
      </c>
      <c r="E2103" s="39">
        <v>1270.7278020706519</v>
      </c>
      <c r="F2103" s="39">
        <v>1452.3388228726519</v>
      </c>
      <c r="G2103" s="39">
        <v>1477.028169291825</v>
      </c>
      <c r="H2103" s="39">
        <v>1528.1043702868351</v>
      </c>
      <c r="I2103" s="39">
        <v>1591.461835949206</v>
      </c>
    </row>
    <row r="2104" spans="1:9" x14ac:dyDescent="0.35">
      <c r="A2104" s="37" t="s">
        <v>246</v>
      </c>
      <c r="B2104" s="37" t="s">
        <v>118</v>
      </c>
      <c r="C2104" s="73" t="s">
        <v>86</v>
      </c>
      <c r="D2104" s="39">
        <v>1002</v>
      </c>
      <c r="E2104" s="39">
        <v>1049.295426104856</v>
      </c>
      <c r="F2104" s="39">
        <v>1212.1792106458529</v>
      </c>
      <c r="G2104" s="39">
        <v>1380.786231131829</v>
      </c>
      <c r="H2104" s="39">
        <v>1419.838330151139</v>
      </c>
      <c r="I2104" s="39">
        <v>1477.8358158009489</v>
      </c>
    </row>
    <row r="2105" spans="1:9" x14ac:dyDescent="0.35">
      <c r="A2105" s="37" t="s">
        <v>246</v>
      </c>
      <c r="B2105" s="37" t="s">
        <v>118</v>
      </c>
      <c r="C2105" s="73" t="s">
        <v>88</v>
      </c>
      <c r="D2105" s="39">
        <v>678</v>
      </c>
      <c r="E2105" s="39">
        <v>943.477240895862</v>
      </c>
      <c r="F2105" s="39">
        <v>993.94287089027534</v>
      </c>
      <c r="G2105" s="39">
        <v>1158.222585471498</v>
      </c>
      <c r="H2105" s="39">
        <v>1318.7122307215191</v>
      </c>
      <c r="I2105" s="39">
        <v>1369.9141788783959</v>
      </c>
    </row>
    <row r="2106" spans="1:9" x14ac:dyDescent="0.35">
      <c r="A2106" s="37" t="s">
        <v>246</v>
      </c>
      <c r="B2106" s="37" t="s">
        <v>118</v>
      </c>
      <c r="C2106" s="73" t="s">
        <v>90</v>
      </c>
      <c r="D2106" s="39">
        <v>403</v>
      </c>
      <c r="E2106" s="39">
        <v>578.06621450350644</v>
      </c>
      <c r="F2106" s="39">
        <v>801.30460447682651</v>
      </c>
      <c r="G2106" s="39">
        <v>860.46169046121202</v>
      </c>
      <c r="H2106" s="39">
        <v>1012.600218975403</v>
      </c>
      <c r="I2106" s="39">
        <v>1151.5247646317839</v>
      </c>
    </row>
    <row r="2107" spans="1:9" x14ac:dyDescent="0.35">
      <c r="A2107" s="37" t="s">
        <v>246</v>
      </c>
      <c r="B2107" s="37" t="s">
        <v>118</v>
      </c>
      <c r="C2107" s="73" t="s">
        <v>92</v>
      </c>
      <c r="D2107" s="39">
        <v>393</v>
      </c>
      <c r="E2107" s="39">
        <v>519.25537942410142</v>
      </c>
      <c r="F2107" s="39">
        <v>731.30154587535185</v>
      </c>
      <c r="G2107" s="39">
        <v>1038.8920691867399</v>
      </c>
      <c r="H2107" s="39">
        <v>1273.4548802682871</v>
      </c>
      <c r="I2107" s="39">
        <v>1536.035648833172</v>
      </c>
    </row>
    <row r="2108" spans="1:9" x14ac:dyDescent="0.35">
      <c r="A2108" s="37" t="s">
        <v>246</v>
      </c>
      <c r="B2108" s="37" t="s">
        <v>119</v>
      </c>
      <c r="C2108" s="73" t="s">
        <v>57</v>
      </c>
      <c r="D2108" s="39">
        <v>12686</v>
      </c>
      <c r="E2108" s="39">
        <v>13710.02446272248</v>
      </c>
      <c r="F2108" s="39">
        <v>14840.25113067311</v>
      </c>
      <c r="G2108" s="39">
        <v>16156.99565486885</v>
      </c>
      <c r="H2108" s="39">
        <v>17177.218382893221</v>
      </c>
      <c r="I2108" s="39">
        <v>17786.027170843801</v>
      </c>
    </row>
    <row r="2109" spans="1:9" x14ac:dyDescent="0.35">
      <c r="A2109" s="37" t="s">
        <v>246</v>
      </c>
      <c r="B2109" s="37" t="s">
        <v>119</v>
      </c>
      <c r="C2109" s="74" t="s">
        <v>59</v>
      </c>
      <c r="D2109" s="39">
        <v>13105</v>
      </c>
      <c r="E2109" s="39">
        <v>14399.12482651899</v>
      </c>
      <c r="F2109" s="39">
        <v>15483.6121828305</v>
      </c>
      <c r="G2109" s="39">
        <v>16476.97736695825</v>
      </c>
      <c r="H2109" s="39">
        <v>17410.303954035629</v>
      </c>
      <c r="I2109" s="39">
        <v>18302.418117407771</v>
      </c>
    </row>
    <row r="2110" spans="1:9" x14ac:dyDescent="0.35">
      <c r="A2110" s="37" t="s">
        <v>246</v>
      </c>
      <c r="B2110" s="37" t="s">
        <v>119</v>
      </c>
      <c r="C2110" s="73" t="s">
        <v>61</v>
      </c>
      <c r="D2110" s="39">
        <v>13168</v>
      </c>
      <c r="E2110" s="39">
        <v>14432.184447861689</v>
      </c>
      <c r="F2110" s="39">
        <v>15442.73570614878</v>
      </c>
      <c r="G2110" s="39">
        <v>16371.13559339387</v>
      </c>
      <c r="H2110" s="39">
        <v>16953.53002317392</v>
      </c>
      <c r="I2110" s="39">
        <v>17705.234893705201</v>
      </c>
    </row>
    <row r="2111" spans="1:9" x14ac:dyDescent="0.35">
      <c r="A2111" s="37" t="s">
        <v>246</v>
      </c>
      <c r="B2111" s="37" t="s">
        <v>119</v>
      </c>
      <c r="C2111" s="73" t="s">
        <v>63</v>
      </c>
      <c r="D2111" s="39">
        <v>11262</v>
      </c>
      <c r="E2111" s="39">
        <v>14023.62206812142</v>
      </c>
      <c r="F2111" s="39">
        <v>15264.12584211156</v>
      </c>
      <c r="G2111" s="39">
        <v>15931.479930606951</v>
      </c>
      <c r="H2111" s="39">
        <v>16424.054174647521</v>
      </c>
      <c r="I2111" s="39">
        <v>16818.752440408542</v>
      </c>
    </row>
    <row r="2112" spans="1:9" x14ac:dyDescent="0.35">
      <c r="A2112" s="37" t="s">
        <v>246</v>
      </c>
      <c r="B2112" s="37" t="s">
        <v>119</v>
      </c>
      <c r="C2112" s="73" t="s">
        <v>65</v>
      </c>
      <c r="D2112" s="39">
        <v>11479</v>
      </c>
      <c r="E2112" s="39">
        <v>11770.847479823609</v>
      </c>
      <c r="F2112" s="39">
        <v>14611.57997749578</v>
      </c>
      <c r="G2112" s="39">
        <v>15629.2294440198</v>
      </c>
      <c r="H2112" s="39">
        <v>15748.177578381319</v>
      </c>
      <c r="I2112" s="39">
        <v>16027.531789785189</v>
      </c>
    </row>
    <row r="2113" spans="1:9" x14ac:dyDescent="0.35">
      <c r="A2113" s="37" t="s">
        <v>246</v>
      </c>
      <c r="B2113" s="37" t="s">
        <v>119</v>
      </c>
      <c r="C2113" s="73" t="s">
        <v>67</v>
      </c>
      <c r="D2113" s="39">
        <v>12840</v>
      </c>
      <c r="E2113" s="39">
        <v>12666.55034919374</v>
      </c>
      <c r="F2113" s="39">
        <v>13826.20911297967</v>
      </c>
      <c r="G2113" s="39">
        <v>16296.05583073936</v>
      </c>
      <c r="H2113" s="39">
        <v>16853.315235502148</v>
      </c>
      <c r="I2113" s="39">
        <v>16733.19679549049</v>
      </c>
    </row>
    <row r="2114" spans="1:9" x14ac:dyDescent="0.35">
      <c r="A2114" s="37" t="s">
        <v>246</v>
      </c>
      <c r="B2114" s="37" t="s">
        <v>119</v>
      </c>
      <c r="C2114" s="73" t="s">
        <v>69</v>
      </c>
      <c r="D2114" s="39">
        <v>13281</v>
      </c>
      <c r="E2114" s="39">
        <v>14061.15720825363</v>
      </c>
      <c r="F2114" s="39">
        <v>14408.0231313318</v>
      </c>
      <c r="G2114" s="39">
        <v>15588.33938788366</v>
      </c>
      <c r="H2114" s="39">
        <v>17471.68363613043</v>
      </c>
      <c r="I2114" s="39">
        <v>17798.952609011911</v>
      </c>
    </row>
    <row r="2115" spans="1:9" x14ac:dyDescent="0.35">
      <c r="A2115" s="37" t="s">
        <v>246</v>
      </c>
      <c r="B2115" s="37" t="s">
        <v>119</v>
      </c>
      <c r="C2115" s="73" t="s">
        <v>71</v>
      </c>
      <c r="D2115" s="39">
        <v>12813</v>
      </c>
      <c r="E2115" s="39">
        <v>14884.307633775579</v>
      </c>
      <c r="F2115" s="39">
        <v>15811.783968082391</v>
      </c>
      <c r="G2115" s="39">
        <v>16140.3892899153</v>
      </c>
      <c r="H2115" s="39">
        <v>17045.909410888929</v>
      </c>
      <c r="I2115" s="39">
        <v>18692.338446239952</v>
      </c>
    </row>
    <row r="2116" spans="1:9" x14ac:dyDescent="0.35">
      <c r="A2116" s="37" t="s">
        <v>246</v>
      </c>
      <c r="B2116" s="37" t="s">
        <v>119</v>
      </c>
      <c r="C2116" s="73" t="s">
        <v>73</v>
      </c>
      <c r="D2116" s="39">
        <v>11428</v>
      </c>
      <c r="E2116" s="39">
        <v>13952.940944520429</v>
      </c>
      <c r="F2116" s="39">
        <v>15862.58258260446</v>
      </c>
      <c r="G2116" s="39">
        <v>16707.00190899743</v>
      </c>
      <c r="H2116" s="39">
        <v>16701.315697541009</v>
      </c>
      <c r="I2116" s="39">
        <v>17483.80551711065</v>
      </c>
    </row>
    <row r="2117" spans="1:9" x14ac:dyDescent="0.35">
      <c r="A2117" s="37" t="s">
        <v>246</v>
      </c>
      <c r="B2117" s="37" t="s">
        <v>119</v>
      </c>
      <c r="C2117" s="73" t="s">
        <v>76</v>
      </c>
      <c r="D2117" s="39">
        <v>11132</v>
      </c>
      <c r="E2117" s="39">
        <v>12449.5129728874</v>
      </c>
      <c r="F2117" s="39">
        <v>14999.320324246461</v>
      </c>
      <c r="G2117" s="39">
        <v>16731.53116929419</v>
      </c>
      <c r="H2117" s="39">
        <v>17184.666114402491</v>
      </c>
      <c r="I2117" s="39">
        <v>17065.204575926338</v>
      </c>
    </row>
    <row r="2118" spans="1:9" x14ac:dyDescent="0.35">
      <c r="A2118" s="37" t="s">
        <v>246</v>
      </c>
      <c r="B2118" s="37" t="s">
        <v>119</v>
      </c>
      <c r="C2118" s="73" t="s">
        <v>78</v>
      </c>
      <c r="D2118" s="39">
        <v>10594</v>
      </c>
      <c r="E2118" s="39">
        <v>11959.186000453859</v>
      </c>
      <c r="F2118" s="39">
        <v>13189.28879316508</v>
      </c>
      <c r="G2118" s="39">
        <v>15583.930030259309</v>
      </c>
      <c r="H2118" s="39">
        <v>16852.24831113304</v>
      </c>
      <c r="I2118" s="39">
        <v>17149.910169307259</v>
      </c>
    </row>
    <row r="2119" spans="1:9" x14ac:dyDescent="0.35">
      <c r="A2119" s="37" t="s">
        <v>246</v>
      </c>
      <c r="B2119" s="37" t="s">
        <v>119</v>
      </c>
      <c r="C2119" s="73" t="s">
        <v>80</v>
      </c>
      <c r="D2119" s="39">
        <v>9729</v>
      </c>
      <c r="E2119" s="39">
        <v>10904.55619830839</v>
      </c>
      <c r="F2119" s="39">
        <v>12178.45157903823</v>
      </c>
      <c r="G2119" s="39">
        <v>13231.000197918391</v>
      </c>
      <c r="H2119" s="39">
        <v>15156.380801784549</v>
      </c>
      <c r="I2119" s="39">
        <v>16172.5777764432</v>
      </c>
    </row>
    <row r="2120" spans="1:9" x14ac:dyDescent="0.35">
      <c r="A2120" s="37" t="s">
        <v>246</v>
      </c>
      <c r="B2120" s="37" t="s">
        <v>119</v>
      </c>
      <c r="C2120" s="73" t="s">
        <v>82</v>
      </c>
      <c r="D2120" s="39">
        <v>8878</v>
      </c>
      <c r="E2120" s="39">
        <v>9952.5758919376512</v>
      </c>
      <c r="F2120" s="39">
        <v>11090.89561199281</v>
      </c>
      <c r="G2120" s="39">
        <v>12215.06105599894</v>
      </c>
      <c r="H2120" s="39">
        <v>12921.0533350561</v>
      </c>
      <c r="I2120" s="39">
        <v>14581.04963569412</v>
      </c>
    </row>
    <row r="2121" spans="1:9" x14ac:dyDescent="0.35">
      <c r="A2121" s="37" t="s">
        <v>246</v>
      </c>
      <c r="B2121" s="37" t="s">
        <v>119</v>
      </c>
      <c r="C2121" s="73" t="s">
        <v>84</v>
      </c>
      <c r="D2121" s="39">
        <v>7613</v>
      </c>
      <c r="E2121" s="39">
        <v>8982.8880402965442</v>
      </c>
      <c r="F2121" s="39">
        <v>10026.91770682984</v>
      </c>
      <c r="G2121" s="39">
        <v>11049.38645888784</v>
      </c>
      <c r="H2121" s="39">
        <v>11852.314823474921</v>
      </c>
      <c r="I2121" s="39">
        <v>12396.281299376349</v>
      </c>
    </row>
    <row r="2122" spans="1:9" x14ac:dyDescent="0.35">
      <c r="A2122" s="37" t="s">
        <v>246</v>
      </c>
      <c r="B2122" s="37" t="s">
        <v>119</v>
      </c>
      <c r="C2122" s="73" t="s">
        <v>86</v>
      </c>
      <c r="D2122" s="39">
        <v>6946</v>
      </c>
      <c r="E2122" s="39">
        <v>7522.2873797807806</v>
      </c>
      <c r="F2122" s="39">
        <v>8825.1644527321787</v>
      </c>
      <c r="G2122" s="39">
        <v>9776.4447309731768</v>
      </c>
      <c r="H2122" s="39">
        <v>10501.137665250189</v>
      </c>
      <c r="I2122" s="39">
        <v>11155.22770759876</v>
      </c>
    </row>
    <row r="2123" spans="1:9" x14ac:dyDescent="0.35">
      <c r="A2123" s="37" t="s">
        <v>246</v>
      </c>
      <c r="B2123" s="37" t="s">
        <v>119</v>
      </c>
      <c r="C2123" s="73" t="s">
        <v>88</v>
      </c>
      <c r="D2123" s="39">
        <v>4361</v>
      </c>
      <c r="E2123" s="39">
        <v>6503.7700593829759</v>
      </c>
      <c r="F2123" s="39">
        <v>7098.9507534618233</v>
      </c>
      <c r="G2123" s="39">
        <v>8302.668355600068</v>
      </c>
      <c r="H2123" s="39">
        <v>9011.6132127382516</v>
      </c>
      <c r="I2123" s="39">
        <v>9607.9108554182949</v>
      </c>
    </row>
    <row r="2124" spans="1:9" x14ac:dyDescent="0.35">
      <c r="A2124" s="37" t="s">
        <v>246</v>
      </c>
      <c r="B2124" s="37" t="s">
        <v>119</v>
      </c>
      <c r="C2124" s="73" t="s">
        <v>90</v>
      </c>
      <c r="D2124" s="39">
        <v>2679</v>
      </c>
      <c r="E2124" s="39">
        <v>3928.2203466143401</v>
      </c>
      <c r="F2124" s="39">
        <v>5805.7867716442024</v>
      </c>
      <c r="G2124" s="39">
        <v>6379.1628139356953</v>
      </c>
      <c r="H2124" s="39">
        <v>7334.1366944841402</v>
      </c>
      <c r="I2124" s="39">
        <v>7938.0189857458336</v>
      </c>
    </row>
    <row r="2125" spans="1:9" x14ac:dyDescent="0.35">
      <c r="A2125" s="37" t="s">
        <v>246</v>
      </c>
      <c r="B2125" s="37" t="s">
        <v>119</v>
      </c>
      <c r="C2125" s="73" t="s">
        <v>92</v>
      </c>
      <c r="D2125" s="39">
        <v>2446</v>
      </c>
      <c r="E2125" s="39">
        <v>3442.2561195694011</v>
      </c>
      <c r="F2125" s="39">
        <v>4993.8568829552059</v>
      </c>
      <c r="G2125" s="39">
        <v>7345.1059558738834</v>
      </c>
      <c r="H2125" s="39">
        <v>9037.2800848126499</v>
      </c>
      <c r="I2125" s="39">
        <v>10651.228441773619</v>
      </c>
    </row>
    <row r="2126" spans="1:9" x14ac:dyDescent="0.35">
      <c r="A2126" s="37" t="s">
        <v>246</v>
      </c>
      <c r="B2126" s="37" t="s">
        <v>120</v>
      </c>
      <c r="C2126" s="73" t="s">
        <v>57</v>
      </c>
      <c r="D2126" s="39">
        <v>89</v>
      </c>
      <c r="E2126" s="39">
        <v>98.676959598288093</v>
      </c>
      <c r="F2126" s="39">
        <v>90.130950789679289</v>
      </c>
      <c r="G2126" s="39">
        <v>82.967565166947125</v>
      </c>
      <c r="H2126" s="39">
        <v>77.862684702248828</v>
      </c>
      <c r="I2126" s="39">
        <v>72.556256122964456</v>
      </c>
    </row>
    <row r="2127" spans="1:9" x14ac:dyDescent="0.35">
      <c r="A2127" s="37" t="s">
        <v>246</v>
      </c>
      <c r="B2127" s="37" t="s">
        <v>120</v>
      </c>
      <c r="C2127" s="74" t="s">
        <v>59</v>
      </c>
      <c r="D2127" s="39">
        <v>118</v>
      </c>
      <c r="E2127" s="39">
        <v>78.501199488054212</v>
      </c>
      <c r="F2127" s="39">
        <v>77.138261938662424</v>
      </c>
      <c r="G2127" s="39">
        <v>69.716492558307635</v>
      </c>
      <c r="H2127" s="39">
        <v>64.319009991339414</v>
      </c>
      <c r="I2127" s="39">
        <v>60.387510470848262</v>
      </c>
    </row>
    <row r="2128" spans="1:9" x14ac:dyDescent="0.35">
      <c r="A2128" s="37" t="s">
        <v>246</v>
      </c>
      <c r="B2128" s="37" t="s">
        <v>120</v>
      </c>
      <c r="C2128" s="73" t="s">
        <v>61</v>
      </c>
      <c r="D2128" s="39">
        <v>122</v>
      </c>
      <c r="E2128" s="39">
        <v>94.248658695335664</v>
      </c>
      <c r="F2128" s="39">
        <v>67.656876703406951</v>
      </c>
      <c r="G2128" s="39">
        <v>63.620730249577313</v>
      </c>
      <c r="H2128" s="39">
        <v>58.094846286431817</v>
      </c>
      <c r="I2128" s="39">
        <v>54.199944450236188</v>
      </c>
    </row>
    <row r="2129" spans="1:9" x14ac:dyDescent="0.35">
      <c r="A2129" s="37" t="s">
        <v>246</v>
      </c>
      <c r="B2129" s="37" t="s">
        <v>120</v>
      </c>
      <c r="C2129" s="73" t="s">
        <v>63</v>
      </c>
      <c r="D2129" s="39">
        <v>94</v>
      </c>
      <c r="E2129" s="39">
        <v>111.8362666795977</v>
      </c>
      <c r="F2129" s="39">
        <v>92.283385961080143</v>
      </c>
      <c r="G2129" s="39">
        <v>73.74032920819711</v>
      </c>
      <c r="H2129" s="39">
        <v>68.882982978723547</v>
      </c>
      <c r="I2129" s="39">
        <v>64.132488362321851</v>
      </c>
    </row>
    <row r="2130" spans="1:9" x14ac:dyDescent="0.35">
      <c r="A2130" s="37" t="s">
        <v>246</v>
      </c>
      <c r="B2130" s="37" t="s">
        <v>120</v>
      </c>
      <c r="C2130" s="73" t="s">
        <v>65</v>
      </c>
      <c r="D2130" s="39">
        <v>118</v>
      </c>
      <c r="E2130" s="39">
        <v>107.7611074123392</v>
      </c>
      <c r="F2130" s="39">
        <v>120.9039660013968</v>
      </c>
      <c r="G2130" s="39">
        <v>106.90417629370801</v>
      </c>
      <c r="H2130" s="39">
        <v>92.03638260864011</v>
      </c>
      <c r="I2130" s="39">
        <v>85.992564535244924</v>
      </c>
    </row>
    <row r="2131" spans="1:9" x14ac:dyDescent="0.35">
      <c r="A2131" s="37" t="s">
        <v>246</v>
      </c>
      <c r="B2131" s="37" t="s">
        <v>120</v>
      </c>
      <c r="C2131" s="73" t="s">
        <v>67</v>
      </c>
      <c r="D2131" s="39">
        <v>126</v>
      </c>
      <c r="E2131" s="39">
        <v>121.1031207909945</v>
      </c>
      <c r="F2131" s="39">
        <v>112.48162325919751</v>
      </c>
      <c r="G2131" s="39">
        <v>120.5751693297062</v>
      </c>
      <c r="H2131" s="39">
        <v>109.37144248418841</v>
      </c>
      <c r="I2131" s="39">
        <v>96.362771397049855</v>
      </c>
    </row>
    <row r="2132" spans="1:9" x14ac:dyDescent="0.35">
      <c r="A2132" s="37" t="s">
        <v>246</v>
      </c>
      <c r="B2132" s="37" t="s">
        <v>120</v>
      </c>
      <c r="C2132" s="73" t="s">
        <v>69</v>
      </c>
      <c r="D2132" s="39">
        <v>126</v>
      </c>
      <c r="E2132" s="39">
        <v>124.0718108401027</v>
      </c>
      <c r="F2132" s="39">
        <v>112.9555543820271</v>
      </c>
      <c r="G2132" s="39">
        <v>105.7076329439965</v>
      </c>
      <c r="H2132" s="39">
        <v>109.1921088728343</v>
      </c>
      <c r="I2132" s="39">
        <v>100.01185852988669</v>
      </c>
    </row>
    <row r="2133" spans="1:9" x14ac:dyDescent="0.35">
      <c r="A2133" s="37" t="s">
        <v>246</v>
      </c>
      <c r="B2133" s="37" t="s">
        <v>120</v>
      </c>
      <c r="C2133" s="73" t="s">
        <v>71</v>
      </c>
      <c r="D2133" s="39">
        <v>140</v>
      </c>
      <c r="E2133" s="39">
        <v>126.57031228705149</v>
      </c>
      <c r="F2133" s="39">
        <v>117.1130098049176</v>
      </c>
      <c r="G2133" s="39">
        <v>105.5065255045386</v>
      </c>
      <c r="H2133" s="39">
        <v>99.380291938881626</v>
      </c>
      <c r="I2133" s="39">
        <v>100.1434817636931</v>
      </c>
    </row>
    <row r="2134" spans="1:9" x14ac:dyDescent="0.35">
      <c r="A2134" s="37" t="s">
        <v>246</v>
      </c>
      <c r="B2134" s="37" t="s">
        <v>120</v>
      </c>
      <c r="C2134" s="73" t="s">
        <v>73</v>
      </c>
      <c r="D2134" s="39">
        <v>113</v>
      </c>
      <c r="E2134" s="39">
        <v>121.67976871881631</v>
      </c>
      <c r="F2134" s="39">
        <v>107.617273519497</v>
      </c>
      <c r="G2134" s="39">
        <v>97.76880313133023</v>
      </c>
      <c r="H2134" s="39">
        <v>87.835853800030932</v>
      </c>
      <c r="I2134" s="39">
        <v>82.750431868626222</v>
      </c>
    </row>
    <row r="2135" spans="1:9" x14ac:dyDescent="0.35">
      <c r="A2135" s="37" t="s">
        <v>246</v>
      </c>
      <c r="B2135" s="37" t="s">
        <v>120</v>
      </c>
      <c r="C2135" s="73" t="s">
        <v>76</v>
      </c>
      <c r="D2135" s="39">
        <v>102</v>
      </c>
      <c r="E2135" s="39">
        <v>105.4876630854215</v>
      </c>
      <c r="F2135" s="39">
        <v>106.4396193040201</v>
      </c>
      <c r="G2135" s="39">
        <v>95.322464411086528</v>
      </c>
      <c r="H2135" s="39">
        <v>86.869677781690967</v>
      </c>
      <c r="I2135" s="39">
        <v>78.569303242965432</v>
      </c>
    </row>
    <row r="2136" spans="1:9" x14ac:dyDescent="0.35">
      <c r="A2136" s="37" t="s">
        <v>246</v>
      </c>
      <c r="B2136" s="37" t="s">
        <v>120</v>
      </c>
      <c r="C2136" s="73" t="s">
        <v>78</v>
      </c>
      <c r="D2136" s="39">
        <v>140</v>
      </c>
      <c r="E2136" s="39">
        <v>109.4496910418784</v>
      </c>
      <c r="F2136" s="39">
        <v>105.33494279680831</v>
      </c>
      <c r="G2136" s="39">
        <v>106.43878662878021</v>
      </c>
      <c r="H2136" s="39">
        <v>97.707999957066605</v>
      </c>
      <c r="I2136" s="39">
        <v>90.257377940172788</v>
      </c>
    </row>
    <row r="2137" spans="1:9" x14ac:dyDescent="0.35">
      <c r="A2137" s="37" t="s">
        <v>246</v>
      </c>
      <c r="B2137" s="37" t="s">
        <v>120</v>
      </c>
      <c r="C2137" s="73" t="s">
        <v>80</v>
      </c>
      <c r="D2137" s="39">
        <v>147</v>
      </c>
      <c r="E2137" s="39">
        <v>134.73758241965601</v>
      </c>
      <c r="F2137" s="39">
        <v>107.82942864323211</v>
      </c>
      <c r="G2137" s="39">
        <v>103.1522716029916</v>
      </c>
      <c r="H2137" s="39">
        <v>104.52931802659261</v>
      </c>
      <c r="I2137" s="39">
        <v>97.216888545079044</v>
      </c>
    </row>
    <row r="2138" spans="1:9" x14ac:dyDescent="0.35">
      <c r="A2138" s="37" t="s">
        <v>246</v>
      </c>
      <c r="B2138" s="37" t="s">
        <v>120</v>
      </c>
      <c r="C2138" s="73" t="s">
        <v>82</v>
      </c>
      <c r="D2138" s="39">
        <v>120</v>
      </c>
      <c r="E2138" s="39">
        <v>132.1072856820945</v>
      </c>
      <c r="F2138" s="39">
        <v>117.98406345562979</v>
      </c>
      <c r="G2138" s="39">
        <v>97.807587932092616</v>
      </c>
      <c r="H2138" s="39">
        <v>93.313745087950096</v>
      </c>
      <c r="I2138" s="39">
        <v>94.714402973278879</v>
      </c>
    </row>
    <row r="2139" spans="1:9" x14ac:dyDescent="0.35">
      <c r="A2139" s="37" t="s">
        <v>246</v>
      </c>
      <c r="B2139" s="37" t="s">
        <v>120</v>
      </c>
      <c r="C2139" s="73" t="s">
        <v>84</v>
      </c>
      <c r="D2139" s="39">
        <v>88</v>
      </c>
      <c r="E2139" s="39">
        <v>114.5125939400569</v>
      </c>
      <c r="F2139" s="39">
        <v>120.5938374802808</v>
      </c>
      <c r="G2139" s="39">
        <v>108.994559207047</v>
      </c>
      <c r="H2139" s="39">
        <v>93.539194715827435</v>
      </c>
      <c r="I2139" s="39">
        <v>89.805505471512333</v>
      </c>
    </row>
    <row r="2140" spans="1:9" x14ac:dyDescent="0.35">
      <c r="A2140" s="37" t="s">
        <v>246</v>
      </c>
      <c r="B2140" s="37" t="s">
        <v>120</v>
      </c>
      <c r="C2140" s="73" t="s">
        <v>86</v>
      </c>
      <c r="D2140" s="39">
        <v>75</v>
      </c>
      <c r="E2140" s="39">
        <v>82.814254532477463</v>
      </c>
      <c r="F2140" s="39">
        <v>99.790064831798205</v>
      </c>
      <c r="G2140" s="39">
        <v>104.4852517521708</v>
      </c>
      <c r="H2140" s="39">
        <v>95.808924830869685</v>
      </c>
      <c r="I2140" s="39">
        <v>84.416102156561493</v>
      </c>
    </row>
    <row r="2141" spans="1:9" x14ac:dyDescent="0.35">
      <c r="A2141" s="37" t="s">
        <v>246</v>
      </c>
      <c r="B2141" s="37" t="s">
        <v>120</v>
      </c>
      <c r="C2141" s="73" t="s">
        <v>88</v>
      </c>
      <c r="D2141" s="39">
        <v>38</v>
      </c>
      <c r="E2141" s="39">
        <v>71.37845161391337</v>
      </c>
      <c r="F2141" s="39">
        <v>76.647495842411743</v>
      </c>
      <c r="G2141" s="39">
        <v>90.347816892441074</v>
      </c>
      <c r="H2141" s="39">
        <v>95.005080816859163</v>
      </c>
      <c r="I2141" s="39">
        <v>88.952094341991497</v>
      </c>
    </row>
    <row r="2142" spans="1:9" x14ac:dyDescent="0.35">
      <c r="A2142" s="37" t="s">
        <v>246</v>
      </c>
      <c r="B2142" s="37" t="s">
        <v>120</v>
      </c>
      <c r="C2142" s="73" t="s">
        <v>90</v>
      </c>
      <c r="D2142" s="39">
        <v>46</v>
      </c>
      <c r="E2142" s="39">
        <v>33.768873440320419</v>
      </c>
      <c r="F2142" s="39">
        <v>59.562570606619218</v>
      </c>
      <c r="G2142" s="39">
        <v>63.733283734108653</v>
      </c>
      <c r="H2142" s="39">
        <v>74.737709055941153</v>
      </c>
      <c r="I2142" s="39">
        <v>78.896488057404184</v>
      </c>
    </row>
    <row r="2143" spans="1:9" x14ac:dyDescent="0.35">
      <c r="A2143" s="37" t="s">
        <v>246</v>
      </c>
      <c r="B2143" s="37" t="s">
        <v>120</v>
      </c>
      <c r="C2143" s="73" t="s">
        <v>92</v>
      </c>
      <c r="D2143" s="39">
        <v>45</v>
      </c>
      <c r="E2143" s="39">
        <v>49.967639457229147</v>
      </c>
      <c r="F2143" s="39">
        <v>41.862754078026271</v>
      </c>
      <c r="G2143" s="39">
        <v>57.703226591225622</v>
      </c>
      <c r="H2143" s="39">
        <v>68.085825181508497</v>
      </c>
      <c r="I2143" s="39">
        <v>81.57107021358388</v>
      </c>
    </row>
    <row r="2144" spans="1:9" x14ac:dyDescent="0.35">
      <c r="A2144" s="37" t="s">
        <v>246</v>
      </c>
      <c r="B2144" s="37" t="s">
        <v>121</v>
      </c>
      <c r="C2144" s="73" t="s">
        <v>57</v>
      </c>
      <c r="D2144" s="39">
        <v>3722</v>
      </c>
      <c r="E2144" s="39">
        <v>4082.2074464185471</v>
      </c>
      <c r="F2144" s="39">
        <v>4136.9065057622074</v>
      </c>
      <c r="G2144" s="39">
        <v>4328.0146325107726</v>
      </c>
      <c r="H2144" s="39">
        <v>4580.6260387767552</v>
      </c>
      <c r="I2144" s="39">
        <v>4772.4801374627341</v>
      </c>
    </row>
    <row r="2145" spans="1:9" x14ac:dyDescent="0.35">
      <c r="A2145" s="37" t="s">
        <v>246</v>
      </c>
      <c r="B2145" s="37" t="s">
        <v>121</v>
      </c>
      <c r="C2145" s="74" t="s">
        <v>59</v>
      </c>
      <c r="D2145" s="39">
        <v>4127</v>
      </c>
      <c r="E2145" s="39">
        <v>3964.2465960944978</v>
      </c>
      <c r="F2145" s="39">
        <v>4273.634186915895</v>
      </c>
      <c r="G2145" s="39">
        <v>4360.115704960901</v>
      </c>
      <c r="H2145" s="39">
        <v>4568.0563498565634</v>
      </c>
      <c r="I2145" s="39">
        <v>4835.6296004239039</v>
      </c>
    </row>
    <row r="2146" spans="1:9" x14ac:dyDescent="0.35">
      <c r="A2146" s="37" t="s">
        <v>246</v>
      </c>
      <c r="B2146" s="37" t="s">
        <v>121</v>
      </c>
      <c r="C2146" s="73" t="s">
        <v>61</v>
      </c>
      <c r="D2146" s="39">
        <v>4346</v>
      </c>
      <c r="E2146" s="39">
        <v>4189.9042446079266</v>
      </c>
      <c r="F2146" s="39">
        <v>4030.687660289359</v>
      </c>
      <c r="G2146" s="39">
        <v>4287.8104835074482</v>
      </c>
      <c r="H2146" s="39">
        <v>4386.025523970372</v>
      </c>
      <c r="I2146" s="39">
        <v>4596.2842336182539</v>
      </c>
    </row>
    <row r="2147" spans="1:9" x14ac:dyDescent="0.35">
      <c r="A2147" s="37" t="s">
        <v>246</v>
      </c>
      <c r="B2147" s="37" t="s">
        <v>121</v>
      </c>
      <c r="C2147" s="73" t="s">
        <v>63</v>
      </c>
      <c r="D2147" s="39">
        <v>3627</v>
      </c>
      <c r="E2147" s="39">
        <v>4003.882121741221</v>
      </c>
      <c r="F2147" s="39">
        <v>3927.9909158360961</v>
      </c>
      <c r="G2147" s="39">
        <v>3799.3495628719102</v>
      </c>
      <c r="H2147" s="39">
        <v>3992.8228040811391</v>
      </c>
      <c r="I2147" s="39">
        <v>4094.678214263929</v>
      </c>
    </row>
    <row r="2148" spans="1:9" x14ac:dyDescent="0.35">
      <c r="A2148" s="37" t="s">
        <v>246</v>
      </c>
      <c r="B2148" s="37" t="s">
        <v>121</v>
      </c>
      <c r="C2148" s="73" t="s">
        <v>65</v>
      </c>
      <c r="D2148" s="39">
        <v>3524</v>
      </c>
      <c r="E2148" s="39">
        <v>3406.6056392509531</v>
      </c>
      <c r="F2148" s="39">
        <v>3888.2481882765901</v>
      </c>
      <c r="G2148" s="39">
        <v>3901.542511396724</v>
      </c>
      <c r="H2148" s="39">
        <v>3812.2332328503539</v>
      </c>
      <c r="I2148" s="39">
        <v>3955.1281304553981</v>
      </c>
    </row>
    <row r="2149" spans="1:9" x14ac:dyDescent="0.35">
      <c r="A2149" s="37" t="s">
        <v>246</v>
      </c>
      <c r="B2149" s="37" t="s">
        <v>121</v>
      </c>
      <c r="C2149" s="73" t="s">
        <v>67</v>
      </c>
      <c r="D2149" s="39">
        <v>3985</v>
      </c>
      <c r="E2149" s="39">
        <v>3785.7444751910498</v>
      </c>
      <c r="F2149" s="39">
        <v>3966.2729272541801</v>
      </c>
      <c r="G2149" s="39">
        <v>4478.2750156083248</v>
      </c>
      <c r="H2149" s="39">
        <v>4559.6228951144712</v>
      </c>
      <c r="I2149" s="39">
        <v>4513.8325744225458</v>
      </c>
    </row>
    <row r="2150" spans="1:9" x14ac:dyDescent="0.35">
      <c r="A2150" s="37" t="s">
        <v>246</v>
      </c>
      <c r="B2150" s="37" t="s">
        <v>121</v>
      </c>
      <c r="C2150" s="73" t="s">
        <v>69</v>
      </c>
      <c r="D2150" s="39">
        <v>4192</v>
      </c>
      <c r="E2150" s="39">
        <v>4328.4874257474576</v>
      </c>
      <c r="F2150" s="39">
        <v>4245.149054015149</v>
      </c>
      <c r="G2150" s="39">
        <v>4503.3342245435397</v>
      </c>
      <c r="H2150" s="39">
        <v>5013.9356662421769</v>
      </c>
      <c r="I2150" s="39">
        <v>5136.8242049152186</v>
      </c>
    </row>
    <row r="2151" spans="1:9" x14ac:dyDescent="0.35">
      <c r="A2151" s="37" t="s">
        <v>246</v>
      </c>
      <c r="B2151" s="37" t="s">
        <v>121</v>
      </c>
      <c r="C2151" s="73" t="s">
        <v>71</v>
      </c>
      <c r="D2151" s="39">
        <v>4331</v>
      </c>
      <c r="E2151" s="39">
        <v>4425.9319997340763</v>
      </c>
      <c r="F2151" s="39">
        <v>4547.2893555955643</v>
      </c>
      <c r="G2151" s="39">
        <v>4513.9549655020837</v>
      </c>
      <c r="H2151" s="39">
        <v>4792.0492774987733</v>
      </c>
      <c r="I2151" s="39">
        <v>5292.9108065764822</v>
      </c>
    </row>
    <row r="2152" spans="1:9" x14ac:dyDescent="0.35">
      <c r="A2152" s="37" t="s">
        <v>246</v>
      </c>
      <c r="B2152" s="37" t="s">
        <v>121</v>
      </c>
      <c r="C2152" s="73" t="s">
        <v>73</v>
      </c>
      <c r="D2152" s="39">
        <v>3884</v>
      </c>
      <c r="E2152" s="39">
        <v>4399.3377845495388</v>
      </c>
      <c r="F2152" s="39">
        <v>4515.978832708618</v>
      </c>
      <c r="G2152" s="39">
        <v>4642.9316549244704</v>
      </c>
      <c r="H2152" s="39">
        <v>4638.4955241253156</v>
      </c>
      <c r="I2152" s="39">
        <v>4926.4861675068914</v>
      </c>
    </row>
    <row r="2153" spans="1:9" x14ac:dyDescent="0.35">
      <c r="A2153" s="37" t="s">
        <v>246</v>
      </c>
      <c r="B2153" s="37" t="s">
        <v>121</v>
      </c>
      <c r="C2153" s="73" t="s">
        <v>76</v>
      </c>
      <c r="D2153" s="39">
        <v>4024</v>
      </c>
      <c r="E2153" s="39">
        <v>4057.8380828749232</v>
      </c>
      <c r="F2153" s="39">
        <v>4555.4140551187666</v>
      </c>
      <c r="G2153" s="39">
        <v>4710.0327983198713</v>
      </c>
      <c r="H2153" s="39">
        <v>4844.5655281699619</v>
      </c>
      <c r="I2153" s="39">
        <v>4865.2851227160063</v>
      </c>
    </row>
    <row r="2154" spans="1:9" x14ac:dyDescent="0.35">
      <c r="A2154" s="37" t="s">
        <v>246</v>
      </c>
      <c r="B2154" s="37" t="s">
        <v>121</v>
      </c>
      <c r="C2154" s="73" t="s">
        <v>78</v>
      </c>
      <c r="D2154" s="39">
        <v>4078</v>
      </c>
      <c r="E2154" s="39">
        <v>4127.7080158525541</v>
      </c>
      <c r="F2154" s="39">
        <v>4138.5302358489926</v>
      </c>
      <c r="G2154" s="39">
        <v>4647.2335522209687</v>
      </c>
      <c r="H2154" s="39">
        <v>4832.7077627773606</v>
      </c>
      <c r="I2154" s="39">
        <v>4979.4368376516804</v>
      </c>
    </row>
    <row r="2155" spans="1:9" x14ac:dyDescent="0.35">
      <c r="A2155" s="37" t="s">
        <v>246</v>
      </c>
      <c r="B2155" s="37" t="s">
        <v>121</v>
      </c>
      <c r="C2155" s="73" t="s">
        <v>80</v>
      </c>
      <c r="D2155" s="39">
        <v>4129</v>
      </c>
      <c r="E2155" s="39">
        <v>4066.002632608398</v>
      </c>
      <c r="F2155" s="39">
        <v>4093.139316029929</v>
      </c>
      <c r="G2155" s="39">
        <v>4123.73941368541</v>
      </c>
      <c r="H2155" s="39">
        <v>4634.3579801768847</v>
      </c>
      <c r="I2155" s="39">
        <v>4847.3677625436731</v>
      </c>
    </row>
    <row r="2156" spans="1:9" x14ac:dyDescent="0.35">
      <c r="A2156" s="37" t="s">
        <v>246</v>
      </c>
      <c r="B2156" s="37" t="s">
        <v>121</v>
      </c>
      <c r="C2156" s="73" t="s">
        <v>82</v>
      </c>
      <c r="D2156" s="39">
        <v>3715</v>
      </c>
      <c r="E2156" s="39">
        <v>3953.9804206919398</v>
      </c>
      <c r="F2156" s="39">
        <v>3899.5887605514549</v>
      </c>
      <c r="G2156" s="39">
        <v>3941.3452697960902</v>
      </c>
      <c r="H2156" s="39">
        <v>3987.0526410928792</v>
      </c>
      <c r="I2156" s="39">
        <v>4490.1469099873848</v>
      </c>
    </row>
    <row r="2157" spans="1:9" x14ac:dyDescent="0.35">
      <c r="A2157" s="37" t="s">
        <v>246</v>
      </c>
      <c r="B2157" s="37" t="s">
        <v>121</v>
      </c>
      <c r="C2157" s="73" t="s">
        <v>84</v>
      </c>
      <c r="D2157" s="39">
        <v>2894</v>
      </c>
      <c r="E2157" s="39">
        <v>3573.1499204375218</v>
      </c>
      <c r="F2157" s="39">
        <v>3787.2441542892839</v>
      </c>
      <c r="G2157" s="39">
        <v>3760.821925781655</v>
      </c>
      <c r="H2157" s="39">
        <v>3816.6164288337341</v>
      </c>
      <c r="I2157" s="39">
        <v>3878.4301145276768</v>
      </c>
    </row>
    <row r="2158" spans="1:9" x14ac:dyDescent="0.35">
      <c r="A2158" s="37" t="s">
        <v>246</v>
      </c>
      <c r="B2158" s="37" t="s">
        <v>121</v>
      </c>
      <c r="C2158" s="73" t="s">
        <v>86</v>
      </c>
      <c r="D2158" s="39">
        <v>2363</v>
      </c>
      <c r="E2158" s="39">
        <v>2794.3396206096759</v>
      </c>
      <c r="F2158" s="39">
        <v>3410.3448577995459</v>
      </c>
      <c r="G2158" s="39">
        <v>3616.5087119615641</v>
      </c>
      <c r="H2158" s="39">
        <v>3620.8353258680499</v>
      </c>
      <c r="I2158" s="39">
        <v>3691.381825030162</v>
      </c>
    </row>
    <row r="2159" spans="1:9" x14ac:dyDescent="0.35">
      <c r="A2159" s="37" t="s">
        <v>246</v>
      </c>
      <c r="B2159" s="37" t="s">
        <v>121</v>
      </c>
      <c r="C2159" s="73" t="s">
        <v>88</v>
      </c>
      <c r="D2159" s="39">
        <v>1733</v>
      </c>
      <c r="E2159" s="39">
        <v>2207.44160200737</v>
      </c>
      <c r="F2159" s="39">
        <v>2591.2123579668628</v>
      </c>
      <c r="G2159" s="39">
        <v>3154.7875420530931</v>
      </c>
      <c r="H2159" s="39">
        <v>3355.904148379384</v>
      </c>
      <c r="I2159" s="39">
        <v>3393.0621393706738</v>
      </c>
    </row>
    <row r="2160" spans="1:9" x14ac:dyDescent="0.35">
      <c r="A2160" s="37" t="s">
        <v>246</v>
      </c>
      <c r="B2160" s="37" t="s">
        <v>121</v>
      </c>
      <c r="C2160" s="73" t="s">
        <v>90</v>
      </c>
      <c r="D2160" s="39">
        <v>1099</v>
      </c>
      <c r="E2160" s="39">
        <v>1506.8872952720719</v>
      </c>
      <c r="F2160" s="39">
        <v>1932.864243964741</v>
      </c>
      <c r="G2160" s="39">
        <v>2272.4438215801351</v>
      </c>
      <c r="H2160" s="39">
        <v>2771.4879693274902</v>
      </c>
      <c r="I2160" s="39">
        <v>2966.7337596447901</v>
      </c>
    </row>
    <row r="2161" spans="1:9" x14ac:dyDescent="0.35">
      <c r="A2161" s="37" t="s">
        <v>246</v>
      </c>
      <c r="B2161" s="37" t="s">
        <v>121</v>
      </c>
      <c r="C2161" s="73" t="s">
        <v>92</v>
      </c>
      <c r="D2161" s="39">
        <v>1161</v>
      </c>
      <c r="E2161" s="39">
        <v>1490.539189653085</v>
      </c>
      <c r="F2161" s="39">
        <v>1986.297654285549</v>
      </c>
      <c r="G2161" s="39">
        <v>2637.204236950975</v>
      </c>
      <c r="H2161" s="39">
        <v>3316.1636540574482</v>
      </c>
      <c r="I2161" s="39">
        <v>4117.3890134074209</v>
      </c>
    </row>
    <row r="2162" spans="1:9" x14ac:dyDescent="0.35">
      <c r="A2162" s="37" t="s">
        <v>246</v>
      </c>
      <c r="B2162" s="37" t="s">
        <v>122</v>
      </c>
      <c r="C2162" s="73" t="s">
        <v>57</v>
      </c>
      <c r="D2162" s="39">
        <v>16</v>
      </c>
      <c r="E2162" s="39">
        <v>22.082577727090641</v>
      </c>
      <c r="F2162" s="39">
        <v>20.825475512603639</v>
      </c>
      <c r="G2162" s="39">
        <v>19.72968523357908</v>
      </c>
      <c r="H2162" s="39">
        <v>18.69702920961798</v>
      </c>
      <c r="I2162" s="39">
        <v>17.749082446881829</v>
      </c>
    </row>
    <row r="2163" spans="1:9" x14ac:dyDescent="0.35">
      <c r="A2163" s="37" t="s">
        <v>246</v>
      </c>
      <c r="B2163" s="37" t="s">
        <v>122</v>
      </c>
      <c r="C2163" s="74" t="s">
        <v>59</v>
      </c>
      <c r="D2163" s="39">
        <v>13</v>
      </c>
      <c r="E2163" s="39">
        <v>9.5967063660782905</v>
      </c>
      <c r="F2163" s="39">
        <v>7.5887499150175914</v>
      </c>
      <c r="G2163" s="39">
        <v>6.2343756505084356</v>
      </c>
      <c r="H2163" s="39">
        <v>5.1326360570258824</v>
      </c>
      <c r="I2163" s="39">
        <v>4.2273029581706512</v>
      </c>
    </row>
    <row r="2164" spans="1:9" x14ac:dyDescent="0.35">
      <c r="A2164" s="37" t="s">
        <v>246</v>
      </c>
      <c r="B2164" s="37" t="s">
        <v>122</v>
      </c>
      <c r="C2164" s="73" t="s">
        <v>61</v>
      </c>
      <c r="D2164" s="39">
        <v>20</v>
      </c>
      <c r="E2164" s="39">
        <v>12.89028720106171</v>
      </c>
      <c r="F2164" s="39">
        <v>8.6235443553277413</v>
      </c>
      <c r="G2164" s="39">
        <v>7.0634555859307007</v>
      </c>
      <c r="H2164" s="39">
        <v>6.177943246182255</v>
      </c>
      <c r="I2164" s="39">
        <v>5.4494369399558176</v>
      </c>
    </row>
    <row r="2165" spans="1:9" x14ac:dyDescent="0.35">
      <c r="A2165" s="37" t="s">
        <v>246</v>
      </c>
      <c r="B2165" s="37" t="s">
        <v>122</v>
      </c>
      <c r="C2165" s="73" t="s">
        <v>63</v>
      </c>
      <c r="D2165" s="39">
        <v>41</v>
      </c>
      <c r="E2165" s="39">
        <v>18.43275776633314</v>
      </c>
      <c r="F2165" s="39">
        <v>17.501295882836459</v>
      </c>
      <c r="G2165" s="39">
        <v>14.21272683847136</v>
      </c>
      <c r="H2165" s="39">
        <v>12.742553881653221</v>
      </c>
      <c r="I2165" s="39">
        <v>11.77812861293911</v>
      </c>
    </row>
    <row r="2166" spans="1:9" x14ac:dyDescent="0.35">
      <c r="A2166" s="37" t="s">
        <v>246</v>
      </c>
      <c r="B2166" s="37" t="s">
        <v>122</v>
      </c>
      <c r="C2166" s="73" t="s">
        <v>65</v>
      </c>
      <c r="D2166" s="39">
        <v>36</v>
      </c>
      <c r="E2166" s="39">
        <v>29.595064110972</v>
      </c>
      <c r="F2166" s="39">
        <v>25.58770717713837</v>
      </c>
      <c r="G2166" s="39">
        <v>24.166471482849889</v>
      </c>
      <c r="H2166" s="39">
        <v>21.32754212128788</v>
      </c>
      <c r="I2166" s="39">
        <v>19.742879546184081</v>
      </c>
    </row>
    <row r="2167" spans="1:9" x14ac:dyDescent="0.35">
      <c r="A2167" s="37" t="s">
        <v>246</v>
      </c>
      <c r="B2167" s="37" t="s">
        <v>122</v>
      </c>
      <c r="C2167" s="73" t="s">
        <v>67</v>
      </c>
      <c r="D2167" s="39">
        <v>37</v>
      </c>
      <c r="E2167" s="39">
        <v>37.76359683108123</v>
      </c>
      <c r="F2167" s="39">
        <v>33.710364308442713</v>
      </c>
      <c r="G2167" s="39">
        <v>32.491276864772082</v>
      </c>
      <c r="H2167" s="39">
        <v>30.711481374095989</v>
      </c>
      <c r="I2167" s="39">
        <v>27.81530851347495</v>
      </c>
    </row>
    <row r="2168" spans="1:9" x14ac:dyDescent="0.35">
      <c r="A2168" s="37" t="s">
        <v>246</v>
      </c>
      <c r="B2168" s="37" t="s">
        <v>122</v>
      </c>
      <c r="C2168" s="73" t="s">
        <v>69</v>
      </c>
      <c r="D2168" s="39">
        <v>31</v>
      </c>
      <c r="E2168" s="39">
        <v>29.11817301558737</v>
      </c>
      <c r="F2168" s="39">
        <v>23.185898032731789</v>
      </c>
      <c r="G2168" s="39">
        <v>20.751615891926772</v>
      </c>
      <c r="H2168" s="39">
        <v>20.25643079323676</v>
      </c>
      <c r="I2168" s="39">
        <v>18.622417831489891</v>
      </c>
    </row>
    <row r="2169" spans="1:9" x14ac:dyDescent="0.35">
      <c r="A2169" s="37" t="s">
        <v>246</v>
      </c>
      <c r="B2169" s="37" t="s">
        <v>122</v>
      </c>
      <c r="C2169" s="73" t="s">
        <v>71</v>
      </c>
      <c r="D2169" s="39">
        <v>31</v>
      </c>
      <c r="E2169" s="39">
        <v>31.037342383099741</v>
      </c>
      <c r="F2169" s="39">
        <v>25.474386499259179</v>
      </c>
      <c r="G2169" s="39">
        <v>20.557251094305929</v>
      </c>
      <c r="H2169" s="39">
        <v>18.431604467413781</v>
      </c>
      <c r="I2169" s="39">
        <v>17.799288893477812</v>
      </c>
    </row>
    <row r="2170" spans="1:9" x14ac:dyDescent="0.35">
      <c r="A2170" s="37" t="s">
        <v>246</v>
      </c>
      <c r="B2170" s="37" t="s">
        <v>122</v>
      </c>
      <c r="C2170" s="73" t="s">
        <v>73</v>
      </c>
      <c r="D2170" s="39">
        <v>36</v>
      </c>
      <c r="E2170" s="39">
        <v>49.473346841188153</v>
      </c>
      <c r="F2170" s="39">
        <v>50.202957650952193</v>
      </c>
      <c r="G2170" s="39">
        <v>43.85608701664863</v>
      </c>
      <c r="H2170" s="39">
        <v>39.82069770205311</v>
      </c>
      <c r="I2170" s="39">
        <v>37.958264528841767</v>
      </c>
    </row>
    <row r="2171" spans="1:9" x14ac:dyDescent="0.35">
      <c r="A2171" s="37" t="s">
        <v>246</v>
      </c>
      <c r="B2171" s="37" t="s">
        <v>122</v>
      </c>
      <c r="C2171" s="73" t="s">
        <v>76</v>
      </c>
      <c r="D2171" s="39">
        <v>4</v>
      </c>
      <c r="E2171" s="39">
        <v>15.997233425590631</v>
      </c>
      <c r="F2171" s="39">
        <v>22.679211562422012</v>
      </c>
      <c r="G2171" s="39">
        <v>21.951601979417141</v>
      </c>
      <c r="H2171" s="39">
        <v>19.01634117951631</v>
      </c>
      <c r="I2171" s="39">
        <v>16.228608169321451</v>
      </c>
    </row>
    <row r="2172" spans="1:9" x14ac:dyDescent="0.35">
      <c r="A2172" s="37" t="s">
        <v>246</v>
      </c>
      <c r="B2172" s="37" t="s">
        <v>122</v>
      </c>
      <c r="C2172" s="73" t="s">
        <v>78</v>
      </c>
      <c r="D2172" s="39">
        <v>23</v>
      </c>
      <c r="E2172" s="39">
        <v>14.516810142392711</v>
      </c>
      <c r="F2172" s="39">
        <v>10.3346592819815</v>
      </c>
      <c r="G2172" s="39">
        <v>14.09400663992986</v>
      </c>
      <c r="H2172" s="39">
        <v>13.31392924866563</v>
      </c>
      <c r="I2172" s="39">
        <v>11.553412149773489</v>
      </c>
    </row>
    <row r="2173" spans="1:9" x14ac:dyDescent="0.35">
      <c r="A2173" s="37" t="s">
        <v>246</v>
      </c>
      <c r="B2173" s="37" t="s">
        <v>122</v>
      </c>
      <c r="C2173" s="73" t="s">
        <v>80</v>
      </c>
      <c r="D2173" s="39">
        <v>29</v>
      </c>
      <c r="E2173" s="39">
        <v>34.025035828206981</v>
      </c>
      <c r="F2173" s="39">
        <v>27.602243790154219</v>
      </c>
      <c r="G2173" s="39">
        <v>22.883901332395322</v>
      </c>
      <c r="H2173" s="39">
        <v>26.530508807338791</v>
      </c>
      <c r="I2173" s="39">
        <v>25.667787268246641</v>
      </c>
    </row>
    <row r="2174" spans="1:9" x14ac:dyDescent="0.35">
      <c r="A2174" s="37" t="s">
        <v>246</v>
      </c>
      <c r="B2174" s="37" t="s">
        <v>122</v>
      </c>
      <c r="C2174" s="73" t="s">
        <v>82</v>
      </c>
      <c r="D2174" s="39">
        <v>27</v>
      </c>
      <c r="E2174" s="39">
        <v>31.295102444020529</v>
      </c>
      <c r="F2174" s="39">
        <v>30.898405107009019</v>
      </c>
      <c r="G2174" s="39">
        <v>26.12874240170126</v>
      </c>
      <c r="H2174" s="39">
        <v>22.51829098665624</v>
      </c>
      <c r="I2174" s="39">
        <v>25.100863715814778</v>
      </c>
    </row>
    <row r="2175" spans="1:9" x14ac:dyDescent="0.35">
      <c r="A2175" s="37" t="s">
        <v>246</v>
      </c>
      <c r="B2175" s="37" t="s">
        <v>122</v>
      </c>
      <c r="C2175" s="73" t="s">
        <v>84</v>
      </c>
      <c r="D2175" s="39">
        <v>14</v>
      </c>
      <c r="E2175" s="39">
        <v>17.600104024883041</v>
      </c>
      <c r="F2175" s="39">
        <v>15.41994690997714</v>
      </c>
      <c r="G2175" s="39">
        <v>14.5307534145144</v>
      </c>
      <c r="H2175" s="39">
        <v>12.3746954602705</v>
      </c>
      <c r="I2175" s="39">
        <v>10.413383604854911</v>
      </c>
    </row>
    <row r="2176" spans="1:9" x14ac:dyDescent="0.35">
      <c r="A2176" s="37" t="s">
        <v>246</v>
      </c>
      <c r="B2176" s="37" t="s">
        <v>122</v>
      </c>
      <c r="C2176" s="73" t="s">
        <v>86</v>
      </c>
      <c r="D2176" s="39">
        <v>13</v>
      </c>
      <c r="E2176" s="39">
        <v>9.8803087419753624</v>
      </c>
      <c r="F2176" s="39">
        <v>13.49609820525685</v>
      </c>
      <c r="G2176" s="39">
        <v>12.50292692804293</v>
      </c>
      <c r="H2176" s="39">
        <v>12.40681815704416</v>
      </c>
      <c r="I2176" s="39">
        <v>11.148038968824849</v>
      </c>
    </row>
    <row r="2177" spans="1:9" x14ac:dyDescent="0.35">
      <c r="A2177" s="37" t="s">
        <v>246</v>
      </c>
      <c r="B2177" s="37" t="s">
        <v>122</v>
      </c>
      <c r="C2177" s="73" t="s">
        <v>88</v>
      </c>
      <c r="D2177" s="39">
        <v>4</v>
      </c>
      <c r="E2177" s="39">
        <v>1.806040263344229</v>
      </c>
      <c r="F2177" s="39">
        <v>1.6063492432564159</v>
      </c>
      <c r="G2177" s="39">
        <v>2.7745568600130341</v>
      </c>
      <c r="H2177" s="39">
        <v>2.4061590526527672</v>
      </c>
      <c r="I2177" s="39">
        <v>2.04106022652473</v>
      </c>
    </row>
    <row r="2178" spans="1:9" x14ac:dyDescent="0.35">
      <c r="A2178" s="37" t="s">
        <v>246</v>
      </c>
      <c r="B2178" s="37" t="s">
        <v>122</v>
      </c>
      <c r="C2178" s="73" t="s">
        <v>90</v>
      </c>
      <c r="D2178" s="39">
        <v>5</v>
      </c>
      <c r="E2178" s="39">
        <v>5.0364291885844903</v>
      </c>
      <c r="F2178" s="39">
        <v>5.9239882356764362</v>
      </c>
      <c r="G2178" s="39">
        <v>5.0240971794101084</v>
      </c>
      <c r="H2178" s="39">
        <v>6.330839667050693</v>
      </c>
      <c r="I2178" s="39">
        <v>5.9414843969063433</v>
      </c>
    </row>
    <row r="2179" spans="1:9" x14ac:dyDescent="0.35">
      <c r="A2179" s="37" t="s">
        <v>246</v>
      </c>
      <c r="B2179" s="37" t="s">
        <v>122</v>
      </c>
      <c r="C2179" s="73" t="s">
        <v>92</v>
      </c>
      <c r="D2179" s="39">
        <v>5</v>
      </c>
      <c r="E2179" s="39">
        <v>4.5433437034503159</v>
      </c>
      <c r="F2179" s="39">
        <v>4.7541461595711256</v>
      </c>
      <c r="G2179" s="39">
        <v>5.4766884365996118</v>
      </c>
      <c r="H2179" s="39">
        <v>5.3130212885874037</v>
      </c>
      <c r="I2179" s="39">
        <v>6.2127797008455588</v>
      </c>
    </row>
    <row r="2180" spans="1:9" x14ac:dyDescent="0.35">
      <c r="A2180" s="37" t="s">
        <v>246</v>
      </c>
      <c r="B2180" s="37" t="s">
        <v>123</v>
      </c>
      <c r="C2180" s="73" t="s">
        <v>57</v>
      </c>
      <c r="D2180" s="39">
        <v>32</v>
      </c>
      <c r="E2180" s="39">
        <v>31.28118581448523</v>
      </c>
      <c r="F2180" s="39">
        <v>31.444303448791</v>
      </c>
      <c r="G2180" s="39">
        <v>31.85064755780666</v>
      </c>
      <c r="H2180" s="39">
        <v>31.839926537428511</v>
      </c>
      <c r="I2180" s="39">
        <v>31.90536594914137</v>
      </c>
    </row>
    <row r="2181" spans="1:9" x14ac:dyDescent="0.35">
      <c r="A2181" s="37" t="s">
        <v>246</v>
      </c>
      <c r="B2181" s="37" t="s">
        <v>123</v>
      </c>
      <c r="C2181" s="74" t="s">
        <v>59</v>
      </c>
      <c r="D2181" s="39">
        <v>26</v>
      </c>
      <c r="E2181" s="39">
        <v>23.84301423249482</v>
      </c>
      <c r="F2181" s="39">
        <v>23.738492931078301</v>
      </c>
      <c r="G2181" s="39">
        <v>23.843359845414451</v>
      </c>
      <c r="H2181" s="39">
        <v>24.125447276327709</v>
      </c>
      <c r="I2181" s="39">
        <v>24.090959428393209</v>
      </c>
    </row>
    <row r="2182" spans="1:9" x14ac:dyDescent="0.35">
      <c r="A2182" s="37" t="s">
        <v>246</v>
      </c>
      <c r="B2182" s="37" t="s">
        <v>123</v>
      </c>
      <c r="C2182" s="73" t="s">
        <v>61</v>
      </c>
      <c r="D2182" s="39">
        <v>14</v>
      </c>
      <c r="E2182" s="39">
        <v>16.264643710478708</v>
      </c>
      <c r="F2182" s="39">
        <v>13.7180792940198</v>
      </c>
      <c r="G2182" s="39">
        <v>13.603354084102991</v>
      </c>
      <c r="H2182" s="39">
        <v>13.565517601077669</v>
      </c>
      <c r="I2182" s="39">
        <v>13.61014432094221</v>
      </c>
    </row>
    <row r="2183" spans="1:9" x14ac:dyDescent="0.35">
      <c r="A2183" s="37" t="s">
        <v>246</v>
      </c>
      <c r="B2183" s="37" t="s">
        <v>123</v>
      </c>
      <c r="C2183" s="73" t="s">
        <v>63</v>
      </c>
      <c r="D2183" s="39">
        <v>12</v>
      </c>
      <c r="E2183" s="39">
        <v>13.503938492671899</v>
      </c>
      <c r="F2183" s="39">
        <v>12.65054991094345</v>
      </c>
      <c r="G2183" s="39">
        <v>10.56553942049182</v>
      </c>
      <c r="H2183" s="39">
        <v>10.41270908185713</v>
      </c>
      <c r="I2183" s="39">
        <v>10.251447017879871</v>
      </c>
    </row>
    <row r="2184" spans="1:9" x14ac:dyDescent="0.35">
      <c r="A2184" s="37" t="s">
        <v>246</v>
      </c>
      <c r="B2184" s="37" t="s">
        <v>123</v>
      </c>
      <c r="C2184" s="73" t="s">
        <v>65</v>
      </c>
      <c r="D2184" s="39">
        <v>19</v>
      </c>
      <c r="E2184" s="39">
        <v>21.677715972241849</v>
      </c>
      <c r="F2184" s="39">
        <v>22.221215917976071</v>
      </c>
      <c r="G2184" s="39">
        <v>21.54045778800586</v>
      </c>
      <c r="H2184" s="39">
        <v>20.215672576330121</v>
      </c>
      <c r="I2184" s="39">
        <v>20.068893507466221</v>
      </c>
    </row>
    <row r="2185" spans="1:9" x14ac:dyDescent="0.35">
      <c r="A2185" s="37" t="s">
        <v>246</v>
      </c>
      <c r="B2185" s="37" t="s">
        <v>123</v>
      </c>
      <c r="C2185" s="73" t="s">
        <v>67</v>
      </c>
      <c r="D2185" s="39">
        <v>23</v>
      </c>
      <c r="E2185" s="39">
        <v>21.499985819763069</v>
      </c>
      <c r="F2185" s="39">
        <v>23.05636476833379</v>
      </c>
      <c r="G2185" s="39">
        <v>24.391874756609941</v>
      </c>
      <c r="H2185" s="39">
        <v>24.131426671783139</v>
      </c>
      <c r="I2185" s="39">
        <v>22.925514993668521</v>
      </c>
    </row>
    <row r="2186" spans="1:9" x14ac:dyDescent="0.35">
      <c r="A2186" s="37" t="s">
        <v>246</v>
      </c>
      <c r="B2186" s="37" t="s">
        <v>123</v>
      </c>
      <c r="C2186" s="73" t="s">
        <v>69</v>
      </c>
      <c r="D2186" s="39">
        <v>18</v>
      </c>
      <c r="E2186" s="39">
        <v>16.321395291721132</v>
      </c>
      <c r="F2186" s="39">
        <v>15.42195690007007</v>
      </c>
      <c r="G2186" s="39">
        <v>16.61374603620213</v>
      </c>
      <c r="H2186" s="39">
        <v>17.93402017846978</v>
      </c>
      <c r="I2186" s="39">
        <v>17.820802899191889</v>
      </c>
    </row>
    <row r="2187" spans="1:9" x14ac:dyDescent="0.35">
      <c r="A2187" s="37" t="s">
        <v>246</v>
      </c>
      <c r="B2187" s="37" t="s">
        <v>123</v>
      </c>
      <c r="C2187" s="73" t="s">
        <v>71</v>
      </c>
      <c r="D2187" s="39">
        <v>10</v>
      </c>
      <c r="E2187" s="39">
        <v>13.88557357688132</v>
      </c>
      <c r="F2187" s="39">
        <v>12.03515862780981</v>
      </c>
      <c r="G2187" s="39">
        <v>11.387737480261681</v>
      </c>
      <c r="H2187" s="39">
        <v>12.22248554152311</v>
      </c>
      <c r="I2187" s="39">
        <v>13.329218912112861</v>
      </c>
    </row>
    <row r="2188" spans="1:9" x14ac:dyDescent="0.35">
      <c r="A2188" s="37" t="s">
        <v>246</v>
      </c>
      <c r="B2188" s="37" t="s">
        <v>123</v>
      </c>
      <c r="C2188" s="73" t="s">
        <v>73</v>
      </c>
      <c r="D2188" s="39">
        <v>13</v>
      </c>
      <c r="E2188" s="39">
        <v>16.429737640709341</v>
      </c>
      <c r="F2188" s="39">
        <v>19.637994898682571</v>
      </c>
      <c r="G2188" s="39">
        <v>18.355122843190561</v>
      </c>
      <c r="H2188" s="39">
        <v>18.070916838890309</v>
      </c>
      <c r="I2188" s="39">
        <v>18.95756342529155</v>
      </c>
    </row>
    <row r="2189" spans="1:9" x14ac:dyDescent="0.35">
      <c r="A2189" s="37" t="s">
        <v>246</v>
      </c>
      <c r="B2189" s="37" t="s">
        <v>123</v>
      </c>
      <c r="C2189" s="73" t="s">
        <v>76</v>
      </c>
      <c r="D2189" s="39">
        <v>0</v>
      </c>
      <c r="E2189" s="39">
        <v>6.9231025822277186</v>
      </c>
      <c r="F2189" s="39">
        <v>8.3553429293777342</v>
      </c>
      <c r="G2189" s="39">
        <v>10.38929733170181</v>
      </c>
      <c r="H2189" s="39">
        <v>9.5017512822168637</v>
      </c>
      <c r="I2189" s="39">
        <v>9.1292233311872799</v>
      </c>
    </row>
    <row r="2190" spans="1:9" x14ac:dyDescent="0.35">
      <c r="A2190" s="37" t="s">
        <v>246</v>
      </c>
      <c r="B2190" s="37" t="s">
        <v>123</v>
      </c>
      <c r="C2190" s="73" t="s">
        <v>78</v>
      </c>
      <c r="D2190" s="39">
        <v>9</v>
      </c>
      <c r="E2190" s="39">
        <v>4.8091766756901686</v>
      </c>
      <c r="F2190" s="39">
        <v>4.8955020945544554</v>
      </c>
      <c r="G2190" s="39">
        <v>5.8255485894631853</v>
      </c>
      <c r="H2190" s="39">
        <v>7.1198704521092226</v>
      </c>
      <c r="I2190" s="39">
        <v>6.5100145027992804</v>
      </c>
    </row>
    <row r="2191" spans="1:9" x14ac:dyDescent="0.35">
      <c r="A2191" s="37" t="s">
        <v>246</v>
      </c>
      <c r="B2191" s="37" t="s">
        <v>123</v>
      </c>
      <c r="C2191" s="73" t="s">
        <v>80</v>
      </c>
      <c r="D2191" s="39">
        <v>11</v>
      </c>
      <c r="E2191" s="39">
        <v>9.6350999787812128</v>
      </c>
      <c r="F2191" s="39">
        <v>8.7817202115037496</v>
      </c>
      <c r="G2191" s="39">
        <v>8.7821722746594126</v>
      </c>
      <c r="H2191" s="39">
        <v>10.084191044995849</v>
      </c>
      <c r="I2191" s="39">
        <v>11.45427577837445</v>
      </c>
    </row>
    <row r="2192" spans="1:9" x14ac:dyDescent="0.35">
      <c r="A2192" s="37" t="s">
        <v>246</v>
      </c>
      <c r="B2192" s="37" t="s">
        <v>123</v>
      </c>
      <c r="C2192" s="73" t="s">
        <v>82</v>
      </c>
      <c r="D2192" s="39">
        <v>4</v>
      </c>
      <c r="E2192" s="39">
        <v>7.8640612240536409</v>
      </c>
      <c r="F2192" s="39">
        <v>9.4918587755976986</v>
      </c>
      <c r="G2192" s="39">
        <v>8.4020594734824474</v>
      </c>
      <c r="H2192" s="39">
        <v>8.5866331846033255</v>
      </c>
      <c r="I2192" s="39">
        <v>9.9548660644707514</v>
      </c>
    </row>
    <row r="2193" spans="1:9" x14ac:dyDescent="0.35">
      <c r="A2193" s="37" t="s">
        <v>246</v>
      </c>
      <c r="B2193" s="37" t="s">
        <v>123</v>
      </c>
      <c r="C2193" s="73" t="s">
        <v>84</v>
      </c>
      <c r="D2193" s="39">
        <v>8</v>
      </c>
      <c r="E2193" s="39">
        <v>15.20404876306927</v>
      </c>
      <c r="F2193" s="39">
        <v>13.128298726560191</v>
      </c>
      <c r="G2193" s="39">
        <v>14.958093220025139</v>
      </c>
      <c r="H2193" s="39">
        <v>14.26946773574713</v>
      </c>
      <c r="I2193" s="39">
        <v>14.30937985125747</v>
      </c>
    </row>
    <row r="2194" spans="1:9" x14ac:dyDescent="0.35">
      <c r="A2194" s="37" t="s">
        <v>246</v>
      </c>
      <c r="B2194" s="37" t="s">
        <v>123</v>
      </c>
      <c r="C2194" s="73" t="s">
        <v>86</v>
      </c>
      <c r="D2194" s="39">
        <v>4</v>
      </c>
      <c r="E2194" s="39">
        <v>5.7816390056740277</v>
      </c>
      <c r="F2194" s="39">
        <v>7.5041397221945996</v>
      </c>
      <c r="G2194" s="39">
        <v>6.2518399414066588</v>
      </c>
      <c r="H2194" s="39">
        <v>7.3101808642269388</v>
      </c>
      <c r="I2194" s="39">
        <v>6.8071994599836483</v>
      </c>
    </row>
    <row r="2195" spans="1:9" x14ac:dyDescent="0.35">
      <c r="A2195" s="37" t="s">
        <v>246</v>
      </c>
      <c r="B2195" s="37" t="s">
        <v>123</v>
      </c>
      <c r="C2195" s="73" t="s">
        <v>88</v>
      </c>
      <c r="D2195" s="39">
        <v>1</v>
      </c>
      <c r="E2195" s="39">
        <v>0.61735841757907839</v>
      </c>
      <c r="F2195" s="39">
        <v>0.87941960298164346</v>
      </c>
      <c r="G2195" s="39">
        <v>1.4294059997380439</v>
      </c>
      <c r="H2195" s="39">
        <v>0.94616832931040717</v>
      </c>
      <c r="I2195" s="39">
        <v>1.288874389456157</v>
      </c>
    </row>
    <row r="2196" spans="1:9" x14ac:dyDescent="0.35">
      <c r="A2196" s="37" t="s">
        <v>246</v>
      </c>
      <c r="B2196" s="37" t="s">
        <v>123</v>
      </c>
      <c r="C2196" s="73" t="s">
        <v>90</v>
      </c>
      <c r="D2196" s="39">
        <v>2</v>
      </c>
      <c r="E2196" s="39">
        <v>0.8608220519673796</v>
      </c>
      <c r="F2196" s="39">
        <v>1.2044245122983781</v>
      </c>
      <c r="G2196" s="39">
        <v>1.5444490911857609</v>
      </c>
      <c r="H2196" s="39">
        <v>1.9245432395412649</v>
      </c>
      <c r="I2196" s="39">
        <v>1.555867316848083</v>
      </c>
    </row>
    <row r="2197" spans="1:9" x14ac:dyDescent="0.35">
      <c r="A2197" s="37" t="s">
        <v>246</v>
      </c>
      <c r="B2197" s="37" t="s">
        <v>123</v>
      </c>
      <c r="C2197" s="73" t="s">
        <v>92</v>
      </c>
      <c r="D2197" s="39">
        <v>1</v>
      </c>
      <c r="E2197" s="39">
        <v>1.0491582308295391</v>
      </c>
      <c r="F2197" s="39">
        <v>1.405242070138252</v>
      </c>
      <c r="G2197" s="39">
        <v>1.863530005199348</v>
      </c>
      <c r="H2197" s="39">
        <v>2.471522022849471</v>
      </c>
      <c r="I2197" s="39">
        <v>3.0613280589804028</v>
      </c>
    </row>
    <row r="2198" spans="1:9" x14ac:dyDescent="0.35">
      <c r="A2198" s="37" t="s">
        <v>246</v>
      </c>
      <c r="B2198" s="37" t="s">
        <v>124</v>
      </c>
      <c r="C2198" s="73" t="s">
        <v>57</v>
      </c>
      <c r="D2198" s="39">
        <v>405</v>
      </c>
      <c r="E2198" s="39">
        <v>429.48932074756181</v>
      </c>
      <c r="F2198" s="39">
        <v>411.07758065755729</v>
      </c>
      <c r="G2198" s="39">
        <v>397.74802029530139</v>
      </c>
      <c r="H2198" s="39">
        <v>386.6530290945455</v>
      </c>
      <c r="I2198" s="39">
        <v>369.39972099667563</v>
      </c>
    </row>
    <row r="2199" spans="1:9" x14ac:dyDescent="0.35">
      <c r="A2199" s="37" t="s">
        <v>246</v>
      </c>
      <c r="B2199" s="37" t="s">
        <v>124</v>
      </c>
      <c r="C2199" s="74" t="s">
        <v>59</v>
      </c>
      <c r="D2199" s="39">
        <v>484</v>
      </c>
      <c r="E2199" s="39">
        <v>406.42298629607768</v>
      </c>
      <c r="F2199" s="39">
        <v>411.52297936402471</v>
      </c>
      <c r="G2199" s="39">
        <v>392.44739679285391</v>
      </c>
      <c r="H2199" s="39">
        <v>379.03822819347698</v>
      </c>
      <c r="I2199" s="39">
        <v>368.10711134306399</v>
      </c>
    </row>
    <row r="2200" spans="1:9" x14ac:dyDescent="0.35">
      <c r="A2200" s="37" t="s">
        <v>246</v>
      </c>
      <c r="B2200" s="37" t="s">
        <v>124</v>
      </c>
      <c r="C2200" s="73" t="s">
        <v>61</v>
      </c>
      <c r="D2200" s="39">
        <v>470</v>
      </c>
      <c r="E2200" s="39">
        <v>407.19171316102808</v>
      </c>
      <c r="F2200" s="39">
        <v>344.88667178299011</v>
      </c>
      <c r="G2200" s="39">
        <v>339.20549013764941</v>
      </c>
      <c r="H2200" s="39">
        <v>320.66130922684528</v>
      </c>
      <c r="I2200" s="39">
        <v>307.09729062981052</v>
      </c>
    </row>
    <row r="2201" spans="1:9" x14ac:dyDescent="0.35">
      <c r="A2201" s="37" t="s">
        <v>246</v>
      </c>
      <c r="B2201" s="37" t="s">
        <v>124</v>
      </c>
      <c r="C2201" s="73" t="s">
        <v>63</v>
      </c>
      <c r="D2201" s="39">
        <v>332</v>
      </c>
      <c r="E2201" s="39">
        <v>363.53172315182968</v>
      </c>
      <c r="F2201" s="39">
        <v>321.42964711779859</v>
      </c>
      <c r="G2201" s="39">
        <v>277.00140624823808</v>
      </c>
      <c r="H2201" s="39">
        <v>264.51922896335992</v>
      </c>
      <c r="I2201" s="39">
        <v>248.2339487854118</v>
      </c>
    </row>
    <row r="2202" spans="1:9" x14ac:dyDescent="0.35">
      <c r="A2202" s="37" t="s">
        <v>246</v>
      </c>
      <c r="B2202" s="37" t="s">
        <v>124</v>
      </c>
      <c r="C2202" s="73" t="s">
        <v>65</v>
      </c>
      <c r="D2202" s="39">
        <v>401</v>
      </c>
      <c r="E2202" s="39">
        <v>313.38702916627182</v>
      </c>
      <c r="F2202" s="39">
        <v>338.8328726333105</v>
      </c>
      <c r="G2202" s="39">
        <v>314.52138510329939</v>
      </c>
      <c r="H2202" s="39">
        <v>281.58089241000567</v>
      </c>
      <c r="I2202" s="39">
        <v>265.89543541028809</v>
      </c>
    </row>
    <row r="2203" spans="1:9" x14ac:dyDescent="0.35">
      <c r="A2203" s="37" t="s">
        <v>246</v>
      </c>
      <c r="B2203" s="37" t="s">
        <v>124</v>
      </c>
      <c r="C2203" s="73" t="s">
        <v>67</v>
      </c>
      <c r="D2203" s="39">
        <v>448</v>
      </c>
      <c r="E2203" s="39">
        <v>413.41726496046419</v>
      </c>
      <c r="F2203" s="39">
        <v>386.94829080635611</v>
      </c>
      <c r="G2203" s="39">
        <v>406.98168091514742</v>
      </c>
      <c r="H2203" s="39">
        <v>385.78128100131761</v>
      </c>
      <c r="I2203" s="39">
        <v>354.22351898525471</v>
      </c>
    </row>
    <row r="2204" spans="1:9" x14ac:dyDescent="0.35">
      <c r="A2204" s="37" t="s">
        <v>246</v>
      </c>
      <c r="B2204" s="37" t="s">
        <v>124</v>
      </c>
      <c r="C2204" s="73" t="s">
        <v>69</v>
      </c>
      <c r="D2204" s="39">
        <v>397</v>
      </c>
      <c r="E2204" s="39">
        <v>445.08496844417482</v>
      </c>
      <c r="F2204" s="39">
        <v>416.61827991704911</v>
      </c>
      <c r="G2204" s="39">
        <v>401.60541603746009</v>
      </c>
      <c r="H2204" s="39">
        <v>413.41987128568388</v>
      </c>
      <c r="I2204" s="39">
        <v>391.98417103362391</v>
      </c>
    </row>
    <row r="2205" spans="1:9" x14ac:dyDescent="0.35">
      <c r="A2205" s="37" t="s">
        <v>246</v>
      </c>
      <c r="B2205" s="37" t="s">
        <v>124</v>
      </c>
      <c r="C2205" s="73" t="s">
        <v>71</v>
      </c>
      <c r="D2205" s="39">
        <v>449</v>
      </c>
      <c r="E2205" s="39">
        <v>426.01791328628758</v>
      </c>
      <c r="F2205" s="39">
        <v>440.56707318223408</v>
      </c>
      <c r="G2205" s="39">
        <v>410.0795398073862</v>
      </c>
      <c r="H2205" s="39">
        <v>399.50046977088692</v>
      </c>
      <c r="I2205" s="39">
        <v>407.11075562877102</v>
      </c>
    </row>
    <row r="2206" spans="1:9" x14ac:dyDescent="0.35">
      <c r="A2206" s="37" t="s">
        <v>246</v>
      </c>
      <c r="B2206" s="37" t="s">
        <v>124</v>
      </c>
      <c r="C2206" s="73" t="s">
        <v>73</v>
      </c>
      <c r="D2206" s="39">
        <v>413</v>
      </c>
      <c r="E2206" s="39">
        <v>431.01680718806023</v>
      </c>
      <c r="F2206" s="39">
        <v>406.85807409298491</v>
      </c>
      <c r="G2206" s="39">
        <v>407.03933899897328</v>
      </c>
      <c r="H2206" s="39">
        <v>377.38130638823958</v>
      </c>
      <c r="I2206" s="39">
        <v>367.33879849068637</v>
      </c>
    </row>
    <row r="2207" spans="1:9" x14ac:dyDescent="0.35">
      <c r="A2207" s="37" t="s">
        <v>246</v>
      </c>
      <c r="B2207" s="37" t="s">
        <v>124</v>
      </c>
      <c r="C2207" s="73" t="s">
        <v>76</v>
      </c>
      <c r="D2207" s="39">
        <v>402</v>
      </c>
      <c r="E2207" s="39">
        <v>375.7255014080207</v>
      </c>
      <c r="F2207" s="39">
        <v>392.50340282392642</v>
      </c>
      <c r="G2207" s="39">
        <v>371.03792629701468</v>
      </c>
      <c r="H2207" s="39">
        <v>363.22370366386161</v>
      </c>
      <c r="I2207" s="39">
        <v>335.88832971364621</v>
      </c>
    </row>
    <row r="2208" spans="1:9" x14ac:dyDescent="0.35">
      <c r="A2208" s="37" t="s">
        <v>246</v>
      </c>
      <c r="B2208" s="37" t="s">
        <v>124</v>
      </c>
      <c r="C2208" s="73" t="s">
        <v>78</v>
      </c>
      <c r="D2208" s="39">
        <v>419</v>
      </c>
      <c r="E2208" s="39">
        <v>369.20732406368143</v>
      </c>
      <c r="F2208" s="39">
        <v>339.57230932827872</v>
      </c>
      <c r="G2208" s="39">
        <v>356.08531351799911</v>
      </c>
      <c r="H2208" s="39">
        <v>337.96238403420762</v>
      </c>
      <c r="I2208" s="39">
        <v>326.84784756960329</v>
      </c>
    </row>
    <row r="2209" spans="1:9" x14ac:dyDescent="0.35">
      <c r="A2209" s="37" t="s">
        <v>246</v>
      </c>
      <c r="B2209" s="37" t="s">
        <v>124</v>
      </c>
      <c r="C2209" s="73" t="s">
        <v>80</v>
      </c>
      <c r="D2209" s="39">
        <v>431</v>
      </c>
      <c r="E2209" s="39">
        <v>370.18722837556328</v>
      </c>
      <c r="F2209" s="39">
        <v>328.90803156719483</v>
      </c>
      <c r="G2209" s="39">
        <v>301.38991814617111</v>
      </c>
      <c r="H2209" s="39">
        <v>316.19958645235289</v>
      </c>
      <c r="I2209" s="39">
        <v>300.24236961488572</v>
      </c>
    </row>
    <row r="2210" spans="1:9" x14ac:dyDescent="0.35">
      <c r="A2210" s="37" t="s">
        <v>246</v>
      </c>
      <c r="B2210" s="37" t="s">
        <v>124</v>
      </c>
      <c r="C2210" s="73" t="s">
        <v>82</v>
      </c>
      <c r="D2210" s="39">
        <v>375</v>
      </c>
      <c r="E2210" s="39">
        <v>383.5511264415054</v>
      </c>
      <c r="F2210" s="39">
        <v>330.10492423127488</v>
      </c>
      <c r="G2210" s="39">
        <v>296.76011009015809</v>
      </c>
      <c r="H2210" s="39">
        <v>272.5340156858183</v>
      </c>
      <c r="I2210" s="39">
        <v>286.13727931388189</v>
      </c>
    </row>
    <row r="2211" spans="1:9" x14ac:dyDescent="0.35">
      <c r="A2211" s="37" t="s">
        <v>246</v>
      </c>
      <c r="B2211" s="37" t="s">
        <v>124</v>
      </c>
      <c r="C2211" s="73" t="s">
        <v>84</v>
      </c>
      <c r="D2211" s="39">
        <v>284</v>
      </c>
      <c r="E2211" s="39">
        <v>337.92093601337427</v>
      </c>
      <c r="F2211" s="39">
        <v>339.12141852973912</v>
      </c>
      <c r="G2211" s="39">
        <v>295.54203302910071</v>
      </c>
      <c r="H2211" s="39">
        <v>267.8555280609047</v>
      </c>
      <c r="I2211" s="39">
        <v>247.0050189607974</v>
      </c>
    </row>
    <row r="2212" spans="1:9" x14ac:dyDescent="0.35">
      <c r="A2212" s="37" t="s">
        <v>246</v>
      </c>
      <c r="B2212" s="37" t="s">
        <v>124</v>
      </c>
      <c r="C2212" s="73" t="s">
        <v>86</v>
      </c>
      <c r="D2212" s="39">
        <v>257</v>
      </c>
      <c r="E2212" s="39">
        <v>257.6605400496876</v>
      </c>
      <c r="F2212" s="39">
        <v>299.10356945866738</v>
      </c>
      <c r="G2212" s="39">
        <v>299.93005643964551</v>
      </c>
      <c r="H2212" s="39">
        <v>265.10578886077712</v>
      </c>
      <c r="I2212" s="39">
        <v>241.78664599866659</v>
      </c>
    </row>
    <row r="2213" spans="1:9" x14ac:dyDescent="0.35">
      <c r="A2213" s="37" t="s">
        <v>246</v>
      </c>
      <c r="B2213" s="37" t="s">
        <v>124</v>
      </c>
      <c r="C2213" s="73" t="s">
        <v>88</v>
      </c>
      <c r="D2213" s="39">
        <v>191</v>
      </c>
      <c r="E2213" s="39">
        <v>232.51484876224399</v>
      </c>
      <c r="F2213" s="39">
        <v>232.5404371777752</v>
      </c>
      <c r="G2213" s="39">
        <v>268.93477654247829</v>
      </c>
      <c r="H2213" s="39">
        <v>270.00916606271898</v>
      </c>
      <c r="I2213" s="39">
        <v>243.55400319935899</v>
      </c>
    </row>
    <row r="2214" spans="1:9" x14ac:dyDescent="0.35">
      <c r="A2214" s="37" t="s">
        <v>246</v>
      </c>
      <c r="B2214" s="37" t="s">
        <v>124</v>
      </c>
      <c r="C2214" s="73" t="s">
        <v>90</v>
      </c>
      <c r="D2214" s="39">
        <v>144</v>
      </c>
      <c r="E2214" s="39">
        <v>166.69722726057569</v>
      </c>
      <c r="F2214" s="39">
        <v>201.76214671211341</v>
      </c>
      <c r="G2214" s="39">
        <v>203.51545236581171</v>
      </c>
      <c r="H2214" s="39">
        <v>235.06569268838649</v>
      </c>
      <c r="I2214" s="39">
        <v>236.95765777275469</v>
      </c>
    </row>
    <row r="2215" spans="1:9" x14ac:dyDescent="0.35">
      <c r="A2215" s="37" t="s">
        <v>246</v>
      </c>
      <c r="B2215" s="37" t="s">
        <v>124</v>
      </c>
      <c r="C2215" s="73" t="s">
        <v>92</v>
      </c>
      <c r="D2215" s="39">
        <v>146</v>
      </c>
      <c r="E2215" s="39">
        <v>186.22486549799359</v>
      </c>
      <c r="F2215" s="39">
        <v>226.35154836340891</v>
      </c>
      <c r="G2215" s="39">
        <v>279.42844253066369</v>
      </c>
      <c r="H2215" s="39">
        <v>315.01773549512058</v>
      </c>
      <c r="I2215" s="39">
        <v>358.54743656938882</v>
      </c>
    </row>
    <row r="2216" spans="1:9" x14ac:dyDescent="0.35">
      <c r="A2216" s="37" t="s">
        <v>246</v>
      </c>
      <c r="B2216" s="75" t="s">
        <v>125</v>
      </c>
      <c r="C2216" s="73" t="s">
        <v>57</v>
      </c>
      <c r="D2216" s="39">
        <v>540</v>
      </c>
      <c r="E2216" s="39">
        <v>609.10468588826495</v>
      </c>
      <c r="F2216" s="39">
        <v>631.54468236798857</v>
      </c>
      <c r="G2216" s="39">
        <v>662.10725397177987</v>
      </c>
      <c r="H2216" s="39">
        <v>689.37794455144763</v>
      </c>
      <c r="I2216" s="39">
        <v>704.0641703615031</v>
      </c>
    </row>
    <row r="2217" spans="1:9" x14ac:dyDescent="0.35">
      <c r="A2217" s="37" t="s">
        <v>246</v>
      </c>
      <c r="B2217" s="75" t="s">
        <v>125</v>
      </c>
      <c r="C2217" s="74" t="s">
        <v>59</v>
      </c>
      <c r="D2217" s="39">
        <v>641</v>
      </c>
      <c r="E2217" s="39">
        <v>613.10714175271085</v>
      </c>
      <c r="F2217" s="39">
        <v>670.47489033783017</v>
      </c>
      <c r="G2217" s="39">
        <v>696.32404882725552</v>
      </c>
      <c r="H2217" s="39">
        <v>724.93462359082878</v>
      </c>
      <c r="I2217" s="39">
        <v>753.16970595157579</v>
      </c>
    </row>
    <row r="2218" spans="1:9" x14ac:dyDescent="0.35">
      <c r="A2218" s="37" t="s">
        <v>246</v>
      </c>
      <c r="B2218" s="75" t="s">
        <v>125</v>
      </c>
      <c r="C2218" s="73" t="s">
        <v>61</v>
      </c>
      <c r="D2218" s="39">
        <v>722</v>
      </c>
      <c r="E2218" s="39">
        <v>672.3681098117072</v>
      </c>
      <c r="F2218" s="39">
        <v>632.93767427727062</v>
      </c>
      <c r="G2218" s="39">
        <v>684.49188137003773</v>
      </c>
      <c r="H2218" s="39">
        <v>705.57571794040348</v>
      </c>
      <c r="I2218" s="39">
        <v>731.64614553557715</v>
      </c>
    </row>
    <row r="2219" spans="1:9" x14ac:dyDescent="0.35">
      <c r="A2219" s="37" t="s">
        <v>246</v>
      </c>
      <c r="B2219" s="75" t="s">
        <v>125</v>
      </c>
      <c r="C2219" s="73" t="s">
        <v>63</v>
      </c>
      <c r="D2219" s="39">
        <v>559</v>
      </c>
      <c r="E2219" s="39">
        <v>674.67028537355441</v>
      </c>
      <c r="F2219" s="39">
        <v>634.99642884485411</v>
      </c>
      <c r="G2219" s="39">
        <v>600.40194965391652</v>
      </c>
      <c r="H2219" s="39">
        <v>639.07541093690259</v>
      </c>
      <c r="I2219" s="39">
        <v>655.35509871327679</v>
      </c>
    </row>
    <row r="2220" spans="1:9" x14ac:dyDescent="0.35">
      <c r="A2220" s="37" t="s">
        <v>246</v>
      </c>
      <c r="B2220" s="75" t="s">
        <v>125</v>
      </c>
      <c r="C2220" s="73" t="s">
        <v>65</v>
      </c>
      <c r="D2220" s="39">
        <v>468</v>
      </c>
      <c r="E2220" s="39">
        <v>449.90518825421339</v>
      </c>
      <c r="F2220" s="39">
        <v>538.41271749852945</v>
      </c>
      <c r="G2220" s="39">
        <v>525.04020016932145</v>
      </c>
      <c r="H2220" s="39">
        <v>497.14914260012353</v>
      </c>
      <c r="I2220" s="39">
        <v>514.97714310203605</v>
      </c>
    </row>
    <row r="2221" spans="1:9" x14ac:dyDescent="0.35">
      <c r="A2221" s="37" t="s">
        <v>246</v>
      </c>
      <c r="B2221" s="75" t="s">
        <v>125</v>
      </c>
      <c r="C2221" s="73" t="s">
        <v>67</v>
      </c>
      <c r="D2221" s="39">
        <v>637</v>
      </c>
      <c r="E2221" s="39">
        <v>535.26371690011592</v>
      </c>
      <c r="F2221" s="39">
        <v>560.29603733845045</v>
      </c>
      <c r="G2221" s="39">
        <v>638.73475253335403</v>
      </c>
      <c r="H2221" s="39">
        <v>633.41750409080532</v>
      </c>
      <c r="I2221" s="39">
        <v>609.90063721858758</v>
      </c>
    </row>
    <row r="2222" spans="1:9" x14ac:dyDescent="0.35">
      <c r="A2222" s="37" t="s">
        <v>246</v>
      </c>
      <c r="B2222" s="75" t="s">
        <v>125</v>
      </c>
      <c r="C2222" s="73" t="s">
        <v>69</v>
      </c>
      <c r="D2222" s="39">
        <v>629</v>
      </c>
      <c r="E2222" s="39">
        <v>688.67370723334693</v>
      </c>
      <c r="F2222" s="39">
        <v>624.74698520211791</v>
      </c>
      <c r="G2222" s="39">
        <v>662.01747582876988</v>
      </c>
      <c r="H2222" s="39">
        <v>734.20044971193659</v>
      </c>
      <c r="I2222" s="39">
        <v>733.25872675803498</v>
      </c>
    </row>
    <row r="2223" spans="1:9" x14ac:dyDescent="0.35">
      <c r="A2223" s="37" t="s">
        <v>246</v>
      </c>
      <c r="B2223" s="75" t="s">
        <v>125</v>
      </c>
      <c r="C2223" s="73" t="s">
        <v>71</v>
      </c>
      <c r="D2223" s="39">
        <v>601</v>
      </c>
      <c r="E2223" s="39">
        <v>729.99674337317037</v>
      </c>
      <c r="F2223" s="39">
        <v>776.2079697843119</v>
      </c>
      <c r="G2223" s="39">
        <v>732.9856759795058</v>
      </c>
      <c r="H2223" s="39">
        <v>771.10257621793414</v>
      </c>
      <c r="I2223" s="39">
        <v>843.85353530636212</v>
      </c>
    </row>
    <row r="2224" spans="1:9" x14ac:dyDescent="0.35">
      <c r="A2224" s="37" t="s">
        <v>246</v>
      </c>
      <c r="B2224" s="75" t="s">
        <v>125</v>
      </c>
      <c r="C2224" s="73" t="s">
        <v>73</v>
      </c>
      <c r="D2224" s="39">
        <v>629</v>
      </c>
      <c r="E2224" s="39">
        <v>724.22872441335278</v>
      </c>
      <c r="F2224" s="39">
        <v>825.21859866394095</v>
      </c>
      <c r="G2224" s="39">
        <v>869.82785507813276</v>
      </c>
      <c r="H2224" s="39">
        <v>834.03871524151828</v>
      </c>
      <c r="I2224" s="39">
        <v>874.70805069797416</v>
      </c>
    </row>
    <row r="2225" spans="1:9" x14ac:dyDescent="0.35">
      <c r="A2225" s="37" t="s">
        <v>246</v>
      </c>
      <c r="B2225" s="75" t="s">
        <v>125</v>
      </c>
      <c r="C2225" s="73" t="s">
        <v>76</v>
      </c>
      <c r="D2225" s="39">
        <v>757</v>
      </c>
      <c r="E2225" s="39">
        <v>707.36100462127661</v>
      </c>
      <c r="F2225" s="39">
        <v>796.7080371649422</v>
      </c>
      <c r="G2225" s="39">
        <v>890.35601968852995</v>
      </c>
      <c r="H2225" s="39">
        <v>927.7445397691007</v>
      </c>
      <c r="I2225" s="39">
        <v>898.46321642853025</v>
      </c>
    </row>
    <row r="2226" spans="1:9" x14ac:dyDescent="0.35">
      <c r="A2226" s="37" t="s">
        <v>246</v>
      </c>
      <c r="B2226" s="75" t="s">
        <v>125</v>
      </c>
      <c r="C2226" s="73" t="s">
        <v>78</v>
      </c>
      <c r="D2226" s="39">
        <v>794</v>
      </c>
      <c r="E2226" s="39">
        <v>799.13024142555207</v>
      </c>
      <c r="F2226" s="39">
        <v>751.60473005884205</v>
      </c>
      <c r="G2226" s="39">
        <v>846.87151640384616</v>
      </c>
      <c r="H2226" s="39">
        <v>929.31734652931243</v>
      </c>
      <c r="I2226" s="39">
        <v>963.29194427463585</v>
      </c>
    </row>
    <row r="2227" spans="1:9" x14ac:dyDescent="0.35">
      <c r="A2227" s="37" t="s">
        <v>246</v>
      </c>
      <c r="B2227" s="75" t="s">
        <v>125</v>
      </c>
      <c r="C2227" s="73" t="s">
        <v>80</v>
      </c>
      <c r="D2227" s="39">
        <v>838</v>
      </c>
      <c r="E2227" s="39">
        <v>830.04913909734648</v>
      </c>
      <c r="F2227" s="39">
        <v>831.85968196776048</v>
      </c>
      <c r="G2227" s="39">
        <v>798.24538651912485</v>
      </c>
      <c r="H2227" s="39">
        <v>893.04851554186564</v>
      </c>
      <c r="I2227" s="39">
        <v>969.53055024808566</v>
      </c>
    </row>
    <row r="2228" spans="1:9" x14ac:dyDescent="0.35">
      <c r="A2228" s="37" t="s">
        <v>246</v>
      </c>
      <c r="B2228" s="75" t="s">
        <v>125</v>
      </c>
      <c r="C2228" s="73" t="s">
        <v>82</v>
      </c>
      <c r="D2228" s="39">
        <v>786</v>
      </c>
      <c r="E2228" s="39">
        <v>858.57390458392877</v>
      </c>
      <c r="F2228" s="39">
        <v>850.70324570125467</v>
      </c>
      <c r="G2228" s="39">
        <v>863.38521449306154</v>
      </c>
      <c r="H2228" s="39">
        <v>833.5959840235638</v>
      </c>
      <c r="I2228" s="39">
        <v>932.06234499304696</v>
      </c>
    </row>
    <row r="2229" spans="1:9" x14ac:dyDescent="0.35">
      <c r="A2229" s="37" t="s">
        <v>246</v>
      </c>
      <c r="B2229" s="75" t="s">
        <v>125</v>
      </c>
      <c r="C2229" s="73" t="s">
        <v>84</v>
      </c>
      <c r="D2229" s="39">
        <v>702</v>
      </c>
      <c r="E2229" s="39">
        <v>779.79410702471523</v>
      </c>
      <c r="F2229" s="39">
        <v>836.23862505261411</v>
      </c>
      <c r="G2229" s="39">
        <v>842.61324873729097</v>
      </c>
      <c r="H2229" s="39">
        <v>857.2611716274024</v>
      </c>
      <c r="I2229" s="39">
        <v>835.27436633113359</v>
      </c>
    </row>
    <row r="2230" spans="1:9" x14ac:dyDescent="0.35">
      <c r="A2230" s="37" t="s">
        <v>246</v>
      </c>
      <c r="B2230" s="75" t="s">
        <v>125</v>
      </c>
      <c r="C2230" s="73" t="s">
        <v>86</v>
      </c>
      <c r="D2230" s="39">
        <v>543</v>
      </c>
      <c r="E2230" s="39">
        <v>680.12121258762954</v>
      </c>
      <c r="F2230" s="39">
        <v>742.72690648886987</v>
      </c>
      <c r="G2230" s="39">
        <v>804.76729839313305</v>
      </c>
      <c r="H2230" s="39">
        <v>814.63083291014834</v>
      </c>
      <c r="I2230" s="39">
        <v>833.11262904055241</v>
      </c>
    </row>
    <row r="2231" spans="1:9" x14ac:dyDescent="0.35">
      <c r="A2231" s="37" t="s">
        <v>246</v>
      </c>
      <c r="B2231" s="75" t="s">
        <v>125</v>
      </c>
      <c r="C2231" s="73" t="s">
        <v>88</v>
      </c>
      <c r="D2231" s="39">
        <v>499</v>
      </c>
      <c r="E2231" s="39">
        <v>508.20731622641802</v>
      </c>
      <c r="F2231" s="39">
        <v>618.94530038547327</v>
      </c>
      <c r="G2231" s="39">
        <v>681.4497813802252</v>
      </c>
      <c r="H2231" s="39">
        <v>740.05177872187699</v>
      </c>
      <c r="I2231" s="39">
        <v>756.03254122830765</v>
      </c>
    </row>
    <row r="2232" spans="1:9" x14ac:dyDescent="0.35">
      <c r="A2232" s="37" t="s">
        <v>246</v>
      </c>
      <c r="B2232" s="75" t="s">
        <v>125</v>
      </c>
      <c r="C2232" s="73" t="s">
        <v>90</v>
      </c>
      <c r="D2232" s="39">
        <v>258</v>
      </c>
      <c r="E2232" s="39">
        <v>423.29102198588959</v>
      </c>
      <c r="F2232" s="39">
        <v>430.08785139350152</v>
      </c>
      <c r="G2232" s="39">
        <v>530.13999549013511</v>
      </c>
      <c r="H2232" s="39">
        <v>585.44075934239845</v>
      </c>
      <c r="I2232" s="39">
        <v>641.18737416514045</v>
      </c>
    </row>
    <row r="2233" spans="1:9" x14ac:dyDescent="0.35">
      <c r="A2233" s="37" t="s">
        <v>246</v>
      </c>
      <c r="B2233" s="75" t="s">
        <v>125</v>
      </c>
      <c r="C2233" s="73" t="s">
        <v>92</v>
      </c>
      <c r="D2233" s="39">
        <v>243</v>
      </c>
      <c r="E2233" s="39">
        <v>322.36224691267091</v>
      </c>
      <c r="F2233" s="39">
        <v>492.00481788911628</v>
      </c>
      <c r="G2233" s="39">
        <v>598.0018527628564</v>
      </c>
      <c r="H2233" s="39">
        <v>741.86460442972407</v>
      </c>
      <c r="I2233" s="39">
        <v>867.05888350211922</v>
      </c>
    </row>
    <row r="2234" spans="1:9" x14ac:dyDescent="0.35">
      <c r="A2234" s="37" t="s">
        <v>246</v>
      </c>
      <c r="B2234" s="75" t="s">
        <v>126</v>
      </c>
      <c r="C2234" s="73" t="s">
        <v>57</v>
      </c>
      <c r="D2234" s="39">
        <v>14181</v>
      </c>
      <c r="E2234" s="39">
        <v>15511.60560797586</v>
      </c>
      <c r="F2234" s="39">
        <v>16876.533736594451</v>
      </c>
      <c r="G2234" s="39">
        <v>18290.507072628319</v>
      </c>
      <c r="H2234" s="39">
        <v>19955.362355640758</v>
      </c>
      <c r="I2234" s="39">
        <v>21411.381144699611</v>
      </c>
    </row>
    <row r="2235" spans="1:9" x14ac:dyDescent="0.35">
      <c r="A2235" s="37" t="s">
        <v>246</v>
      </c>
      <c r="B2235" s="75" t="s">
        <v>126</v>
      </c>
      <c r="C2235" s="74" t="s">
        <v>59</v>
      </c>
      <c r="D2235" s="39">
        <v>15989</v>
      </c>
      <c r="E2235" s="39">
        <v>17095.037361781331</v>
      </c>
      <c r="F2235" s="39">
        <v>18382.95984436469</v>
      </c>
      <c r="G2235" s="39">
        <v>19493.651941994842</v>
      </c>
      <c r="H2235" s="39">
        <v>21020.490456097781</v>
      </c>
      <c r="I2235" s="39">
        <v>22862.161732626311</v>
      </c>
    </row>
    <row r="2236" spans="1:9" x14ac:dyDescent="0.35">
      <c r="A2236" s="37" t="s">
        <v>246</v>
      </c>
      <c r="B2236" s="75" t="s">
        <v>126</v>
      </c>
      <c r="C2236" s="73" t="s">
        <v>61</v>
      </c>
      <c r="D2236" s="39">
        <v>16740</v>
      </c>
      <c r="E2236" s="39">
        <v>18172.533010134059</v>
      </c>
      <c r="F2236" s="39">
        <v>18926.45215209564</v>
      </c>
      <c r="G2236" s="39">
        <v>19973.550519948021</v>
      </c>
      <c r="H2236" s="39">
        <v>21144.625805926909</v>
      </c>
      <c r="I2236" s="39">
        <v>22781.603239309061</v>
      </c>
    </row>
    <row r="2237" spans="1:9" x14ac:dyDescent="0.35">
      <c r="A2237" s="37" t="s">
        <v>246</v>
      </c>
      <c r="B2237" s="75" t="s">
        <v>126</v>
      </c>
      <c r="C2237" s="73" t="s">
        <v>63</v>
      </c>
      <c r="D2237" s="39">
        <v>14830</v>
      </c>
      <c r="E2237" s="39">
        <v>17912.491318428831</v>
      </c>
      <c r="F2237" s="39">
        <v>19321.03206003366</v>
      </c>
      <c r="G2237" s="39">
        <v>19636.441517891071</v>
      </c>
      <c r="H2237" s="39">
        <v>20752.379879700169</v>
      </c>
      <c r="I2237" s="39">
        <v>21996.369006290261</v>
      </c>
    </row>
    <row r="2238" spans="1:9" x14ac:dyDescent="0.35">
      <c r="A2238" s="37" t="s">
        <v>246</v>
      </c>
      <c r="B2238" s="75" t="s">
        <v>126</v>
      </c>
      <c r="C2238" s="73" t="s">
        <v>65</v>
      </c>
      <c r="D2238" s="39">
        <v>13560</v>
      </c>
      <c r="E2238" s="39">
        <v>15214.26212126371</v>
      </c>
      <c r="F2238" s="39">
        <v>18692.73863529287</v>
      </c>
      <c r="G2238" s="39">
        <v>19843.783007389429</v>
      </c>
      <c r="H2238" s="39">
        <v>20160.210116882889</v>
      </c>
      <c r="I2238" s="39">
        <v>21330.57558408863</v>
      </c>
    </row>
    <row r="2239" spans="1:9" x14ac:dyDescent="0.35">
      <c r="A2239" s="37" t="s">
        <v>246</v>
      </c>
      <c r="B2239" s="75" t="s">
        <v>126</v>
      </c>
      <c r="C2239" s="73" t="s">
        <v>67</v>
      </c>
      <c r="D2239" s="39">
        <v>14877</v>
      </c>
      <c r="E2239" s="39">
        <v>15421.492312177519</v>
      </c>
      <c r="F2239" s="39">
        <v>17658.527384499688</v>
      </c>
      <c r="G2239" s="39">
        <v>20773.622228232289</v>
      </c>
      <c r="H2239" s="39">
        <v>22029.120536877312</v>
      </c>
      <c r="I2239" s="39">
        <v>22503.701957211921</v>
      </c>
    </row>
    <row r="2240" spans="1:9" x14ac:dyDescent="0.35">
      <c r="A2240" s="37" t="s">
        <v>246</v>
      </c>
      <c r="B2240" s="75" t="s">
        <v>126</v>
      </c>
      <c r="C2240" s="73" t="s">
        <v>69</v>
      </c>
      <c r="D2240" s="39">
        <v>15882</v>
      </c>
      <c r="E2240" s="39">
        <v>17529.42913971603</v>
      </c>
      <c r="F2240" s="39">
        <v>18493.933350671279</v>
      </c>
      <c r="G2240" s="39">
        <v>20571.025696923942</v>
      </c>
      <c r="H2240" s="39">
        <v>23621.048350682671</v>
      </c>
      <c r="I2240" s="39">
        <v>25002.479977997529</v>
      </c>
    </row>
    <row r="2241" spans="1:9" x14ac:dyDescent="0.35">
      <c r="A2241" s="37" t="s">
        <v>246</v>
      </c>
      <c r="B2241" s="75" t="s">
        <v>126</v>
      </c>
      <c r="C2241" s="73" t="s">
        <v>71</v>
      </c>
      <c r="D2241" s="39">
        <v>16779</v>
      </c>
      <c r="E2241" s="39">
        <v>19098.038226081269</v>
      </c>
      <c r="F2241" s="39">
        <v>20714.17093291835</v>
      </c>
      <c r="G2241" s="39">
        <v>21531.86909168612</v>
      </c>
      <c r="H2241" s="39">
        <v>23760.185556428591</v>
      </c>
      <c r="I2241" s="39">
        <v>26945.675759468078</v>
      </c>
    </row>
    <row r="2242" spans="1:9" x14ac:dyDescent="0.35">
      <c r="A2242" s="37" t="s">
        <v>246</v>
      </c>
      <c r="B2242" s="75" t="s">
        <v>126</v>
      </c>
      <c r="C2242" s="73" t="s">
        <v>73</v>
      </c>
      <c r="D2242" s="39">
        <v>16177</v>
      </c>
      <c r="E2242" s="39">
        <v>19411.345659591501</v>
      </c>
      <c r="F2242" s="39">
        <v>21630.029527190509</v>
      </c>
      <c r="G2242" s="39">
        <v>22982.09543087006</v>
      </c>
      <c r="H2242" s="39">
        <v>23927.932854245511</v>
      </c>
      <c r="I2242" s="39">
        <v>26329.419613529681</v>
      </c>
    </row>
    <row r="2243" spans="1:9" x14ac:dyDescent="0.35">
      <c r="A2243" s="37" t="s">
        <v>246</v>
      </c>
      <c r="B2243" s="75" t="s">
        <v>126</v>
      </c>
      <c r="C2243" s="73" t="s">
        <v>76</v>
      </c>
      <c r="D2243" s="39">
        <v>16624</v>
      </c>
      <c r="E2243" s="39">
        <v>17819.857400842899</v>
      </c>
      <c r="F2243" s="39">
        <v>21102.181248583802</v>
      </c>
      <c r="G2243" s="39">
        <v>22943.580820101772</v>
      </c>
      <c r="H2243" s="39">
        <v>24370.375705497761</v>
      </c>
      <c r="I2243" s="39">
        <v>25443.71808262157</v>
      </c>
    </row>
    <row r="2244" spans="1:9" x14ac:dyDescent="0.35">
      <c r="A2244" s="37" t="s">
        <v>246</v>
      </c>
      <c r="B2244" s="75" t="s">
        <v>126</v>
      </c>
      <c r="C2244" s="73" t="s">
        <v>78</v>
      </c>
      <c r="D2244" s="39">
        <v>16279</v>
      </c>
      <c r="E2244" s="39">
        <v>17865.961118985731</v>
      </c>
      <c r="F2244" s="39">
        <v>18995.580972160569</v>
      </c>
      <c r="G2244" s="39">
        <v>22080.133219251959</v>
      </c>
      <c r="H2244" s="39">
        <v>23903.47643765766</v>
      </c>
      <c r="I2244" s="39">
        <v>25430.663294430989</v>
      </c>
    </row>
    <row r="2245" spans="1:9" x14ac:dyDescent="0.35">
      <c r="A2245" s="37" t="s">
        <v>246</v>
      </c>
      <c r="B2245" s="75" t="s">
        <v>126</v>
      </c>
      <c r="C2245" s="73" t="s">
        <v>80</v>
      </c>
      <c r="D2245" s="39">
        <v>15037</v>
      </c>
      <c r="E2245" s="39">
        <v>17355.519601404059</v>
      </c>
      <c r="F2245" s="39">
        <v>18821.596970798641</v>
      </c>
      <c r="G2245" s="39">
        <v>19743.038271317491</v>
      </c>
      <c r="H2245" s="39">
        <v>22908.322944791329</v>
      </c>
      <c r="I2245" s="39">
        <v>24788.41790700662</v>
      </c>
    </row>
    <row r="2246" spans="1:9" x14ac:dyDescent="0.35">
      <c r="A2246" s="37" t="s">
        <v>246</v>
      </c>
      <c r="B2246" s="75" t="s">
        <v>126</v>
      </c>
      <c r="C2246" s="73" t="s">
        <v>82</v>
      </c>
      <c r="D2246" s="39">
        <v>14271</v>
      </c>
      <c r="E2246" s="39">
        <v>16077.789529367899</v>
      </c>
      <c r="F2246" s="39">
        <v>18204.104939035689</v>
      </c>
      <c r="G2246" s="39">
        <v>19439.924263260578</v>
      </c>
      <c r="H2246" s="39">
        <v>20417.63365020922</v>
      </c>
      <c r="I2246" s="39">
        <v>23709.546310155321</v>
      </c>
    </row>
    <row r="2247" spans="1:9" x14ac:dyDescent="0.35">
      <c r="A2247" s="37" t="s">
        <v>246</v>
      </c>
      <c r="B2247" s="75" t="s">
        <v>126</v>
      </c>
      <c r="C2247" s="73" t="s">
        <v>84</v>
      </c>
      <c r="D2247" s="39">
        <v>13237</v>
      </c>
      <c r="E2247" s="39">
        <v>15496.27268812801</v>
      </c>
      <c r="F2247" s="39">
        <v>17259.386178387482</v>
      </c>
      <c r="G2247" s="39">
        <v>19111.77069366859</v>
      </c>
      <c r="H2247" s="39">
        <v>20418.209757090801</v>
      </c>
      <c r="I2247" s="39">
        <v>21509.103432453699</v>
      </c>
    </row>
    <row r="2248" spans="1:9" x14ac:dyDescent="0.35">
      <c r="A2248" s="37" t="s">
        <v>246</v>
      </c>
      <c r="B2248" s="75" t="s">
        <v>126</v>
      </c>
      <c r="C2248" s="73" t="s">
        <v>86</v>
      </c>
      <c r="D2248" s="39">
        <v>12526</v>
      </c>
      <c r="E2248" s="39">
        <v>13790.688594140011</v>
      </c>
      <c r="F2248" s="39">
        <v>16020.784631717759</v>
      </c>
      <c r="G2248" s="39">
        <v>17564.96883329493</v>
      </c>
      <c r="H2248" s="39">
        <v>19390.18706715541</v>
      </c>
      <c r="I2248" s="39">
        <v>20796.06678727793</v>
      </c>
    </row>
    <row r="2249" spans="1:9" x14ac:dyDescent="0.35">
      <c r="A2249" s="37" t="s">
        <v>246</v>
      </c>
      <c r="B2249" s="75" t="s">
        <v>126</v>
      </c>
      <c r="C2249" s="73" t="s">
        <v>88</v>
      </c>
      <c r="D2249" s="39">
        <v>8537</v>
      </c>
      <c r="E2249" s="39">
        <v>12354.619100894141</v>
      </c>
      <c r="F2249" s="39">
        <v>13636.018602361561</v>
      </c>
      <c r="G2249" s="39">
        <v>15726.134470478401</v>
      </c>
      <c r="H2249" s="39">
        <v>17279.748842396391</v>
      </c>
      <c r="I2249" s="39">
        <v>19141.295348999331</v>
      </c>
    </row>
    <row r="2250" spans="1:9" x14ac:dyDescent="0.35">
      <c r="A2250" s="37" t="s">
        <v>246</v>
      </c>
      <c r="B2250" s="75" t="s">
        <v>126</v>
      </c>
      <c r="C2250" s="73" t="s">
        <v>90</v>
      </c>
      <c r="D2250" s="39">
        <v>5208</v>
      </c>
      <c r="E2250" s="39">
        <v>7724.4055716111316</v>
      </c>
      <c r="F2250" s="39">
        <v>11133.79927935167</v>
      </c>
      <c r="G2250" s="39">
        <v>12265.97225974042</v>
      </c>
      <c r="H2250" s="39">
        <v>14295.27489456178</v>
      </c>
      <c r="I2250" s="39">
        <v>15836.84749558769</v>
      </c>
    </row>
    <row r="2251" spans="1:9" x14ac:dyDescent="0.35">
      <c r="A2251" s="37" t="s">
        <v>246</v>
      </c>
      <c r="B2251" s="75" t="s">
        <v>126</v>
      </c>
      <c r="C2251" s="73" t="s">
        <v>92</v>
      </c>
      <c r="D2251" s="39">
        <v>5128</v>
      </c>
      <c r="E2251" s="39">
        <v>6788.8052971938541</v>
      </c>
      <c r="F2251" s="39">
        <v>9696.2450007644911</v>
      </c>
      <c r="G2251" s="39">
        <v>13951.62731265673</v>
      </c>
      <c r="H2251" s="39">
        <v>17398.870597109311</v>
      </c>
      <c r="I2251" s="39">
        <v>21059.824837041451</v>
      </c>
    </row>
    <row r="2252" spans="1:9" x14ac:dyDescent="0.35">
      <c r="A2252" s="37" t="s">
        <v>246</v>
      </c>
      <c r="B2252" s="75" t="s">
        <v>127</v>
      </c>
      <c r="C2252" s="73" t="s">
        <v>57</v>
      </c>
      <c r="D2252" s="39">
        <v>37</v>
      </c>
      <c r="E2252" s="39">
        <v>35.399422010477942</v>
      </c>
      <c r="F2252" s="39">
        <v>32.773656294279533</v>
      </c>
      <c r="G2252" s="39">
        <v>31.811517827424211</v>
      </c>
      <c r="H2252" s="39">
        <v>31.388585691906709</v>
      </c>
      <c r="I2252" s="39">
        <v>29.958842915331029</v>
      </c>
    </row>
    <row r="2253" spans="1:9" x14ac:dyDescent="0.35">
      <c r="A2253" s="37" t="s">
        <v>246</v>
      </c>
      <c r="B2253" s="75" t="s">
        <v>127</v>
      </c>
      <c r="C2253" s="74" t="s">
        <v>59</v>
      </c>
      <c r="D2253" s="39">
        <v>44</v>
      </c>
      <c r="E2253" s="39">
        <v>40.144765659047913</v>
      </c>
      <c r="F2253" s="39">
        <v>39.211230166180457</v>
      </c>
      <c r="G2253" s="39">
        <v>36.487654009582727</v>
      </c>
      <c r="H2253" s="39">
        <v>35.427552422148622</v>
      </c>
      <c r="I2253" s="39">
        <v>34.994708824047031</v>
      </c>
    </row>
    <row r="2254" spans="1:9" x14ac:dyDescent="0.35">
      <c r="A2254" s="37" t="s">
        <v>246</v>
      </c>
      <c r="B2254" s="75" t="s">
        <v>127</v>
      </c>
      <c r="C2254" s="73" t="s">
        <v>61</v>
      </c>
      <c r="D2254" s="39">
        <v>52</v>
      </c>
      <c r="E2254" s="39">
        <v>46.100332219649523</v>
      </c>
      <c r="F2254" s="39">
        <v>41.845333542512307</v>
      </c>
      <c r="G2254" s="39">
        <v>40.703718051416843</v>
      </c>
      <c r="H2254" s="39">
        <v>37.975436315397737</v>
      </c>
      <c r="I2254" s="39">
        <v>36.887040432978417</v>
      </c>
    </row>
    <row r="2255" spans="1:9" x14ac:dyDescent="0.35">
      <c r="A2255" s="37" t="s">
        <v>246</v>
      </c>
      <c r="B2255" s="75" t="s">
        <v>127</v>
      </c>
      <c r="C2255" s="73" t="s">
        <v>63</v>
      </c>
      <c r="D2255" s="39">
        <v>67</v>
      </c>
      <c r="E2255" s="39">
        <v>50.898097607038082</v>
      </c>
      <c r="F2255" s="39">
        <v>49.037006150459639</v>
      </c>
      <c r="G2255" s="39">
        <v>44.970604664309157</v>
      </c>
      <c r="H2255" s="39">
        <v>43.857556352441257</v>
      </c>
      <c r="I2255" s="39">
        <v>41.567832245752591</v>
      </c>
    </row>
    <row r="2256" spans="1:9" x14ac:dyDescent="0.35">
      <c r="A2256" s="37" t="s">
        <v>246</v>
      </c>
      <c r="B2256" s="75" t="s">
        <v>127</v>
      </c>
      <c r="C2256" s="73" t="s">
        <v>65</v>
      </c>
      <c r="D2256" s="39">
        <v>46</v>
      </c>
      <c r="E2256" s="39">
        <v>26.91516259274567</v>
      </c>
      <c r="F2256" s="39">
        <v>27.212082238354249</v>
      </c>
      <c r="G2256" s="39">
        <v>26.143737753820101</v>
      </c>
      <c r="H2256" s="39">
        <v>23.838157336753309</v>
      </c>
      <c r="I2256" s="39">
        <v>22.893071687097379</v>
      </c>
    </row>
    <row r="2257" spans="1:9" x14ac:dyDescent="0.35">
      <c r="A2257" s="37" t="s">
        <v>246</v>
      </c>
      <c r="B2257" s="75" t="s">
        <v>127</v>
      </c>
      <c r="C2257" s="73" t="s">
        <v>67</v>
      </c>
      <c r="D2257" s="39">
        <v>38</v>
      </c>
      <c r="E2257" s="39">
        <v>36.049363162319239</v>
      </c>
      <c r="F2257" s="39">
        <v>29.03664899983961</v>
      </c>
      <c r="G2257" s="39">
        <v>30.156032779544709</v>
      </c>
      <c r="H2257" s="39">
        <v>29.12018609848489</v>
      </c>
      <c r="I2257" s="39">
        <v>26.90242763355732</v>
      </c>
    </row>
    <row r="2258" spans="1:9" x14ac:dyDescent="0.35">
      <c r="A2258" s="37" t="s">
        <v>246</v>
      </c>
      <c r="B2258" s="75" t="s">
        <v>127</v>
      </c>
      <c r="C2258" s="73" t="s">
        <v>69</v>
      </c>
      <c r="D2258" s="39">
        <v>49</v>
      </c>
      <c r="E2258" s="39">
        <v>48.249891870461177</v>
      </c>
      <c r="F2258" s="39">
        <v>44.947824527980323</v>
      </c>
      <c r="G2258" s="39">
        <v>38.897241461691451</v>
      </c>
      <c r="H2258" s="39">
        <v>40.494957694580457</v>
      </c>
      <c r="I2258" s="39">
        <v>39.3446746969963</v>
      </c>
    </row>
    <row r="2259" spans="1:9" x14ac:dyDescent="0.35">
      <c r="A2259" s="37" t="s">
        <v>246</v>
      </c>
      <c r="B2259" s="75" t="s">
        <v>127</v>
      </c>
      <c r="C2259" s="73" t="s">
        <v>71</v>
      </c>
      <c r="D2259" s="39">
        <v>57</v>
      </c>
      <c r="E2259" s="39">
        <v>41.001135397528493</v>
      </c>
      <c r="F2259" s="39">
        <v>50.781569482127388</v>
      </c>
      <c r="G2259" s="39">
        <v>47.314534969098368</v>
      </c>
      <c r="H2259" s="39">
        <v>42.146433900816433</v>
      </c>
      <c r="I2259" s="39">
        <v>43.751735300007823</v>
      </c>
    </row>
    <row r="2260" spans="1:9" x14ac:dyDescent="0.35">
      <c r="A2260" s="37" t="s">
        <v>246</v>
      </c>
      <c r="B2260" s="75" t="s">
        <v>127</v>
      </c>
      <c r="C2260" s="73" t="s">
        <v>73</v>
      </c>
      <c r="D2260" s="39">
        <v>52</v>
      </c>
      <c r="E2260" s="39">
        <v>45.173096299722751</v>
      </c>
      <c r="F2260" s="39">
        <v>40.015447984752157</v>
      </c>
      <c r="G2260" s="39">
        <v>47.31295338320254</v>
      </c>
      <c r="H2260" s="39">
        <v>44.201286877199337</v>
      </c>
      <c r="I2260" s="39">
        <v>40.170458189553152</v>
      </c>
    </row>
    <row r="2261" spans="1:9" x14ac:dyDescent="0.35">
      <c r="A2261" s="37" t="s">
        <v>246</v>
      </c>
      <c r="B2261" s="75" t="s">
        <v>127</v>
      </c>
      <c r="C2261" s="73" t="s">
        <v>76</v>
      </c>
      <c r="D2261" s="39">
        <v>26</v>
      </c>
      <c r="E2261" s="39">
        <v>39.233431105544547</v>
      </c>
      <c r="F2261" s="39">
        <v>36.711501762196782</v>
      </c>
      <c r="G2261" s="39">
        <v>32.958043353236192</v>
      </c>
      <c r="H2261" s="39">
        <v>37.235022484506693</v>
      </c>
      <c r="I2261" s="39">
        <v>34.923507702338483</v>
      </c>
    </row>
    <row r="2262" spans="1:9" x14ac:dyDescent="0.35">
      <c r="A2262" s="37" t="s">
        <v>246</v>
      </c>
      <c r="B2262" s="75" t="s">
        <v>127</v>
      </c>
      <c r="C2262" s="73" t="s">
        <v>78</v>
      </c>
      <c r="D2262" s="39">
        <v>24</v>
      </c>
      <c r="E2262" s="39">
        <v>23.03396744299074</v>
      </c>
      <c r="F2262" s="39">
        <v>25.504529063561609</v>
      </c>
      <c r="G2262" s="39">
        <v>24.16527785676935</v>
      </c>
      <c r="H2262" s="39">
        <v>21.936108198471949</v>
      </c>
      <c r="I2262" s="39">
        <v>23.920167439470749</v>
      </c>
    </row>
    <row r="2263" spans="1:9" x14ac:dyDescent="0.35">
      <c r="A2263" s="37" t="s">
        <v>246</v>
      </c>
      <c r="B2263" s="75" t="s">
        <v>127</v>
      </c>
      <c r="C2263" s="73" t="s">
        <v>80</v>
      </c>
      <c r="D2263" s="39">
        <v>18</v>
      </c>
      <c r="E2263" s="39">
        <v>15.1835739302759</v>
      </c>
      <c r="F2263" s="39">
        <v>11.621004962060571</v>
      </c>
      <c r="G2263" s="39">
        <v>12.96213096200297</v>
      </c>
      <c r="H2263" s="39">
        <v>12.47500991544594</v>
      </c>
      <c r="I2263" s="39">
        <v>11.765764802777539</v>
      </c>
    </row>
    <row r="2264" spans="1:9" x14ac:dyDescent="0.35">
      <c r="A2264" s="37" t="s">
        <v>246</v>
      </c>
      <c r="B2264" s="75" t="s">
        <v>127</v>
      </c>
      <c r="C2264" s="73" t="s">
        <v>82</v>
      </c>
      <c r="D2264" s="39">
        <v>30</v>
      </c>
      <c r="E2264" s="39">
        <v>27.037031414999699</v>
      </c>
      <c r="F2264" s="39">
        <v>22.670017250884172</v>
      </c>
      <c r="G2264" s="39">
        <v>20.10577984438207</v>
      </c>
      <c r="H2264" s="39">
        <v>20.851358937114721</v>
      </c>
      <c r="I2264" s="39">
        <v>20.405351053471861</v>
      </c>
    </row>
    <row r="2265" spans="1:9" x14ac:dyDescent="0.35">
      <c r="A2265" s="37" t="s">
        <v>246</v>
      </c>
      <c r="B2265" s="75" t="s">
        <v>127</v>
      </c>
      <c r="C2265" s="73" t="s">
        <v>84</v>
      </c>
      <c r="D2265" s="39">
        <v>6</v>
      </c>
      <c r="E2265" s="39">
        <v>10.16999446277269</v>
      </c>
      <c r="F2265" s="39">
        <v>9.8336546301085779</v>
      </c>
      <c r="G2265" s="39">
        <v>8.3233432023616984</v>
      </c>
      <c r="H2265" s="39">
        <v>6.898900128408191</v>
      </c>
      <c r="I2265" s="39">
        <v>7.2677553521257154</v>
      </c>
    </row>
    <row r="2266" spans="1:9" x14ac:dyDescent="0.35">
      <c r="A2266" s="37" t="s">
        <v>246</v>
      </c>
      <c r="B2266" s="75" t="s">
        <v>127</v>
      </c>
      <c r="C2266" s="73" t="s">
        <v>86</v>
      </c>
      <c r="D2266" s="39">
        <v>0</v>
      </c>
      <c r="E2266" s="39">
        <v>6.420085292157772</v>
      </c>
      <c r="F2266" s="39">
        <v>8.3241050570322006</v>
      </c>
      <c r="G2266" s="39">
        <v>8.2180554155581067</v>
      </c>
      <c r="H2266" s="39">
        <v>6.9936188692099046</v>
      </c>
      <c r="I2266" s="39">
        <v>6.1177048655474362</v>
      </c>
    </row>
    <row r="2267" spans="1:9" x14ac:dyDescent="0.35">
      <c r="A2267" s="37" t="s">
        <v>246</v>
      </c>
      <c r="B2267" s="75" t="s">
        <v>127</v>
      </c>
      <c r="C2267" s="73" t="s">
        <v>88</v>
      </c>
      <c r="D2267" s="39">
        <v>8</v>
      </c>
      <c r="E2267" s="39">
        <v>8.4994404561001797</v>
      </c>
      <c r="F2267" s="39">
        <v>6.7383595710157147</v>
      </c>
      <c r="G2267" s="39">
        <v>8.0361187562980056</v>
      </c>
      <c r="H2267" s="39">
        <v>8.1230135080891941</v>
      </c>
      <c r="I2267" s="39">
        <v>6.9429804408656546</v>
      </c>
    </row>
    <row r="2268" spans="1:9" x14ac:dyDescent="0.35">
      <c r="A2268" s="37" t="s">
        <v>246</v>
      </c>
      <c r="B2268" s="75" t="s">
        <v>127</v>
      </c>
      <c r="C2268" s="73" t="s">
        <v>90</v>
      </c>
      <c r="D2268" s="39">
        <v>1</v>
      </c>
      <c r="E2268" s="39">
        <v>2.4814996457366281</v>
      </c>
      <c r="F2268" s="39">
        <v>2.866631149359832</v>
      </c>
      <c r="G2268" s="39">
        <v>2.0245640764473372</v>
      </c>
      <c r="H2268" s="39">
        <v>2.9287790128558941</v>
      </c>
      <c r="I2268" s="39">
        <v>2.779573542552634</v>
      </c>
    </row>
    <row r="2269" spans="1:9" x14ac:dyDescent="0.35">
      <c r="A2269" s="37" t="s">
        <v>246</v>
      </c>
      <c r="B2269" s="75" t="s">
        <v>127</v>
      </c>
      <c r="C2269" s="73" t="s">
        <v>92</v>
      </c>
      <c r="D2269" s="39">
        <v>0</v>
      </c>
      <c r="E2269" s="39">
        <v>0.59306157076359689</v>
      </c>
      <c r="F2269" s="39">
        <v>2.1509940527068099</v>
      </c>
      <c r="G2269" s="39">
        <v>2.8399418032829198</v>
      </c>
      <c r="H2269" s="39">
        <v>2.6703183972770881</v>
      </c>
      <c r="I2269" s="39">
        <v>2.9959393261930769</v>
      </c>
    </row>
    <row r="2270" spans="1:9" x14ac:dyDescent="0.35">
      <c r="A2270" s="37" t="s">
        <v>246</v>
      </c>
      <c r="B2270" s="37" t="s">
        <v>128</v>
      </c>
      <c r="C2270" s="73" t="s">
        <v>57</v>
      </c>
      <c r="D2270" s="39">
        <v>721</v>
      </c>
      <c r="E2270" s="39">
        <v>792.85627726751909</v>
      </c>
      <c r="F2270" s="39">
        <v>776.3820366726311</v>
      </c>
      <c r="G2270" s="39">
        <v>769.18897140709691</v>
      </c>
      <c r="H2270" s="39">
        <v>768.26285205464615</v>
      </c>
      <c r="I2270" s="39">
        <v>758.89685338864194</v>
      </c>
    </row>
    <row r="2271" spans="1:9" x14ac:dyDescent="0.35">
      <c r="A2271" s="37" t="s">
        <v>246</v>
      </c>
      <c r="B2271" s="37" t="s">
        <v>128</v>
      </c>
      <c r="C2271" s="74" t="s">
        <v>59</v>
      </c>
      <c r="D2271" s="39">
        <v>761</v>
      </c>
      <c r="E2271" s="39">
        <v>587.85886719259429</v>
      </c>
      <c r="F2271" s="39">
        <v>619.6139140084199</v>
      </c>
      <c r="G2271" s="39">
        <v>598.3132378289589</v>
      </c>
      <c r="H2271" s="39">
        <v>587.78087061728058</v>
      </c>
      <c r="I2271" s="39">
        <v>585.58439241935491</v>
      </c>
    </row>
    <row r="2272" spans="1:9" x14ac:dyDescent="0.35">
      <c r="A2272" s="37" t="s">
        <v>246</v>
      </c>
      <c r="B2272" s="37" t="s">
        <v>128</v>
      </c>
      <c r="C2272" s="73" t="s">
        <v>61</v>
      </c>
      <c r="D2272" s="39">
        <v>693</v>
      </c>
      <c r="E2272" s="39">
        <v>567.18562900204449</v>
      </c>
      <c r="F2272" s="39">
        <v>459.07204210213172</v>
      </c>
      <c r="G2272" s="39">
        <v>465.22004958874192</v>
      </c>
      <c r="H2272" s="39">
        <v>446.13346252648171</v>
      </c>
      <c r="I2272" s="39">
        <v>437.3689624219237</v>
      </c>
    </row>
    <row r="2273" spans="1:9" x14ac:dyDescent="0.35">
      <c r="A2273" s="37" t="s">
        <v>246</v>
      </c>
      <c r="B2273" s="37" t="s">
        <v>128</v>
      </c>
      <c r="C2273" s="73" t="s">
        <v>63</v>
      </c>
      <c r="D2273" s="39">
        <v>591</v>
      </c>
      <c r="E2273" s="39">
        <v>546.80918242660834</v>
      </c>
      <c r="F2273" s="39">
        <v>467.14513865227792</v>
      </c>
      <c r="G2273" s="39">
        <v>393.22018349695179</v>
      </c>
      <c r="H2273" s="39">
        <v>389.77595775374391</v>
      </c>
      <c r="I2273" s="39">
        <v>375.71823372007867</v>
      </c>
    </row>
    <row r="2274" spans="1:9" x14ac:dyDescent="0.35">
      <c r="A2274" s="37" t="s">
        <v>246</v>
      </c>
      <c r="B2274" s="37" t="s">
        <v>128</v>
      </c>
      <c r="C2274" s="73" t="s">
        <v>65</v>
      </c>
      <c r="D2274" s="39">
        <v>702</v>
      </c>
      <c r="E2274" s="39">
        <v>711.86144387188199</v>
      </c>
      <c r="F2274" s="39">
        <v>758.85387460985839</v>
      </c>
      <c r="G2274" s="39">
        <v>711.6274466572346</v>
      </c>
      <c r="H2274" s="39">
        <v>651.35155571427401</v>
      </c>
      <c r="I2274" s="39">
        <v>646.93254366434428</v>
      </c>
    </row>
    <row r="2275" spans="1:9" x14ac:dyDescent="0.35">
      <c r="A2275" s="37" t="s">
        <v>246</v>
      </c>
      <c r="B2275" s="37" t="s">
        <v>128</v>
      </c>
      <c r="C2275" s="73" t="s">
        <v>67</v>
      </c>
      <c r="D2275" s="39">
        <v>898</v>
      </c>
      <c r="E2275" s="39">
        <v>893.5411019984806</v>
      </c>
      <c r="F2275" s="39">
        <v>923.49824621601522</v>
      </c>
      <c r="G2275" s="39">
        <v>990.91772666933525</v>
      </c>
      <c r="H2275" s="39">
        <v>961.21228570615494</v>
      </c>
      <c r="I2275" s="39">
        <v>910.79243590570582</v>
      </c>
    </row>
    <row r="2276" spans="1:9" x14ac:dyDescent="0.35">
      <c r="A2276" s="37" t="s">
        <v>246</v>
      </c>
      <c r="B2276" s="37" t="s">
        <v>128</v>
      </c>
      <c r="C2276" s="73" t="s">
        <v>69</v>
      </c>
      <c r="D2276" s="39">
        <v>845</v>
      </c>
      <c r="E2276" s="39">
        <v>875.03542398828483</v>
      </c>
      <c r="F2276" s="39">
        <v>865.17006415699598</v>
      </c>
      <c r="G2276" s="39">
        <v>879.9846651473506</v>
      </c>
      <c r="H2276" s="39">
        <v>929.78585829243889</v>
      </c>
      <c r="I2276" s="39">
        <v>909.54299836542339</v>
      </c>
    </row>
    <row r="2277" spans="1:9" x14ac:dyDescent="0.35">
      <c r="A2277" s="37" t="s">
        <v>246</v>
      </c>
      <c r="B2277" s="37" t="s">
        <v>128</v>
      </c>
      <c r="C2277" s="73" t="s">
        <v>71</v>
      </c>
      <c r="D2277" s="39">
        <v>756</v>
      </c>
      <c r="E2277" s="39">
        <v>771.93484120427161</v>
      </c>
      <c r="F2277" s="39">
        <v>779.16376822475706</v>
      </c>
      <c r="G2277" s="39">
        <v>756.84830921201512</v>
      </c>
      <c r="H2277" s="39">
        <v>761.32808117297623</v>
      </c>
      <c r="I2277" s="39">
        <v>798.34706776818746</v>
      </c>
    </row>
    <row r="2278" spans="1:9" x14ac:dyDescent="0.35">
      <c r="A2278" s="37" t="s">
        <v>246</v>
      </c>
      <c r="B2278" s="37" t="s">
        <v>128</v>
      </c>
      <c r="C2278" s="73" t="s">
        <v>73</v>
      </c>
      <c r="D2278" s="39">
        <v>598</v>
      </c>
      <c r="E2278" s="39">
        <v>676.18621115268388</v>
      </c>
      <c r="F2278" s="39">
        <v>677.59742497704269</v>
      </c>
      <c r="G2278" s="39">
        <v>670.06849490422837</v>
      </c>
      <c r="H2278" s="39">
        <v>645.85161815241202</v>
      </c>
      <c r="I2278" s="39">
        <v>648.4863127097766</v>
      </c>
    </row>
    <row r="2279" spans="1:9" x14ac:dyDescent="0.35">
      <c r="A2279" s="37" t="s">
        <v>246</v>
      </c>
      <c r="B2279" s="37" t="s">
        <v>128</v>
      </c>
      <c r="C2279" s="73" t="s">
        <v>76</v>
      </c>
      <c r="D2279" s="39">
        <v>586</v>
      </c>
      <c r="E2279" s="39">
        <v>585.99765963319123</v>
      </c>
      <c r="F2279" s="39">
        <v>645.21852481054748</v>
      </c>
      <c r="G2279" s="39">
        <v>636.66583335806638</v>
      </c>
      <c r="H2279" s="39">
        <v>625.45012226979486</v>
      </c>
      <c r="I2279" s="39">
        <v>604.76056543802804</v>
      </c>
    </row>
    <row r="2280" spans="1:9" x14ac:dyDescent="0.35">
      <c r="A2280" s="37" t="s">
        <v>246</v>
      </c>
      <c r="B2280" s="37" t="s">
        <v>128</v>
      </c>
      <c r="C2280" s="73" t="s">
        <v>78</v>
      </c>
      <c r="D2280" s="39">
        <v>527</v>
      </c>
      <c r="E2280" s="39">
        <v>554.96884949227126</v>
      </c>
      <c r="F2280" s="39">
        <v>548.4867175528708</v>
      </c>
      <c r="G2280" s="39">
        <v>591.63526481549195</v>
      </c>
      <c r="H2280" s="39">
        <v>580.72020521777767</v>
      </c>
      <c r="I2280" s="39">
        <v>571.34306870832768</v>
      </c>
    </row>
    <row r="2281" spans="1:9" x14ac:dyDescent="0.35">
      <c r="A2281" s="37" t="s">
        <v>246</v>
      </c>
      <c r="B2281" s="37" t="s">
        <v>128</v>
      </c>
      <c r="C2281" s="73" t="s">
        <v>80</v>
      </c>
      <c r="D2281" s="39">
        <v>508</v>
      </c>
      <c r="E2281" s="39">
        <v>446.60355505614888</v>
      </c>
      <c r="F2281" s="39">
        <v>464.75056197395168</v>
      </c>
      <c r="G2281" s="39">
        <v>455.30669037515167</v>
      </c>
      <c r="H2281" s="39">
        <v>483.7492677181724</v>
      </c>
      <c r="I2281" s="39">
        <v>474.96626679087512</v>
      </c>
    </row>
    <row r="2282" spans="1:9" x14ac:dyDescent="0.35">
      <c r="A2282" s="37" t="s">
        <v>246</v>
      </c>
      <c r="B2282" s="37" t="s">
        <v>128</v>
      </c>
      <c r="C2282" s="73" t="s">
        <v>82</v>
      </c>
      <c r="D2282" s="39">
        <v>345</v>
      </c>
      <c r="E2282" s="39">
        <v>389.14378835269468</v>
      </c>
      <c r="F2282" s="39">
        <v>348.57329565627077</v>
      </c>
      <c r="G2282" s="39">
        <v>356.74942967185308</v>
      </c>
      <c r="H2282" s="39">
        <v>347.15386212269721</v>
      </c>
      <c r="I2282" s="39">
        <v>366.59372377730261</v>
      </c>
    </row>
    <row r="2283" spans="1:9" x14ac:dyDescent="0.35">
      <c r="A2283" s="37" t="s">
        <v>246</v>
      </c>
      <c r="B2283" s="37" t="s">
        <v>128</v>
      </c>
      <c r="C2283" s="73" t="s">
        <v>84</v>
      </c>
      <c r="D2283" s="39">
        <v>255</v>
      </c>
      <c r="E2283" s="39">
        <v>286.5015692721999</v>
      </c>
      <c r="F2283" s="39">
        <v>312.72634054033227</v>
      </c>
      <c r="G2283" s="39">
        <v>280.88105509859508</v>
      </c>
      <c r="H2283" s="39">
        <v>286.74233021515857</v>
      </c>
      <c r="I2283" s="39">
        <v>281.10266719152702</v>
      </c>
    </row>
    <row r="2284" spans="1:9" x14ac:dyDescent="0.35">
      <c r="A2284" s="37" t="s">
        <v>246</v>
      </c>
      <c r="B2284" s="37" t="s">
        <v>128</v>
      </c>
      <c r="C2284" s="73" t="s">
        <v>86</v>
      </c>
      <c r="D2284" s="39">
        <v>177</v>
      </c>
      <c r="E2284" s="39">
        <v>183.64283824658881</v>
      </c>
      <c r="F2284" s="39">
        <v>203.49737671016271</v>
      </c>
      <c r="G2284" s="39">
        <v>220.73905466730429</v>
      </c>
      <c r="H2284" s="39">
        <v>197.39805828436079</v>
      </c>
      <c r="I2284" s="39">
        <v>201.65707942448219</v>
      </c>
    </row>
    <row r="2285" spans="1:9" x14ac:dyDescent="0.35">
      <c r="A2285" s="37" t="s">
        <v>246</v>
      </c>
      <c r="B2285" s="37" t="s">
        <v>128</v>
      </c>
      <c r="C2285" s="73" t="s">
        <v>88</v>
      </c>
      <c r="D2285" s="39">
        <v>145</v>
      </c>
      <c r="E2285" s="39">
        <v>134.13425082834729</v>
      </c>
      <c r="F2285" s="39">
        <v>135.8471828100125</v>
      </c>
      <c r="G2285" s="39">
        <v>148.3955921404885</v>
      </c>
      <c r="H2285" s="39">
        <v>160.52916307455399</v>
      </c>
      <c r="I2285" s="39">
        <v>144.28465834336669</v>
      </c>
    </row>
    <row r="2286" spans="1:9" x14ac:dyDescent="0.35">
      <c r="A2286" s="37" t="s">
        <v>246</v>
      </c>
      <c r="B2286" s="37" t="s">
        <v>128</v>
      </c>
      <c r="C2286" s="73" t="s">
        <v>90</v>
      </c>
      <c r="D2286" s="39">
        <v>88</v>
      </c>
      <c r="E2286" s="39">
        <v>107.3575973794006</v>
      </c>
      <c r="F2286" s="39">
        <v>99.621083561103475</v>
      </c>
      <c r="G2286" s="39">
        <v>100.0326219358779</v>
      </c>
      <c r="H2286" s="39">
        <v>108.2412932454872</v>
      </c>
      <c r="I2286" s="39">
        <v>117.42784871507421</v>
      </c>
    </row>
    <row r="2287" spans="1:9" x14ac:dyDescent="0.35">
      <c r="A2287" s="37" t="s">
        <v>246</v>
      </c>
      <c r="B2287" s="37" t="s">
        <v>128</v>
      </c>
      <c r="C2287" s="73" t="s">
        <v>92</v>
      </c>
      <c r="D2287" s="39">
        <v>63</v>
      </c>
      <c r="E2287" s="39">
        <v>79.092007223846053</v>
      </c>
      <c r="F2287" s="39">
        <v>97.009097462002288</v>
      </c>
      <c r="G2287" s="39">
        <v>100.8204965596604</v>
      </c>
      <c r="H2287" s="39">
        <v>103.21209604148019</v>
      </c>
      <c r="I2287" s="39">
        <v>110.7559521934039</v>
      </c>
    </row>
    <row r="2288" spans="1:9" x14ac:dyDescent="0.35">
      <c r="A2288" s="37" t="s">
        <v>246</v>
      </c>
      <c r="B2288" s="37" t="s">
        <v>129</v>
      </c>
      <c r="C2288" s="73" t="s">
        <v>57</v>
      </c>
      <c r="D2288" s="39">
        <v>119</v>
      </c>
      <c r="E2288" s="39">
        <v>110.99814041202001</v>
      </c>
      <c r="F2288" s="39">
        <v>105.8346148260072</v>
      </c>
      <c r="G2288" s="39">
        <v>100.29003127652641</v>
      </c>
      <c r="H2288" s="39">
        <v>96.627745917202944</v>
      </c>
      <c r="I2288" s="39">
        <v>92.242003392462038</v>
      </c>
    </row>
    <row r="2289" spans="1:9" x14ac:dyDescent="0.35">
      <c r="A2289" s="37" t="s">
        <v>246</v>
      </c>
      <c r="B2289" s="37" t="s">
        <v>129</v>
      </c>
      <c r="C2289" s="74" t="s">
        <v>59</v>
      </c>
      <c r="D2289" s="39">
        <v>128</v>
      </c>
      <c r="E2289" s="39">
        <v>104.2136151847202</v>
      </c>
      <c r="F2289" s="39">
        <v>94.538610823655105</v>
      </c>
      <c r="G2289" s="39">
        <v>89.287276891968247</v>
      </c>
      <c r="H2289" s="39">
        <v>85.1279920993573</v>
      </c>
      <c r="I2289" s="39">
        <v>82.554302332705262</v>
      </c>
    </row>
    <row r="2290" spans="1:9" x14ac:dyDescent="0.35">
      <c r="A2290" s="37" t="s">
        <v>246</v>
      </c>
      <c r="B2290" s="37" t="s">
        <v>129</v>
      </c>
      <c r="C2290" s="73" t="s">
        <v>61</v>
      </c>
      <c r="D2290" s="39">
        <v>117</v>
      </c>
      <c r="E2290" s="39">
        <v>94.490112352457956</v>
      </c>
      <c r="F2290" s="39">
        <v>76.149170116614783</v>
      </c>
      <c r="G2290" s="39">
        <v>68.97021298497603</v>
      </c>
      <c r="H2290" s="39">
        <v>64.780460260751894</v>
      </c>
      <c r="I2290" s="39">
        <v>61.708990153460128</v>
      </c>
    </row>
    <row r="2291" spans="1:9" x14ac:dyDescent="0.35">
      <c r="A2291" s="37" t="s">
        <v>246</v>
      </c>
      <c r="B2291" s="37" t="s">
        <v>129</v>
      </c>
      <c r="C2291" s="73" t="s">
        <v>63</v>
      </c>
      <c r="D2291" s="39">
        <v>84</v>
      </c>
      <c r="E2291" s="39">
        <v>84.021817044793792</v>
      </c>
      <c r="F2291" s="39">
        <v>68.74005629841885</v>
      </c>
      <c r="G2291" s="39">
        <v>56.771343806120562</v>
      </c>
      <c r="H2291" s="39">
        <v>51.593132544981337</v>
      </c>
      <c r="I2291" s="39">
        <v>48.457264868602643</v>
      </c>
    </row>
    <row r="2292" spans="1:9" x14ac:dyDescent="0.35">
      <c r="A2292" s="37" t="s">
        <v>246</v>
      </c>
      <c r="B2292" s="37" t="s">
        <v>129</v>
      </c>
      <c r="C2292" s="73" t="s">
        <v>65</v>
      </c>
      <c r="D2292" s="39">
        <v>114</v>
      </c>
      <c r="E2292" s="39">
        <v>120.7015457182427</v>
      </c>
      <c r="F2292" s="39">
        <v>127.64923144708899</v>
      </c>
      <c r="G2292" s="39">
        <v>118.83358020651001</v>
      </c>
      <c r="H2292" s="39">
        <v>108.48372405226191</v>
      </c>
      <c r="I2292" s="39">
        <v>103.35015392249861</v>
      </c>
    </row>
    <row r="2293" spans="1:9" x14ac:dyDescent="0.35">
      <c r="A2293" s="37" t="s">
        <v>246</v>
      </c>
      <c r="B2293" s="37" t="s">
        <v>129</v>
      </c>
      <c r="C2293" s="73" t="s">
        <v>67</v>
      </c>
      <c r="D2293" s="39">
        <v>153</v>
      </c>
      <c r="E2293" s="39">
        <v>139.12858884740751</v>
      </c>
      <c r="F2293" s="39">
        <v>139.99723334317531</v>
      </c>
      <c r="G2293" s="39">
        <v>147.44987793488909</v>
      </c>
      <c r="H2293" s="39">
        <v>140.07080151046091</v>
      </c>
      <c r="I2293" s="39">
        <v>129.53442786003561</v>
      </c>
    </row>
    <row r="2294" spans="1:9" x14ac:dyDescent="0.35">
      <c r="A2294" s="37" t="s">
        <v>246</v>
      </c>
      <c r="B2294" s="37" t="s">
        <v>129</v>
      </c>
      <c r="C2294" s="73" t="s">
        <v>69</v>
      </c>
      <c r="D2294" s="39">
        <v>134</v>
      </c>
      <c r="E2294" s="39">
        <v>136.27011514501231</v>
      </c>
      <c r="F2294" s="39">
        <v>122.87167448596701</v>
      </c>
      <c r="G2294" s="39">
        <v>120.9665781334329</v>
      </c>
      <c r="H2294" s="39">
        <v>124.29572942808289</v>
      </c>
      <c r="I2294" s="39">
        <v>117.845886367893</v>
      </c>
    </row>
    <row r="2295" spans="1:9" x14ac:dyDescent="0.35">
      <c r="A2295" s="37" t="s">
        <v>246</v>
      </c>
      <c r="B2295" s="37" t="s">
        <v>129</v>
      </c>
      <c r="C2295" s="73" t="s">
        <v>71</v>
      </c>
      <c r="D2295" s="39">
        <v>135</v>
      </c>
      <c r="E2295" s="39">
        <v>118.34860344904919</v>
      </c>
      <c r="F2295" s="39">
        <v>113.9715910494278</v>
      </c>
      <c r="G2295" s="39">
        <v>102.8173972090041</v>
      </c>
      <c r="H2295" s="39">
        <v>100.10561312179151</v>
      </c>
      <c r="I2295" s="39">
        <v>101.5933550763076</v>
      </c>
    </row>
    <row r="2296" spans="1:9" x14ac:dyDescent="0.35">
      <c r="A2296" s="37" t="s">
        <v>246</v>
      </c>
      <c r="B2296" s="37" t="s">
        <v>129</v>
      </c>
      <c r="C2296" s="73" t="s">
        <v>73</v>
      </c>
      <c r="D2296" s="39">
        <v>95</v>
      </c>
      <c r="E2296" s="39">
        <v>142.13649486433221</v>
      </c>
      <c r="F2296" s="39">
        <v>122.93290825864381</v>
      </c>
      <c r="G2296" s="39">
        <v>117.7632359387983</v>
      </c>
      <c r="H2296" s="39">
        <v>107.7931090715548</v>
      </c>
      <c r="I2296" s="39">
        <v>105.39281188723911</v>
      </c>
    </row>
    <row r="2297" spans="1:9" x14ac:dyDescent="0.35">
      <c r="A2297" s="37" t="s">
        <v>246</v>
      </c>
      <c r="B2297" s="37" t="s">
        <v>129</v>
      </c>
      <c r="C2297" s="73" t="s">
        <v>76</v>
      </c>
      <c r="D2297" s="39">
        <v>129</v>
      </c>
      <c r="E2297" s="39">
        <v>92.49862546994045</v>
      </c>
      <c r="F2297" s="39">
        <v>123.4570566104791</v>
      </c>
      <c r="G2297" s="39">
        <v>108.06228524002459</v>
      </c>
      <c r="H2297" s="39">
        <v>103.1785590686962</v>
      </c>
      <c r="I2297" s="39">
        <v>94.992780336378431</v>
      </c>
    </row>
    <row r="2298" spans="1:9" x14ac:dyDescent="0.35">
      <c r="A2298" s="37" t="s">
        <v>246</v>
      </c>
      <c r="B2298" s="37" t="s">
        <v>129</v>
      </c>
      <c r="C2298" s="73" t="s">
        <v>78</v>
      </c>
      <c r="D2298" s="39">
        <v>136</v>
      </c>
      <c r="E2298" s="39">
        <v>130.3564482711931</v>
      </c>
      <c r="F2298" s="39">
        <v>97.990936535035345</v>
      </c>
      <c r="G2298" s="39">
        <v>122.5352990967867</v>
      </c>
      <c r="H2298" s="39">
        <v>110.1915653865822</v>
      </c>
      <c r="I2298" s="39">
        <v>105.77558857910179</v>
      </c>
    </row>
    <row r="2299" spans="1:9" x14ac:dyDescent="0.35">
      <c r="A2299" s="37" t="s">
        <v>246</v>
      </c>
      <c r="B2299" s="37" t="s">
        <v>129</v>
      </c>
      <c r="C2299" s="73" t="s">
        <v>80</v>
      </c>
      <c r="D2299" s="39">
        <v>185</v>
      </c>
      <c r="E2299" s="39">
        <v>141.03088410144551</v>
      </c>
      <c r="F2299" s="39">
        <v>134.01710159860511</v>
      </c>
      <c r="G2299" s="39">
        <v>106.2698440236644</v>
      </c>
      <c r="H2299" s="39">
        <v>128.2406985166451</v>
      </c>
      <c r="I2299" s="39">
        <v>117.62889677334149</v>
      </c>
    </row>
    <row r="2300" spans="1:9" x14ac:dyDescent="0.35">
      <c r="A2300" s="37" t="s">
        <v>246</v>
      </c>
      <c r="B2300" s="37" t="s">
        <v>129</v>
      </c>
      <c r="C2300" s="73" t="s">
        <v>82</v>
      </c>
      <c r="D2300" s="39">
        <v>153</v>
      </c>
      <c r="E2300" s="39">
        <v>171.553101502619</v>
      </c>
      <c r="F2300" s="39">
        <v>132.66962866055701</v>
      </c>
      <c r="G2300" s="39">
        <v>126.9895495196841</v>
      </c>
      <c r="H2300" s="39">
        <v>104.8420272488092</v>
      </c>
      <c r="I2300" s="39">
        <v>123.4776339605494</v>
      </c>
    </row>
    <row r="2301" spans="1:9" x14ac:dyDescent="0.35">
      <c r="A2301" s="37" t="s">
        <v>246</v>
      </c>
      <c r="B2301" s="37" t="s">
        <v>129</v>
      </c>
      <c r="C2301" s="73" t="s">
        <v>84</v>
      </c>
      <c r="D2301" s="39">
        <v>115</v>
      </c>
      <c r="E2301" s="39">
        <v>130.14484561159091</v>
      </c>
      <c r="F2301" s="39">
        <v>141.50838425846621</v>
      </c>
      <c r="G2301" s="39">
        <v>111.5895890876336</v>
      </c>
      <c r="H2301" s="39">
        <v>107.44539155099309</v>
      </c>
      <c r="I2301" s="39">
        <v>90.724096101084783</v>
      </c>
    </row>
    <row r="2302" spans="1:9" x14ac:dyDescent="0.35">
      <c r="A2302" s="37" t="s">
        <v>246</v>
      </c>
      <c r="B2302" s="37" t="s">
        <v>129</v>
      </c>
      <c r="C2302" s="73" t="s">
        <v>86</v>
      </c>
      <c r="D2302" s="39">
        <v>91</v>
      </c>
      <c r="E2302" s="39">
        <v>96.866433228773872</v>
      </c>
      <c r="F2302" s="39">
        <v>105.3168484075121</v>
      </c>
      <c r="G2302" s="39">
        <v>114.3614698568759</v>
      </c>
      <c r="H2302" s="39">
        <v>92.0178389263356</v>
      </c>
      <c r="I2302" s="39">
        <v>89.261340692086321</v>
      </c>
    </row>
    <row r="2303" spans="1:9" x14ac:dyDescent="0.35">
      <c r="A2303" s="37" t="s">
        <v>246</v>
      </c>
      <c r="B2303" s="37" t="s">
        <v>129</v>
      </c>
      <c r="C2303" s="73" t="s">
        <v>88</v>
      </c>
      <c r="D2303" s="39">
        <v>73</v>
      </c>
      <c r="E2303" s="39">
        <v>75.317317129250455</v>
      </c>
      <c r="F2303" s="39">
        <v>77.588228697603924</v>
      </c>
      <c r="G2303" s="39">
        <v>84.002139728798269</v>
      </c>
      <c r="H2303" s="39">
        <v>92.013410979832699</v>
      </c>
      <c r="I2303" s="39">
        <v>74.777631488369195</v>
      </c>
    </row>
    <row r="2304" spans="1:9" x14ac:dyDescent="0.35">
      <c r="A2304" s="37" t="s">
        <v>246</v>
      </c>
      <c r="B2304" s="37" t="s">
        <v>129</v>
      </c>
      <c r="C2304" s="73" t="s">
        <v>90</v>
      </c>
      <c r="D2304" s="39">
        <v>46</v>
      </c>
      <c r="E2304" s="39">
        <v>58.354511036704963</v>
      </c>
      <c r="F2304" s="39">
        <v>59.87331629375003</v>
      </c>
      <c r="G2304" s="39">
        <v>62.132149920552372</v>
      </c>
      <c r="H2304" s="39">
        <v>67.886040664020612</v>
      </c>
      <c r="I2304" s="39">
        <v>75.320479695158582</v>
      </c>
    </row>
    <row r="2305" spans="1:9" x14ac:dyDescent="0.35">
      <c r="A2305" s="37" t="s">
        <v>246</v>
      </c>
      <c r="B2305" s="37" t="s">
        <v>129</v>
      </c>
      <c r="C2305" s="73" t="s">
        <v>92</v>
      </c>
      <c r="D2305" s="39">
        <v>66</v>
      </c>
      <c r="E2305" s="39">
        <v>60.139001931329553</v>
      </c>
      <c r="F2305" s="39">
        <v>64.356012586630399</v>
      </c>
      <c r="G2305" s="39">
        <v>68.795104835033655</v>
      </c>
      <c r="H2305" s="39">
        <v>73.447532869972036</v>
      </c>
      <c r="I2305" s="39">
        <v>80.871269706242003</v>
      </c>
    </row>
    <row r="2306" spans="1:9" x14ac:dyDescent="0.35">
      <c r="A2306" s="37" t="s">
        <v>246</v>
      </c>
      <c r="B2306" s="37" t="s">
        <v>130</v>
      </c>
      <c r="C2306" s="73" t="s">
        <v>57</v>
      </c>
      <c r="D2306" s="39">
        <v>42</v>
      </c>
      <c r="E2306" s="39">
        <v>39.489391165135899</v>
      </c>
      <c r="F2306" s="39">
        <v>39.510379865132528</v>
      </c>
      <c r="G2306" s="39">
        <v>39.770277347474178</v>
      </c>
      <c r="H2306" s="39">
        <v>39.215479174985767</v>
      </c>
      <c r="I2306" s="39">
        <v>38.706717243977728</v>
      </c>
    </row>
    <row r="2307" spans="1:9" x14ac:dyDescent="0.35">
      <c r="A2307" s="37" t="s">
        <v>246</v>
      </c>
      <c r="B2307" s="37" t="s">
        <v>130</v>
      </c>
      <c r="C2307" s="74" t="s">
        <v>59</v>
      </c>
      <c r="D2307" s="39">
        <v>59</v>
      </c>
      <c r="E2307" s="39">
        <v>44.62562684870641</v>
      </c>
      <c r="F2307" s="39">
        <v>44.386280751425559</v>
      </c>
      <c r="G2307" s="39">
        <v>44.50306867593936</v>
      </c>
      <c r="H2307" s="39">
        <v>44.695591010577807</v>
      </c>
      <c r="I2307" s="39">
        <v>44.266613089015372</v>
      </c>
    </row>
    <row r="2308" spans="1:9" x14ac:dyDescent="0.35">
      <c r="A2308" s="37" t="s">
        <v>246</v>
      </c>
      <c r="B2308" s="37" t="s">
        <v>130</v>
      </c>
      <c r="C2308" s="73" t="s">
        <v>61</v>
      </c>
      <c r="D2308" s="39">
        <v>36</v>
      </c>
      <c r="E2308" s="39">
        <v>35.107120570290547</v>
      </c>
      <c r="F2308" s="39">
        <v>28.989553108119999</v>
      </c>
      <c r="G2308" s="39">
        <v>28.6160043753944</v>
      </c>
      <c r="H2308" s="39">
        <v>28.200699043735831</v>
      </c>
      <c r="I2308" s="39">
        <v>27.927457122550191</v>
      </c>
    </row>
    <row r="2309" spans="1:9" x14ac:dyDescent="0.35">
      <c r="A2309" s="37" t="s">
        <v>246</v>
      </c>
      <c r="B2309" s="37" t="s">
        <v>130</v>
      </c>
      <c r="C2309" s="73" t="s">
        <v>63</v>
      </c>
      <c r="D2309" s="39">
        <v>43</v>
      </c>
      <c r="E2309" s="39">
        <v>43.922452048393787</v>
      </c>
      <c r="F2309" s="39">
        <v>41.16388589664713</v>
      </c>
      <c r="G2309" s="39">
        <v>36.88741813027913</v>
      </c>
      <c r="H2309" s="39">
        <v>36.245453624371137</v>
      </c>
      <c r="I2309" s="39">
        <v>35.751986422788853</v>
      </c>
    </row>
    <row r="2310" spans="1:9" x14ac:dyDescent="0.35">
      <c r="A2310" s="37" t="s">
        <v>246</v>
      </c>
      <c r="B2310" s="37" t="s">
        <v>130</v>
      </c>
      <c r="C2310" s="73" t="s">
        <v>65</v>
      </c>
      <c r="D2310" s="39">
        <v>38</v>
      </c>
      <c r="E2310" s="39">
        <v>37.222260317233832</v>
      </c>
      <c r="F2310" s="39">
        <v>38.414144158144623</v>
      </c>
      <c r="G2310" s="39">
        <v>37.092954295603249</v>
      </c>
      <c r="H2310" s="39">
        <v>33.930118592719147</v>
      </c>
      <c r="I2310" s="39">
        <v>33.243858242059488</v>
      </c>
    </row>
    <row r="2311" spans="1:9" x14ac:dyDescent="0.35">
      <c r="A2311" s="37" t="s">
        <v>246</v>
      </c>
      <c r="B2311" s="37" t="s">
        <v>130</v>
      </c>
      <c r="C2311" s="73" t="s">
        <v>67</v>
      </c>
      <c r="D2311" s="39">
        <v>29</v>
      </c>
      <c r="E2311" s="39">
        <v>25.871923739154401</v>
      </c>
      <c r="F2311" s="39">
        <v>27.960344139950561</v>
      </c>
      <c r="G2311" s="39">
        <v>29.96054392684163</v>
      </c>
      <c r="H2311" s="39">
        <v>29.374548360122759</v>
      </c>
      <c r="I2311" s="39">
        <v>26.980566211818321</v>
      </c>
    </row>
    <row r="2312" spans="1:9" x14ac:dyDescent="0.35">
      <c r="A2312" s="37" t="s">
        <v>246</v>
      </c>
      <c r="B2312" s="37" t="s">
        <v>130</v>
      </c>
      <c r="C2312" s="73" t="s">
        <v>69</v>
      </c>
      <c r="D2312" s="39">
        <v>39</v>
      </c>
      <c r="E2312" s="39">
        <v>26.03927055509207</v>
      </c>
      <c r="F2312" s="39">
        <v>24.302301932365381</v>
      </c>
      <c r="G2312" s="39">
        <v>26.252883068445449</v>
      </c>
      <c r="H2312" s="39">
        <v>28.501040274490212</v>
      </c>
      <c r="I2312" s="39">
        <v>27.978328579942701</v>
      </c>
    </row>
    <row r="2313" spans="1:9" x14ac:dyDescent="0.35">
      <c r="A2313" s="37" t="s">
        <v>246</v>
      </c>
      <c r="B2313" s="37" t="s">
        <v>130</v>
      </c>
      <c r="C2313" s="73" t="s">
        <v>71</v>
      </c>
      <c r="D2313" s="39">
        <v>33</v>
      </c>
      <c r="E2313" s="39">
        <v>47.055950104490122</v>
      </c>
      <c r="F2313" s="39">
        <v>42.820498652494337</v>
      </c>
      <c r="G2313" s="39">
        <v>41.598133467926473</v>
      </c>
      <c r="H2313" s="39">
        <v>43.592251208685838</v>
      </c>
      <c r="I2313" s="39">
        <v>45.556978764365908</v>
      </c>
    </row>
    <row r="2314" spans="1:9" x14ac:dyDescent="0.35">
      <c r="A2314" s="37" t="s">
        <v>246</v>
      </c>
      <c r="B2314" s="37" t="s">
        <v>130</v>
      </c>
      <c r="C2314" s="73" t="s">
        <v>73</v>
      </c>
      <c r="D2314" s="39">
        <v>21</v>
      </c>
      <c r="E2314" s="39">
        <v>26.601861452411129</v>
      </c>
      <c r="F2314" s="39">
        <v>34.100257748445088</v>
      </c>
      <c r="G2314" s="39">
        <v>30.692424980262459</v>
      </c>
      <c r="H2314" s="39">
        <v>29.28898141330313</v>
      </c>
      <c r="I2314" s="39">
        <v>30.69673440074088</v>
      </c>
    </row>
    <row r="2315" spans="1:9" x14ac:dyDescent="0.35">
      <c r="A2315" s="37" t="s">
        <v>246</v>
      </c>
      <c r="B2315" s="37" t="s">
        <v>130</v>
      </c>
      <c r="C2315" s="73" t="s">
        <v>76</v>
      </c>
      <c r="D2315" s="39">
        <v>29</v>
      </c>
      <c r="E2315" s="39">
        <v>23.33352138666751</v>
      </c>
      <c r="F2315" s="39">
        <v>27.85829782828776</v>
      </c>
      <c r="G2315" s="39">
        <v>33.715686965543249</v>
      </c>
      <c r="H2315" s="39">
        <v>30.968545504894379</v>
      </c>
      <c r="I2315" s="39">
        <v>29.7656182594929</v>
      </c>
    </row>
    <row r="2316" spans="1:9" x14ac:dyDescent="0.35">
      <c r="A2316" s="37" t="s">
        <v>246</v>
      </c>
      <c r="B2316" s="37" t="s">
        <v>130</v>
      </c>
      <c r="C2316" s="73" t="s">
        <v>78</v>
      </c>
      <c r="D2316" s="39">
        <v>36</v>
      </c>
      <c r="E2316" s="39">
        <v>25.060482281414121</v>
      </c>
      <c r="F2316" s="39">
        <v>24.943908534944121</v>
      </c>
      <c r="G2316" s="39">
        <v>29.065259559368041</v>
      </c>
      <c r="H2316" s="39">
        <v>33.858512546006892</v>
      </c>
      <c r="I2316" s="39">
        <v>31.226411441609649</v>
      </c>
    </row>
    <row r="2317" spans="1:9" x14ac:dyDescent="0.35">
      <c r="A2317" s="37" t="s">
        <v>246</v>
      </c>
      <c r="B2317" s="37" t="s">
        <v>130</v>
      </c>
      <c r="C2317" s="73" t="s">
        <v>80</v>
      </c>
      <c r="D2317" s="39">
        <v>29</v>
      </c>
      <c r="E2317" s="39">
        <v>30.704409841399158</v>
      </c>
      <c r="F2317" s="39">
        <v>27.9530878287825</v>
      </c>
      <c r="G2317" s="39">
        <v>27.83985744915147</v>
      </c>
      <c r="H2317" s="39">
        <v>31.689500175019539</v>
      </c>
      <c r="I2317" s="39">
        <v>35.568500670999271</v>
      </c>
    </row>
    <row r="2318" spans="1:9" x14ac:dyDescent="0.35">
      <c r="A2318" s="37" t="s">
        <v>246</v>
      </c>
      <c r="B2318" s="37" t="s">
        <v>130</v>
      </c>
      <c r="C2318" s="73" t="s">
        <v>82</v>
      </c>
      <c r="D2318" s="39">
        <v>18</v>
      </c>
      <c r="E2318" s="39">
        <v>15.7472783897539</v>
      </c>
      <c r="F2318" s="39">
        <v>18.773622099971739</v>
      </c>
      <c r="G2318" s="39">
        <v>16.83154413110552</v>
      </c>
      <c r="H2318" s="39">
        <v>16.96545382377505</v>
      </c>
      <c r="I2318" s="39">
        <v>19.3167805956348</v>
      </c>
    </row>
    <row r="2319" spans="1:9" x14ac:dyDescent="0.35">
      <c r="A2319" s="37" t="s">
        <v>246</v>
      </c>
      <c r="B2319" s="37" t="s">
        <v>130</v>
      </c>
      <c r="C2319" s="73" t="s">
        <v>84</v>
      </c>
      <c r="D2319" s="39">
        <v>12</v>
      </c>
      <c r="E2319" s="39">
        <v>13.022689068831159</v>
      </c>
      <c r="F2319" s="39">
        <v>10.529445912479609</v>
      </c>
      <c r="G2319" s="39">
        <v>12.40980461654765</v>
      </c>
      <c r="H2319" s="39">
        <v>11.26083375154157</v>
      </c>
      <c r="I2319" s="39">
        <v>11.33784210210804</v>
      </c>
    </row>
    <row r="2320" spans="1:9" x14ac:dyDescent="0.35">
      <c r="A2320" s="37" t="s">
        <v>246</v>
      </c>
      <c r="B2320" s="37" t="s">
        <v>130</v>
      </c>
      <c r="C2320" s="73" t="s">
        <v>86</v>
      </c>
      <c r="D2320" s="39">
        <v>5</v>
      </c>
      <c r="E2320" s="39">
        <v>8.6385474488275289</v>
      </c>
      <c r="F2320" s="39">
        <v>10.817066016547891</v>
      </c>
      <c r="G2320" s="39">
        <v>9.2971054513668037</v>
      </c>
      <c r="H2320" s="39">
        <v>10.55667049029798</v>
      </c>
      <c r="I2320" s="39">
        <v>9.9500298145780555</v>
      </c>
    </row>
    <row r="2321" spans="1:9" x14ac:dyDescent="0.35">
      <c r="A2321" s="37" t="s">
        <v>246</v>
      </c>
      <c r="B2321" s="37" t="s">
        <v>130</v>
      </c>
      <c r="C2321" s="73" t="s">
        <v>88</v>
      </c>
      <c r="D2321" s="39">
        <v>2</v>
      </c>
      <c r="E2321" s="39">
        <v>1.562373790115319</v>
      </c>
      <c r="F2321" s="39">
        <v>2.3397751781673848</v>
      </c>
      <c r="G2321" s="39">
        <v>3.3631415395975339</v>
      </c>
      <c r="H2321" s="39">
        <v>2.5700073277641602</v>
      </c>
      <c r="I2321" s="39">
        <v>3.1809320496845901</v>
      </c>
    </row>
    <row r="2322" spans="1:9" x14ac:dyDescent="0.35">
      <c r="A2322" s="37" t="s">
        <v>246</v>
      </c>
      <c r="B2322" s="37" t="s">
        <v>130</v>
      </c>
      <c r="C2322" s="73" t="s">
        <v>90</v>
      </c>
      <c r="D2322" s="39">
        <v>0</v>
      </c>
      <c r="E2322" s="39">
        <v>0.85207943509256678</v>
      </c>
      <c r="F2322" s="39">
        <v>1.5396088512995389</v>
      </c>
      <c r="G2322" s="39">
        <v>2.2101811101753448</v>
      </c>
      <c r="H2322" s="39">
        <v>2.9058088299067579</v>
      </c>
      <c r="I2322" s="39">
        <v>2.3844831018067358</v>
      </c>
    </row>
    <row r="2323" spans="1:9" x14ac:dyDescent="0.35">
      <c r="A2323" s="37" t="s">
        <v>246</v>
      </c>
      <c r="B2323" s="37" t="s">
        <v>130</v>
      </c>
      <c r="C2323" s="73" t="s">
        <v>92</v>
      </c>
      <c r="D2323" s="39">
        <v>0</v>
      </c>
      <c r="E2323" s="39">
        <v>0.91165983881936563</v>
      </c>
      <c r="F2323" s="39">
        <v>1.5778868379786719</v>
      </c>
      <c r="G2323" s="39">
        <v>2.3736692452828492</v>
      </c>
      <c r="H2323" s="39">
        <v>3.328691490308465</v>
      </c>
      <c r="I2323" s="39">
        <v>4.2448436220130619</v>
      </c>
    </row>
    <row r="2324" spans="1:9" x14ac:dyDescent="0.35">
      <c r="A2324" s="37" t="s">
        <v>246</v>
      </c>
      <c r="B2324" s="37" t="s">
        <v>131</v>
      </c>
      <c r="C2324" s="73" t="s">
        <v>57</v>
      </c>
      <c r="D2324" s="39">
        <v>986</v>
      </c>
      <c r="E2324" s="39">
        <v>1034.9872838324741</v>
      </c>
      <c r="F2324" s="39">
        <v>1020.245955221979</v>
      </c>
      <c r="G2324" s="39">
        <v>1028.749711515735</v>
      </c>
      <c r="H2324" s="39">
        <v>1046.102472612092</v>
      </c>
      <c r="I2324" s="39">
        <v>1044.0512294851169</v>
      </c>
    </row>
    <row r="2325" spans="1:9" x14ac:dyDescent="0.35">
      <c r="A2325" s="37" t="s">
        <v>246</v>
      </c>
      <c r="B2325" s="37" t="s">
        <v>131</v>
      </c>
      <c r="C2325" s="74" t="s">
        <v>59</v>
      </c>
      <c r="D2325" s="39">
        <v>1407</v>
      </c>
      <c r="E2325" s="39">
        <v>1312.0903327303231</v>
      </c>
      <c r="F2325" s="39">
        <v>1360.6202502064079</v>
      </c>
      <c r="G2325" s="39">
        <v>1355.1824939510161</v>
      </c>
      <c r="H2325" s="39">
        <v>1372.1471392274659</v>
      </c>
      <c r="I2325" s="39">
        <v>1398.552655233706</v>
      </c>
    </row>
    <row r="2326" spans="1:9" x14ac:dyDescent="0.35">
      <c r="A2326" s="37" t="s">
        <v>246</v>
      </c>
      <c r="B2326" s="37" t="s">
        <v>131</v>
      </c>
      <c r="C2326" s="73" t="s">
        <v>61</v>
      </c>
      <c r="D2326" s="39">
        <v>1709</v>
      </c>
      <c r="E2326" s="39">
        <v>1623.1935958624449</v>
      </c>
      <c r="F2326" s="39">
        <v>1528.5383095948921</v>
      </c>
      <c r="G2326" s="39">
        <v>1568.9687652068039</v>
      </c>
      <c r="H2326" s="39">
        <v>1564.398823850117</v>
      </c>
      <c r="I2326" s="39">
        <v>1583.7122589337721</v>
      </c>
    </row>
    <row r="2327" spans="1:9" x14ac:dyDescent="0.35">
      <c r="A2327" s="37" t="s">
        <v>246</v>
      </c>
      <c r="B2327" s="37" t="s">
        <v>131</v>
      </c>
      <c r="C2327" s="73" t="s">
        <v>63</v>
      </c>
      <c r="D2327" s="39">
        <v>1452</v>
      </c>
      <c r="E2327" s="39">
        <v>1691.540414071427</v>
      </c>
      <c r="F2327" s="39">
        <v>1621.100133224973</v>
      </c>
      <c r="G2327" s="39">
        <v>1526.0151492692789</v>
      </c>
      <c r="H2327" s="39">
        <v>1545.2734850778361</v>
      </c>
      <c r="I2327" s="39">
        <v>1530.4431439002849</v>
      </c>
    </row>
    <row r="2328" spans="1:9" x14ac:dyDescent="0.35">
      <c r="A2328" s="37" t="s">
        <v>246</v>
      </c>
      <c r="B2328" s="37" t="s">
        <v>131</v>
      </c>
      <c r="C2328" s="73" t="s">
        <v>65</v>
      </c>
      <c r="D2328" s="39">
        <v>931</v>
      </c>
      <c r="E2328" s="39">
        <v>1000.677955289646</v>
      </c>
      <c r="F2328" s="39">
        <v>1129.7348323363001</v>
      </c>
      <c r="G2328" s="39">
        <v>1067.0406365296619</v>
      </c>
      <c r="H2328" s="39">
        <v>985.0146204681148</v>
      </c>
      <c r="I2328" s="39">
        <v>958.32979227958594</v>
      </c>
    </row>
    <row r="2329" spans="1:9" x14ac:dyDescent="0.35">
      <c r="A2329" s="37" t="s">
        <v>246</v>
      </c>
      <c r="B2329" s="37" t="s">
        <v>131</v>
      </c>
      <c r="C2329" s="73" t="s">
        <v>67</v>
      </c>
      <c r="D2329" s="39">
        <v>910</v>
      </c>
      <c r="E2329" s="39">
        <v>924.35642966443243</v>
      </c>
      <c r="F2329" s="39">
        <v>997.94721250264286</v>
      </c>
      <c r="G2329" s="39">
        <v>1071.5143921310271</v>
      </c>
      <c r="H2329" s="39">
        <v>1021.791928682336</v>
      </c>
      <c r="I2329" s="39">
        <v>952.90848899760169</v>
      </c>
    </row>
    <row r="2330" spans="1:9" x14ac:dyDescent="0.35">
      <c r="A2330" s="37" t="s">
        <v>246</v>
      </c>
      <c r="B2330" s="37" t="s">
        <v>131</v>
      </c>
      <c r="C2330" s="73" t="s">
        <v>69</v>
      </c>
      <c r="D2330" s="39">
        <v>1234</v>
      </c>
      <c r="E2330" s="39">
        <v>1179.116140598403</v>
      </c>
      <c r="F2330" s="39">
        <v>1186.6244496385179</v>
      </c>
      <c r="G2330" s="39">
        <v>1247.2710426904559</v>
      </c>
      <c r="H2330" s="39">
        <v>1313.7172783160861</v>
      </c>
      <c r="I2330" s="39">
        <v>1274.419764845595</v>
      </c>
    </row>
    <row r="2331" spans="1:9" x14ac:dyDescent="0.35">
      <c r="A2331" s="37" t="s">
        <v>246</v>
      </c>
      <c r="B2331" s="37" t="s">
        <v>131</v>
      </c>
      <c r="C2331" s="73" t="s">
        <v>71</v>
      </c>
      <c r="D2331" s="39">
        <v>1522</v>
      </c>
      <c r="E2331" s="39">
        <v>1545.0904873860959</v>
      </c>
      <c r="F2331" s="39">
        <v>1503.8929331092661</v>
      </c>
      <c r="G2331" s="39">
        <v>1502.9425563032021</v>
      </c>
      <c r="H2331" s="39">
        <v>1563.4316767501739</v>
      </c>
      <c r="I2331" s="39">
        <v>1643.559853303854</v>
      </c>
    </row>
    <row r="2332" spans="1:9" x14ac:dyDescent="0.35">
      <c r="A2332" s="37" t="s">
        <v>246</v>
      </c>
      <c r="B2332" s="37" t="s">
        <v>131</v>
      </c>
      <c r="C2332" s="73" t="s">
        <v>73</v>
      </c>
      <c r="D2332" s="39">
        <v>1734</v>
      </c>
      <c r="E2332" s="39">
        <v>1832.8358137178</v>
      </c>
      <c r="F2332" s="39">
        <v>1881.0270049059841</v>
      </c>
      <c r="G2332" s="39">
        <v>1856.137768524545</v>
      </c>
      <c r="H2332" s="39">
        <v>1848.093309225444</v>
      </c>
      <c r="I2332" s="39">
        <v>1913.7410129739901</v>
      </c>
    </row>
    <row r="2333" spans="1:9" x14ac:dyDescent="0.35">
      <c r="A2333" s="37" t="s">
        <v>246</v>
      </c>
      <c r="B2333" s="37" t="s">
        <v>131</v>
      </c>
      <c r="C2333" s="73" t="s">
        <v>76</v>
      </c>
      <c r="D2333" s="39">
        <v>2126</v>
      </c>
      <c r="E2333" s="39">
        <v>2020.773999202285</v>
      </c>
      <c r="F2333" s="39">
        <v>2159.7915082256281</v>
      </c>
      <c r="G2333" s="39">
        <v>2218.100216475375</v>
      </c>
      <c r="H2333" s="39">
        <v>2197.5699307306668</v>
      </c>
      <c r="I2333" s="39">
        <v>2181.6603488313772</v>
      </c>
    </row>
    <row r="2334" spans="1:9" x14ac:dyDescent="0.35">
      <c r="A2334" s="37" t="s">
        <v>246</v>
      </c>
      <c r="B2334" s="37" t="s">
        <v>131</v>
      </c>
      <c r="C2334" s="73" t="s">
        <v>78</v>
      </c>
      <c r="D2334" s="39">
        <v>2223</v>
      </c>
      <c r="E2334" s="39">
        <v>2238.8501964373158</v>
      </c>
      <c r="F2334" s="39">
        <v>2163.1098165048438</v>
      </c>
      <c r="G2334" s="39">
        <v>2341.2240579598119</v>
      </c>
      <c r="H2334" s="39">
        <v>2404.6988017858189</v>
      </c>
      <c r="I2334" s="39">
        <v>2385.3159271153359</v>
      </c>
    </row>
    <row r="2335" spans="1:9" x14ac:dyDescent="0.35">
      <c r="A2335" s="37" t="s">
        <v>246</v>
      </c>
      <c r="B2335" s="37" t="s">
        <v>131</v>
      </c>
      <c r="C2335" s="73" t="s">
        <v>80</v>
      </c>
      <c r="D2335" s="39">
        <v>2475</v>
      </c>
      <c r="E2335" s="39">
        <v>2337.1710621933698</v>
      </c>
      <c r="F2335" s="39">
        <v>2356.726052238012</v>
      </c>
      <c r="G2335" s="39">
        <v>2302.553385236899</v>
      </c>
      <c r="H2335" s="39">
        <v>2505.2727440847761</v>
      </c>
      <c r="I2335" s="39">
        <v>2570.106335165317</v>
      </c>
    </row>
    <row r="2336" spans="1:9" x14ac:dyDescent="0.35">
      <c r="A2336" s="37" t="s">
        <v>246</v>
      </c>
      <c r="B2336" s="37" t="s">
        <v>131</v>
      </c>
      <c r="C2336" s="73" t="s">
        <v>82</v>
      </c>
      <c r="D2336" s="39">
        <v>2475</v>
      </c>
      <c r="E2336" s="39">
        <v>2577.3202010685768</v>
      </c>
      <c r="F2336" s="39">
        <v>2484.0921386176469</v>
      </c>
      <c r="G2336" s="39">
        <v>2507.192077358814</v>
      </c>
      <c r="H2336" s="39">
        <v>2465.6468373589232</v>
      </c>
      <c r="I2336" s="39">
        <v>2687.5417129746702</v>
      </c>
    </row>
    <row r="2337" spans="1:9" x14ac:dyDescent="0.35">
      <c r="A2337" s="37" t="s">
        <v>246</v>
      </c>
      <c r="B2337" s="37" t="s">
        <v>131</v>
      </c>
      <c r="C2337" s="73" t="s">
        <v>84</v>
      </c>
      <c r="D2337" s="39">
        <v>2314</v>
      </c>
      <c r="E2337" s="39">
        <v>2600.206388194948</v>
      </c>
      <c r="F2337" s="39">
        <v>2681.1448598867009</v>
      </c>
      <c r="G2337" s="39">
        <v>2629.6691544411501</v>
      </c>
      <c r="H2337" s="39">
        <v>2653.134763584143</v>
      </c>
      <c r="I2337" s="39">
        <v>2620.3544942605299</v>
      </c>
    </row>
    <row r="2338" spans="1:9" x14ac:dyDescent="0.35">
      <c r="A2338" s="37" t="s">
        <v>246</v>
      </c>
      <c r="B2338" s="37" t="s">
        <v>131</v>
      </c>
      <c r="C2338" s="73" t="s">
        <v>86</v>
      </c>
      <c r="D2338" s="39">
        <v>2217</v>
      </c>
      <c r="E2338" s="39">
        <v>2190.0028805932729</v>
      </c>
      <c r="F2338" s="39">
        <v>2448.6062658895239</v>
      </c>
      <c r="G2338" s="39">
        <v>2526.050239995413</v>
      </c>
      <c r="H2338" s="39">
        <v>2499.795597640858</v>
      </c>
      <c r="I2338" s="39">
        <v>2519.2572112055832</v>
      </c>
    </row>
    <row r="2339" spans="1:9" x14ac:dyDescent="0.35">
      <c r="A2339" s="37" t="s">
        <v>246</v>
      </c>
      <c r="B2339" s="37" t="s">
        <v>131</v>
      </c>
      <c r="C2339" s="73" t="s">
        <v>88</v>
      </c>
      <c r="D2339" s="39">
        <v>1507</v>
      </c>
      <c r="E2339" s="39">
        <v>1945.8961489207179</v>
      </c>
      <c r="F2339" s="39">
        <v>1920.452483834521</v>
      </c>
      <c r="G2339" s="39">
        <v>2142.6502458007672</v>
      </c>
      <c r="H2339" s="39">
        <v>2211.478687445353</v>
      </c>
      <c r="I2339" s="39">
        <v>2198.283490705629</v>
      </c>
    </row>
    <row r="2340" spans="1:9" x14ac:dyDescent="0.35">
      <c r="A2340" s="37" t="s">
        <v>246</v>
      </c>
      <c r="B2340" s="37" t="s">
        <v>131</v>
      </c>
      <c r="C2340" s="73" t="s">
        <v>90</v>
      </c>
      <c r="D2340" s="39">
        <v>975</v>
      </c>
      <c r="E2340" s="39">
        <v>1314.3071563560079</v>
      </c>
      <c r="F2340" s="39">
        <v>1706.0712565921319</v>
      </c>
      <c r="G2340" s="39">
        <v>1702.803574113025</v>
      </c>
      <c r="H2340" s="39">
        <v>1905.0402274267019</v>
      </c>
      <c r="I2340" s="39">
        <v>1971.926747732351</v>
      </c>
    </row>
    <row r="2341" spans="1:9" x14ac:dyDescent="0.35">
      <c r="A2341" s="37" t="s">
        <v>246</v>
      </c>
      <c r="B2341" s="37" t="s">
        <v>131</v>
      </c>
      <c r="C2341" s="73" t="s">
        <v>92</v>
      </c>
      <c r="D2341" s="39">
        <v>984</v>
      </c>
      <c r="E2341" s="39">
        <v>1250.054547385676</v>
      </c>
      <c r="F2341" s="39">
        <v>1698.9217605367301</v>
      </c>
      <c r="G2341" s="39">
        <v>2272.1112289267699</v>
      </c>
      <c r="H2341" s="39">
        <v>2616.2745776328511</v>
      </c>
      <c r="I2341" s="39">
        <v>2966.9668562970119</v>
      </c>
    </row>
    <row r="2342" spans="1:9" x14ac:dyDescent="0.35">
      <c r="A2342" s="37" t="s">
        <v>246</v>
      </c>
      <c r="B2342" s="37" t="s">
        <v>132</v>
      </c>
      <c r="C2342" s="73" t="s">
        <v>57</v>
      </c>
      <c r="D2342" s="39">
        <v>245</v>
      </c>
      <c r="E2342" s="39">
        <v>226.00524058185289</v>
      </c>
      <c r="F2342" s="39">
        <v>216.89684283857139</v>
      </c>
      <c r="G2342" s="39">
        <v>212.58976175979629</v>
      </c>
      <c r="H2342" s="39">
        <v>207.46413696183251</v>
      </c>
      <c r="I2342" s="39">
        <v>199.98482568750779</v>
      </c>
    </row>
    <row r="2343" spans="1:9" x14ac:dyDescent="0.35">
      <c r="A2343" s="37" t="s">
        <v>246</v>
      </c>
      <c r="B2343" s="37" t="s">
        <v>132</v>
      </c>
      <c r="C2343" s="74" t="s">
        <v>59</v>
      </c>
      <c r="D2343" s="39">
        <v>248</v>
      </c>
      <c r="E2343" s="39">
        <v>251.43300836671739</v>
      </c>
      <c r="F2343" s="39">
        <v>246.48653025214071</v>
      </c>
      <c r="G2343" s="39">
        <v>238.072722937279</v>
      </c>
      <c r="H2343" s="39">
        <v>234.04254907609339</v>
      </c>
      <c r="I2343" s="39">
        <v>229.87664260352409</v>
      </c>
    </row>
    <row r="2344" spans="1:9" x14ac:dyDescent="0.35">
      <c r="A2344" s="37" t="s">
        <v>246</v>
      </c>
      <c r="B2344" s="37" t="s">
        <v>132</v>
      </c>
      <c r="C2344" s="73" t="s">
        <v>61</v>
      </c>
      <c r="D2344" s="39">
        <v>289</v>
      </c>
      <c r="E2344" s="39">
        <v>255.33818264520889</v>
      </c>
      <c r="F2344" s="39">
        <v>256.74271072020849</v>
      </c>
      <c r="G2344" s="39">
        <v>252.5602075309761</v>
      </c>
      <c r="H2344" s="39">
        <v>244.1499027796273</v>
      </c>
      <c r="I2344" s="39">
        <v>239.96297062915929</v>
      </c>
    </row>
    <row r="2345" spans="1:9" x14ac:dyDescent="0.35">
      <c r="A2345" s="37" t="s">
        <v>246</v>
      </c>
      <c r="B2345" s="37" t="s">
        <v>132</v>
      </c>
      <c r="C2345" s="73" t="s">
        <v>63</v>
      </c>
      <c r="D2345" s="39">
        <v>262</v>
      </c>
      <c r="E2345" s="39">
        <v>249.8213323807565</v>
      </c>
      <c r="F2345" s="39">
        <v>226.33553309131821</v>
      </c>
      <c r="G2345" s="39">
        <v>219.97468557049919</v>
      </c>
      <c r="H2345" s="39">
        <v>214.33161421529249</v>
      </c>
      <c r="I2345" s="39">
        <v>205.84016618335431</v>
      </c>
    </row>
    <row r="2346" spans="1:9" x14ac:dyDescent="0.35">
      <c r="A2346" s="37" t="s">
        <v>246</v>
      </c>
      <c r="B2346" s="37" t="s">
        <v>132</v>
      </c>
      <c r="C2346" s="73" t="s">
        <v>65</v>
      </c>
      <c r="D2346" s="39">
        <v>247</v>
      </c>
      <c r="E2346" s="39">
        <v>197.53435827268081</v>
      </c>
      <c r="F2346" s="39">
        <v>201.7456810520782</v>
      </c>
      <c r="G2346" s="39">
        <v>186.74390639002249</v>
      </c>
      <c r="H2346" s="39">
        <v>175.57793418561451</v>
      </c>
      <c r="I2346" s="39">
        <v>167.06699534808911</v>
      </c>
    </row>
    <row r="2347" spans="1:9" x14ac:dyDescent="0.35">
      <c r="A2347" s="37" t="s">
        <v>246</v>
      </c>
      <c r="B2347" s="37" t="s">
        <v>132</v>
      </c>
      <c r="C2347" s="73" t="s">
        <v>67</v>
      </c>
      <c r="D2347" s="39">
        <v>255</v>
      </c>
      <c r="E2347" s="39">
        <v>215.61202608094041</v>
      </c>
      <c r="F2347" s="39">
        <v>201.37436679774501</v>
      </c>
      <c r="G2347" s="39">
        <v>204.62133581084689</v>
      </c>
      <c r="H2347" s="39">
        <v>191.84762613933771</v>
      </c>
      <c r="I2347" s="39">
        <v>179.2520299777652</v>
      </c>
    </row>
    <row r="2348" spans="1:9" x14ac:dyDescent="0.35">
      <c r="A2348" s="37" t="s">
        <v>246</v>
      </c>
      <c r="B2348" s="37" t="s">
        <v>132</v>
      </c>
      <c r="C2348" s="73" t="s">
        <v>69</v>
      </c>
      <c r="D2348" s="39">
        <v>258</v>
      </c>
      <c r="E2348" s="39">
        <v>232.07736443230559</v>
      </c>
      <c r="F2348" s="39">
        <v>213.9746569180779</v>
      </c>
      <c r="G2348" s="39">
        <v>204.01670571555829</v>
      </c>
      <c r="H2348" s="39">
        <v>206.77566643418379</v>
      </c>
      <c r="I2348" s="39">
        <v>195.00847691782971</v>
      </c>
    </row>
    <row r="2349" spans="1:9" x14ac:dyDescent="0.35">
      <c r="A2349" s="37" t="s">
        <v>246</v>
      </c>
      <c r="B2349" s="37" t="s">
        <v>132</v>
      </c>
      <c r="C2349" s="73" t="s">
        <v>71</v>
      </c>
      <c r="D2349" s="39">
        <v>248</v>
      </c>
      <c r="E2349" s="39">
        <v>265.23729567883328</v>
      </c>
      <c r="F2349" s="39">
        <v>251.35778389140361</v>
      </c>
      <c r="G2349" s="39">
        <v>235.0498344853246</v>
      </c>
      <c r="H2349" s="39">
        <v>227.78699828517989</v>
      </c>
      <c r="I2349" s="39">
        <v>232.1160321417974</v>
      </c>
    </row>
    <row r="2350" spans="1:9" x14ac:dyDescent="0.35">
      <c r="A2350" s="37" t="s">
        <v>246</v>
      </c>
      <c r="B2350" s="37" t="s">
        <v>132</v>
      </c>
      <c r="C2350" s="73" t="s">
        <v>73</v>
      </c>
      <c r="D2350" s="39">
        <v>244</v>
      </c>
      <c r="E2350" s="39">
        <v>270.94835479381288</v>
      </c>
      <c r="F2350" s="39">
        <v>288.18673866244359</v>
      </c>
      <c r="G2350" s="39">
        <v>277.32110333407422</v>
      </c>
      <c r="H2350" s="39">
        <v>261.41640435081268</v>
      </c>
      <c r="I2350" s="39">
        <v>256.89490479894738</v>
      </c>
    </row>
    <row r="2351" spans="1:9" x14ac:dyDescent="0.35">
      <c r="A2351" s="37" t="s">
        <v>246</v>
      </c>
      <c r="B2351" s="37" t="s">
        <v>132</v>
      </c>
      <c r="C2351" s="73" t="s">
        <v>76</v>
      </c>
      <c r="D2351" s="39">
        <v>311</v>
      </c>
      <c r="E2351" s="39">
        <v>245.85862473146511</v>
      </c>
      <c r="F2351" s="39">
        <v>278.48078234839932</v>
      </c>
      <c r="G2351" s="39">
        <v>292.74230118397298</v>
      </c>
      <c r="H2351" s="39">
        <v>283.17947308504961</v>
      </c>
      <c r="I2351" s="39">
        <v>268.07083287960347</v>
      </c>
    </row>
    <row r="2352" spans="1:9" x14ac:dyDescent="0.35">
      <c r="A2352" s="37" t="s">
        <v>246</v>
      </c>
      <c r="B2352" s="37" t="s">
        <v>132</v>
      </c>
      <c r="C2352" s="73" t="s">
        <v>78</v>
      </c>
      <c r="D2352" s="39">
        <v>369</v>
      </c>
      <c r="E2352" s="39">
        <v>299.78423319109481</v>
      </c>
      <c r="F2352" s="39">
        <v>252.07005346028461</v>
      </c>
      <c r="G2352" s="39">
        <v>282.37617533421587</v>
      </c>
      <c r="H2352" s="39">
        <v>293.57173416052041</v>
      </c>
      <c r="I2352" s="39">
        <v>284.95624156779508</v>
      </c>
    </row>
    <row r="2353" spans="1:9" x14ac:dyDescent="0.35">
      <c r="A2353" s="37" t="s">
        <v>246</v>
      </c>
      <c r="B2353" s="37" t="s">
        <v>132</v>
      </c>
      <c r="C2353" s="73" t="s">
        <v>80</v>
      </c>
      <c r="D2353" s="39">
        <v>356</v>
      </c>
      <c r="E2353" s="39">
        <v>358.71634656591488</v>
      </c>
      <c r="F2353" s="39">
        <v>310.889884733001</v>
      </c>
      <c r="G2353" s="39">
        <v>270.8184636296545</v>
      </c>
      <c r="H2353" s="39">
        <v>300.35553723651191</v>
      </c>
      <c r="I2353" s="39">
        <v>309.45937152582701</v>
      </c>
    </row>
    <row r="2354" spans="1:9" x14ac:dyDescent="0.35">
      <c r="A2354" s="37" t="s">
        <v>246</v>
      </c>
      <c r="B2354" s="37" t="s">
        <v>132</v>
      </c>
      <c r="C2354" s="73" t="s">
        <v>82</v>
      </c>
      <c r="D2354" s="39">
        <v>374</v>
      </c>
      <c r="E2354" s="39">
        <v>355.46180264285658</v>
      </c>
      <c r="F2354" s="39">
        <v>363.01917895123643</v>
      </c>
      <c r="G2354" s="39">
        <v>324.35909200739923</v>
      </c>
      <c r="H2354" s="39">
        <v>290.60389425808393</v>
      </c>
      <c r="I2354" s="39">
        <v>320.28568433430672</v>
      </c>
    </row>
    <row r="2355" spans="1:9" x14ac:dyDescent="0.35">
      <c r="A2355" s="37" t="s">
        <v>246</v>
      </c>
      <c r="B2355" s="37" t="s">
        <v>132</v>
      </c>
      <c r="C2355" s="73" t="s">
        <v>84</v>
      </c>
      <c r="D2355" s="39">
        <v>372</v>
      </c>
      <c r="E2355" s="39">
        <v>348.6526978390072</v>
      </c>
      <c r="F2355" s="39">
        <v>340.51092303636398</v>
      </c>
      <c r="G2355" s="39">
        <v>346.3232372695864</v>
      </c>
      <c r="H2355" s="39">
        <v>314.79495308173688</v>
      </c>
      <c r="I2355" s="39">
        <v>287.17597526735761</v>
      </c>
    </row>
    <row r="2356" spans="1:9" x14ac:dyDescent="0.35">
      <c r="A2356" s="37" t="s">
        <v>246</v>
      </c>
      <c r="B2356" s="37" t="s">
        <v>132</v>
      </c>
      <c r="C2356" s="73" t="s">
        <v>86</v>
      </c>
      <c r="D2356" s="39">
        <v>341</v>
      </c>
      <c r="E2356" s="39">
        <v>331.34590309070802</v>
      </c>
      <c r="F2356" s="39">
        <v>323.82829179595961</v>
      </c>
      <c r="G2356" s="39">
        <v>318.72456961336661</v>
      </c>
      <c r="H2356" s="39">
        <v>323.93247207793928</v>
      </c>
      <c r="I2356" s="39">
        <v>298.13625577105029</v>
      </c>
    </row>
    <row r="2357" spans="1:9" x14ac:dyDescent="0.35">
      <c r="A2357" s="37" t="s">
        <v>246</v>
      </c>
      <c r="B2357" s="37" t="s">
        <v>132</v>
      </c>
      <c r="C2357" s="73" t="s">
        <v>88</v>
      </c>
      <c r="D2357" s="39">
        <v>242</v>
      </c>
      <c r="E2357" s="39">
        <v>282.41397840652121</v>
      </c>
      <c r="F2357" s="39">
        <v>282.68946918069821</v>
      </c>
      <c r="G2357" s="39">
        <v>280.8189729467224</v>
      </c>
      <c r="H2357" s="39">
        <v>278.62083156547578</v>
      </c>
      <c r="I2357" s="39">
        <v>283.66309174503988</v>
      </c>
    </row>
    <row r="2358" spans="1:9" x14ac:dyDescent="0.35">
      <c r="A2358" s="37" t="s">
        <v>246</v>
      </c>
      <c r="B2358" s="37" t="s">
        <v>132</v>
      </c>
      <c r="C2358" s="73" t="s">
        <v>90</v>
      </c>
      <c r="D2358" s="39">
        <v>182</v>
      </c>
      <c r="E2358" s="39">
        <v>200.69376585262751</v>
      </c>
      <c r="F2358" s="39">
        <v>244.37070860595759</v>
      </c>
      <c r="G2358" s="39">
        <v>248.446093403964</v>
      </c>
      <c r="H2358" s="39">
        <v>251.24945258333241</v>
      </c>
      <c r="I2358" s="39">
        <v>252.18336700051449</v>
      </c>
    </row>
    <row r="2359" spans="1:9" x14ac:dyDescent="0.35">
      <c r="A2359" s="37" t="s">
        <v>246</v>
      </c>
      <c r="B2359" s="37" t="s">
        <v>132</v>
      </c>
      <c r="C2359" s="73" t="s">
        <v>92</v>
      </c>
      <c r="D2359" s="39">
        <v>156</v>
      </c>
      <c r="E2359" s="39">
        <v>199.1473016447417</v>
      </c>
      <c r="F2359" s="39">
        <v>249.0498157824106</v>
      </c>
      <c r="G2359" s="39">
        <v>316.09469778916122</v>
      </c>
      <c r="H2359" s="39">
        <v>360.6378222561147</v>
      </c>
      <c r="I2359" s="39">
        <v>389.15128284097329</v>
      </c>
    </row>
    <row r="2360" spans="1:9" x14ac:dyDescent="0.35">
      <c r="A2360" s="37" t="s">
        <v>246</v>
      </c>
      <c r="B2360" s="37" t="s">
        <v>133</v>
      </c>
      <c r="C2360" s="73" t="s">
        <v>57</v>
      </c>
      <c r="D2360" s="39">
        <v>153</v>
      </c>
      <c r="E2360" s="39">
        <v>173.2566224987163</v>
      </c>
      <c r="F2360" s="39">
        <v>173.26518124318551</v>
      </c>
      <c r="G2360" s="39">
        <v>172.56116835020549</v>
      </c>
      <c r="H2360" s="39">
        <v>171.91991309325769</v>
      </c>
      <c r="I2360" s="39">
        <v>171.11164608141121</v>
      </c>
    </row>
    <row r="2361" spans="1:9" x14ac:dyDescent="0.35">
      <c r="A2361" s="37" t="s">
        <v>246</v>
      </c>
      <c r="B2361" s="37" t="s">
        <v>133</v>
      </c>
      <c r="C2361" s="74" t="s">
        <v>59</v>
      </c>
      <c r="D2361" s="39">
        <v>188</v>
      </c>
      <c r="E2361" s="39">
        <v>137.75414117231969</v>
      </c>
      <c r="F2361" s="39">
        <v>154.9999540404765</v>
      </c>
      <c r="G2361" s="39">
        <v>154.640159148533</v>
      </c>
      <c r="H2361" s="39">
        <v>154.03332221237099</v>
      </c>
      <c r="I2361" s="39">
        <v>153.31748013015439</v>
      </c>
    </row>
    <row r="2362" spans="1:9" x14ac:dyDescent="0.35">
      <c r="A2362" s="37" t="s">
        <v>246</v>
      </c>
      <c r="B2362" s="37" t="s">
        <v>133</v>
      </c>
      <c r="C2362" s="73" t="s">
        <v>61</v>
      </c>
      <c r="D2362" s="39">
        <v>158</v>
      </c>
      <c r="E2362" s="39">
        <v>146.9242700785324</v>
      </c>
      <c r="F2362" s="39">
        <v>108.76473995542059</v>
      </c>
      <c r="G2362" s="39">
        <v>119.96359140419359</v>
      </c>
      <c r="H2362" s="39">
        <v>118.9511966871214</v>
      </c>
      <c r="I2362" s="39">
        <v>117.8325802363558</v>
      </c>
    </row>
    <row r="2363" spans="1:9" x14ac:dyDescent="0.35">
      <c r="A2363" s="37" t="s">
        <v>246</v>
      </c>
      <c r="B2363" s="37" t="s">
        <v>133</v>
      </c>
      <c r="C2363" s="73" t="s">
        <v>63</v>
      </c>
      <c r="D2363" s="39">
        <v>123</v>
      </c>
      <c r="E2363" s="39">
        <v>133.20235525557351</v>
      </c>
      <c r="F2363" s="39">
        <v>122.9875251253125</v>
      </c>
      <c r="G2363" s="39">
        <v>92.84994607858016</v>
      </c>
      <c r="H2363" s="39">
        <v>101.4534281703895</v>
      </c>
      <c r="I2363" s="39">
        <v>100.2655516678372</v>
      </c>
    </row>
    <row r="2364" spans="1:9" x14ac:dyDescent="0.35">
      <c r="A2364" s="37" t="s">
        <v>246</v>
      </c>
      <c r="B2364" s="37" t="s">
        <v>133</v>
      </c>
      <c r="C2364" s="73" t="s">
        <v>65</v>
      </c>
      <c r="D2364" s="39">
        <v>132</v>
      </c>
      <c r="E2364" s="39">
        <v>121.1231779120784</v>
      </c>
      <c r="F2364" s="39">
        <v>138.233223975258</v>
      </c>
      <c r="G2364" s="39">
        <v>130.6750211154708</v>
      </c>
      <c r="H2364" s="39">
        <v>103.8023085633514</v>
      </c>
      <c r="I2364" s="39">
        <v>111.68315208213571</v>
      </c>
    </row>
    <row r="2365" spans="1:9" x14ac:dyDescent="0.35">
      <c r="A2365" s="37" t="s">
        <v>246</v>
      </c>
      <c r="B2365" s="37" t="s">
        <v>133</v>
      </c>
      <c r="C2365" s="73" t="s">
        <v>67</v>
      </c>
      <c r="D2365" s="39">
        <v>117</v>
      </c>
      <c r="E2365" s="39">
        <v>126.7936019463578</v>
      </c>
      <c r="F2365" s="39">
        <v>124.2219863453617</v>
      </c>
      <c r="G2365" s="39">
        <v>142.02971917724079</v>
      </c>
      <c r="H2365" s="39">
        <v>136.009946956498</v>
      </c>
      <c r="I2365" s="39">
        <v>112.2420762309808</v>
      </c>
    </row>
    <row r="2366" spans="1:9" x14ac:dyDescent="0.35">
      <c r="A2366" s="37" t="s">
        <v>246</v>
      </c>
      <c r="B2366" s="37" t="s">
        <v>133</v>
      </c>
      <c r="C2366" s="73" t="s">
        <v>69</v>
      </c>
      <c r="D2366" s="39">
        <v>130</v>
      </c>
      <c r="E2366" s="39">
        <v>108.70446516374049</v>
      </c>
      <c r="F2366" s="39">
        <v>117.3306544994102</v>
      </c>
      <c r="G2366" s="39">
        <v>116.1892449801845</v>
      </c>
      <c r="H2366" s="39">
        <v>131.65669478067909</v>
      </c>
      <c r="I2366" s="39">
        <v>127.0824116819194</v>
      </c>
    </row>
    <row r="2367" spans="1:9" x14ac:dyDescent="0.35">
      <c r="A2367" s="37" t="s">
        <v>246</v>
      </c>
      <c r="B2367" s="37" t="s">
        <v>133</v>
      </c>
      <c r="C2367" s="73" t="s">
        <v>71</v>
      </c>
      <c r="D2367" s="39">
        <v>75</v>
      </c>
      <c r="E2367" s="39">
        <v>122.5430938115085</v>
      </c>
      <c r="F2367" s="39">
        <v>104.7882270575286</v>
      </c>
      <c r="G2367" s="39">
        <v>111.17714620150591</v>
      </c>
      <c r="H2367" s="39">
        <v>110.7826281597136</v>
      </c>
      <c r="I2367" s="39">
        <v>124.20994185830391</v>
      </c>
    </row>
    <row r="2368" spans="1:9" x14ac:dyDescent="0.35">
      <c r="A2368" s="37" t="s">
        <v>246</v>
      </c>
      <c r="B2368" s="37" t="s">
        <v>133</v>
      </c>
      <c r="C2368" s="73" t="s">
        <v>73</v>
      </c>
      <c r="D2368" s="39">
        <v>82</v>
      </c>
      <c r="E2368" s="39">
        <v>75.293260881485153</v>
      </c>
      <c r="F2368" s="39">
        <v>110.3247327650819</v>
      </c>
      <c r="G2368" s="39">
        <v>96.669848408713619</v>
      </c>
      <c r="H2368" s="39">
        <v>101.0827311747868</v>
      </c>
      <c r="I2368" s="39">
        <v>101.0471179900421</v>
      </c>
    </row>
    <row r="2369" spans="1:9" x14ac:dyDescent="0.35">
      <c r="A2369" s="37" t="s">
        <v>246</v>
      </c>
      <c r="B2369" s="37" t="s">
        <v>133</v>
      </c>
      <c r="C2369" s="73" t="s">
        <v>76</v>
      </c>
      <c r="D2369" s="39">
        <v>72</v>
      </c>
      <c r="E2369" s="39">
        <v>70.192180084922427</v>
      </c>
      <c r="F2369" s="39">
        <v>65.384277436097705</v>
      </c>
      <c r="G2369" s="39">
        <v>89.612252188505565</v>
      </c>
      <c r="H2369" s="39">
        <v>79.894680617048948</v>
      </c>
      <c r="I2369" s="39">
        <v>82.600839128347673</v>
      </c>
    </row>
    <row r="2370" spans="1:9" x14ac:dyDescent="0.35">
      <c r="A2370" s="37" t="s">
        <v>246</v>
      </c>
      <c r="B2370" s="37" t="s">
        <v>133</v>
      </c>
      <c r="C2370" s="73" t="s">
        <v>78</v>
      </c>
      <c r="D2370" s="39">
        <v>74</v>
      </c>
      <c r="E2370" s="39">
        <v>74.984240966336785</v>
      </c>
      <c r="F2370" s="39">
        <v>72.984142352389512</v>
      </c>
      <c r="G2370" s="39">
        <v>69.566988501811323</v>
      </c>
      <c r="H2370" s="39">
        <v>90.75803546471947</v>
      </c>
      <c r="I2370" s="39">
        <v>82.276870741464293</v>
      </c>
    </row>
    <row r="2371" spans="1:9" x14ac:dyDescent="0.35">
      <c r="A2371" s="37" t="s">
        <v>246</v>
      </c>
      <c r="B2371" s="37" t="s">
        <v>133</v>
      </c>
      <c r="C2371" s="73" t="s">
        <v>80</v>
      </c>
      <c r="D2371" s="39">
        <v>63</v>
      </c>
      <c r="E2371" s="39">
        <v>63.037865285563193</v>
      </c>
      <c r="F2371" s="39">
        <v>64.195522047263111</v>
      </c>
      <c r="G2371" s="39">
        <v>63.021068068429983</v>
      </c>
      <c r="H2371" s="39">
        <v>61.046184551054893</v>
      </c>
      <c r="I2371" s="39">
        <v>76.192848702525851</v>
      </c>
    </row>
    <row r="2372" spans="1:9" x14ac:dyDescent="0.35">
      <c r="A2372" s="37" t="s">
        <v>246</v>
      </c>
      <c r="B2372" s="37" t="s">
        <v>133</v>
      </c>
      <c r="C2372" s="73" t="s">
        <v>82</v>
      </c>
      <c r="D2372" s="39">
        <v>61</v>
      </c>
      <c r="E2372" s="39">
        <v>43.615845080053631</v>
      </c>
      <c r="F2372" s="39">
        <v>43.543835218959401</v>
      </c>
      <c r="G2372" s="39">
        <v>44.507819949108821</v>
      </c>
      <c r="H2372" s="39">
        <v>43.66305686309434</v>
      </c>
      <c r="I2372" s="39">
        <v>41.961236898459191</v>
      </c>
    </row>
    <row r="2373" spans="1:9" x14ac:dyDescent="0.35">
      <c r="A2373" s="37" t="s">
        <v>246</v>
      </c>
      <c r="B2373" s="37" t="s">
        <v>133</v>
      </c>
      <c r="C2373" s="73" t="s">
        <v>84</v>
      </c>
      <c r="D2373" s="39">
        <v>29</v>
      </c>
      <c r="E2373" s="39">
        <v>57.33360880798007</v>
      </c>
      <c r="F2373" s="39">
        <v>41.019472797949291</v>
      </c>
      <c r="G2373" s="39">
        <v>41.066443288993597</v>
      </c>
      <c r="H2373" s="39">
        <v>42.333896405193713</v>
      </c>
      <c r="I2373" s="39">
        <v>41.664993892746097</v>
      </c>
    </row>
    <row r="2374" spans="1:9" x14ac:dyDescent="0.35">
      <c r="A2374" s="37" t="s">
        <v>246</v>
      </c>
      <c r="B2374" s="37" t="s">
        <v>133</v>
      </c>
      <c r="C2374" s="73" t="s">
        <v>86</v>
      </c>
      <c r="D2374" s="39">
        <v>15</v>
      </c>
      <c r="E2374" s="39">
        <v>25.38926692160074</v>
      </c>
      <c r="F2374" s="39">
        <v>49.4883390318046</v>
      </c>
      <c r="G2374" s="39">
        <v>35.716027080401787</v>
      </c>
      <c r="H2374" s="39">
        <v>35.832238240103429</v>
      </c>
      <c r="I2374" s="39">
        <v>37.065584066934761</v>
      </c>
    </row>
    <row r="2375" spans="1:9" x14ac:dyDescent="0.35">
      <c r="A2375" s="37" t="s">
        <v>246</v>
      </c>
      <c r="B2375" s="37" t="s">
        <v>133</v>
      </c>
      <c r="C2375" s="73" t="s">
        <v>88</v>
      </c>
      <c r="D2375" s="39">
        <v>4</v>
      </c>
      <c r="E2375" s="39">
        <v>12.785476765754019</v>
      </c>
      <c r="F2375" s="39">
        <v>21.405165598421011</v>
      </c>
      <c r="G2375" s="39">
        <v>41.446346456340763</v>
      </c>
      <c r="H2375" s="39">
        <v>30.09979474396641</v>
      </c>
      <c r="I2375" s="39">
        <v>30.32816512099415</v>
      </c>
    </row>
    <row r="2376" spans="1:9" x14ac:dyDescent="0.35">
      <c r="A2376" s="37" t="s">
        <v>246</v>
      </c>
      <c r="B2376" s="37" t="s">
        <v>133</v>
      </c>
      <c r="C2376" s="73" t="s">
        <v>90</v>
      </c>
      <c r="D2376" s="39">
        <v>0</v>
      </c>
      <c r="E2376" s="39">
        <v>3.0767470759072229</v>
      </c>
      <c r="F2376" s="39">
        <v>9.9753786301656575</v>
      </c>
      <c r="G2376" s="39">
        <v>16.724799811673339</v>
      </c>
      <c r="H2376" s="39">
        <v>32.49749865488468</v>
      </c>
      <c r="I2376" s="39">
        <v>23.703517562241149</v>
      </c>
    </row>
    <row r="2377" spans="1:9" x14ac:dyDescent="0.35">
      <c r="A2377" s="37" t="s">
        <v>246</v>
      </c>
      <c r="B2377" s="37" t="s">
        <v>133</v>
      </c>
      <c r="C2377" s="73" t="s">
        <v>92</v>
      </c>
      <c r="D2377" s="39">
        <v>0</v>
      </c>
      <c r="E2377" s="39">
        <v>0</v>
      </c>
      <c r="F2377" s="39">
        <v>2.073536291565699</v>
      </c>
      <c r="G2377" s="39">
        <v>7.7255676812453924</v>
      </c>
      <c r="H2377" s="39">
        <v>14.915209039833369</v>
      </c>
      <c r="I2377" s="39">
        <v>29.201399052684511</v>
      </c>
    </row>
    <row r="2378" spans="1:9" x14ac:dyDescent="0.35">
      <c r="A2378" s="37" t="s">
        <v>246</v>
      </c>
      <c r="B2378" s="37" t="s">
        <v>134</v>
      </c>
      <c r="C2378" s="73" t="s">
        <v>57</v>
      </c>
      <c r="D2378" s="39">
        <v>114</v>
      </c>
      <c r="E2378" s="39">
        <v>111.5418271083133</v>
      </c>
      <c r="F2378" s="39">
        <v>114.93546514264681</v>
      </c>
      <c r="G2378" s="39">
        <v>115.5687799044545</v>
      </c>
      <c r="H2378" s="39">
        <v>120.3986588426564</v>
      </c>
      <c r="I2378" s="39">
        <v>124.5124940765196</v>
      </c>
    </row>
    <row r="2379" spans="1:9" x14ac:dyDescent="0.35">
      <c r="A2379" s="37" t="s">
        <v>246</v>
      </c>
      <c r="B2379" s="37" t="s">
        <v>134</v>
      </c>
      <c r="C2379" s="74" t="s">
        <v>59</v>
      </c>
      <c r="D2379" s="39">
        <v>155</v>
      </c>
      <c r="E2379" s="39">
        <v>102.551479334243</v>
      </c>
      <c r="F2379" s="39">
        <v>107.63688725866</v>
      </c>
      <c r="G2379" s="39">
        <v>112.6625382979681</v>
      </c>
      <c r="H2379" s="39">
        <v>115.2742465356982</v>
      </c>
      <c r="I2379" s="39">
        <v>121.8279976972003</v>
      </c>
    </row>
    <row r="2380" spans="1:9" x14ac:dyDescent="0.35">
      <c r="A2380" s="37" t="s">
        <v>246</v>
      </c>
      <c r="B2380" s="37" t="s">
        <v>134</v>
      </c>
      <c r="C2380" s="73" t="s">
        <v>61</v>
      </c>
      <c r="D2380" s="39">
        <v>97</v>
      </c>
      <c r="E2380" s="39">
        <v>117.7431959117434</v>
      </c>
      <c r="F2380" s="39">
        <v>82.048208339857069</v>
      </c>
      <c r="G2380" s="39">
        <v>88.61152461908938</v>
      </c>
      <c r="H2380" s="39">
        <v>93.945791003702496</v>
      </c>
      <c r="I2380" s="39">
        <v>97.807863606303201</v>
      </c>
    </row>
    <row r="2381" spans="1:9" x14ac:dyDescent="0.35">
      <c r="A2381" s="37" t="s">
        <v>246</v>
      </c>
      <c r="B2381" s="37" t="s">
        <v>134</v>
      </c>
      <c r="C2381" s="73" t="s">
        <v>63</v>
      </c>
      <c r="D2381" s="39">
        <v>79</v>
      </c>
      <c r="E2381" s="39">
        <v>84.721707555867013</v>
      </c>
      <c r="F2381" s="39">
        <v>101.0591484137355</v>
      </c>
      <c r="G2381" s="39">
        <v>73.472232722004932</v>
      </c>
      <c r="H2381" s="39">
        <v>80.104342558642955</v>
      </c>
      <c r="I2381" s="39">
        <v>84.827856384783686</v>
      </c>
    </row>
    <row r="2382" spans="1:9" x14ac:dyDescent="0.35">
      <c r="A2382" s="37" t="s">
        <v>246</v>
      </c>
      <c r="B2382" s="37" t="s">
        <v>134</v>
      </c>
      <c r="C2382" s="73" t="s">
        <v>65</v>
      </c>
      <c r="D2382" s="39">
        <v>101</v>
      </c>
      <c r="E2382" s="39">
        <v>74.562338221475102</v>
      </c>
      <c r="F2382" s="39">
        <v>85.1067770554357</v>
      </c>
      <c r="G2382" s="39">
        <v>99.01979120252085</v>
      </c>
      <c r="H2382" s="39">
        <v>74.346392328339434</v>
      </c>
      <c r="I2382" s="39">
        <v>80.44604451969397</v>
      </c>
    </row>
    <row r="2383" spans="1:9" x14ac:dyDescent="0.35">
      <c r="A2383" s="37" t="s">
        <v>246</v>
      </c>
      <c r="B2383" s="37" t="s">
        <v>134</v>
      </c>
      <c r="C2383" s="73" t="s">
        <v>67</v>
      </c>
      <c r="D2383" s="39">
        <v>93</v>
      </c>
      <c r="E2383" s="39">
        <v>89.214736750552447</v>
      </c>
      <c r="F2383" s="39">
        <v>77.58413443438252</v>
      </c>
      <c r="G2383" s="39">
        <v>88.41725629084074</v>
      </c>
      <c r="H2383" s="39">
        <v>100.36129237510249</v>
      </c>
      <c r="I2383" s="39">
        <v>79.144214677816748</v>
      </c>
    </row>
    <row r="2384" spans="1:9" x14ac:dyDescent="0.35">
      <c r="A2384" s="37" t="s">
        <v>246</v>
      </c>
      <c r="B2384" s="37" t="s">
        <v>134</v>
      </c>
      <c r="C2384" s="73" t="s">
        <v>69</v>
      </c>
      <c r="D2384" s="39">
        <v>82</v>
      </c>
      <c r="E2384" s="39">
        <v>86.557874155651277</v>
      </c>
      <c r="F2384" s="39">
        <v>88.680317651703106</v>
      </c>
      <c r="G2384" s="39">
        <v>82.945705266782795</v>
      </c>
      <c r="H2384" s="39">
        <v>94.508450309077944</v>
      </c>
      <c r="I2384" s="39">
        <v>105.02659782030589</v>
      </c>
    </row>
    <row r="2385" spans="1:9" x14ac:dyDescent="0.35">
      <c r="A2385" s="37" t="s">
        <v>246</v>
      </c>
      <c r="B2385" s="37" t="s">
        <v>134</v>
      </c>
      <c r="C2385" s="73" t="s">
        <v>71</v>
      </c>
      <c r="D2385" s="39">
        <v>78</v>
      </c>
      <c r="E2385" s="39">
        <v>67.786585061977263</v>
      </c>
      <c r="F2385" s="39">
        <v>73.565413777418229</v>
      </c>
      <c r="G2385" s="39">
        <v>76.248222410704486</v>
      </c>
      <c r="H2385" s="39">
        <v>73.334207512434205</v>
      </c>
      <c r="I2385" s="39">
        <v>84.311949427360034</v>
      </c>
    </row>
    <row r="2386" spans="1:9" x14ac:dyDescent="0.35">
      <c r="A2386" s="37" t="s">
        <v>246</v>
      </c>
      <c r="B2386" s="37" t="s">
        <v>134</v>
      </c>
      <c r="C2386" s="73" t="s">
        <v>73</v>
      </c>
      <c r="D2386" s="39">
        <v>57</v>
      </c>
      <c r="E2386" s="39">
        <v>78.803368871584894</v>
      </c>
      <c r="F2386" s="39">
        <v>70.002368117653745</v>
      </c>
      <c r="G2386" s="39">
        <v>76.902385314308617</v>
      </c>
      <c r="H2386" s="39">
        <v>80.435966510951872</v>
      </c>
      <c r="I2386" s="39">
        <v>79.716018332544834</v>
      </c>
    </row>
    <row r="2387" spans="1:9" x14ac:dyDescent="0.35">
      <c r="A2387" s="37" t="s">
        <v>246</v>
      </c>
      <c r="B2387" s="37" t="s">
        <v>134</v>
      </c>
      <c r="C2387" s="73" t="s">
        <v>76</v>
      </c>
      <c r="D2387" s="39">
        <v>43</v>
      </c>
      <c r="E2387" s="39">
        <v>52.139292371875179</v>
      </c>
      <c r="F2387" s="39">
        <v>72.660608898290249</v>
      </c>
      <c r="G2387" s="39">
        <v>66.582521535764371</v>
      </c>
      <c r="H2387" s="39">
        <v>73.539392082555466</v>
      </c>
      <c r="I2387" s="39">
        <v>77.596051392298847</v>
      </c>
    </row>
    <row r="2388" spans="1:9" x14ac:dyDescent="0.35">
      <c r="A2388" s="37" t="s">
        <v>246</v>
      </c>
      <c r="B2388" s="37" t="s">
        <v>134</v>
      </c>
      <c r="C2388" s="73" t="s">
        <v>78</v>
      </c>
      <c r="D2388" s="39">
        <v>74</v>
      </c>
      <c r="E2388" s="39">
        <v>46.59012462799123</v>
      </c>
      <c r="F2388" s="39">
        <v>55.846061424729342</v>
      </c>
      <c r="G2388" s="39">
        <v>75.773286719370276</v>
      </c>
      <c r="H2388" s="39">
        <v>71.956642835264191</v>
      </c>
      <c r="I2388" s="39">
        <v>79.377677437555306</v>
      </c>
    </row>
    <row r="2389" spans="1:9" x14ac:dyDescent="0.35">
      <c r="A2389" s="37" t="s">
        <v>246</v>
      </c>
      <c r="B2389" s="37" t="s">
        <v>134</v>
      </c>
      <c r="C2389" s="73" t="s">
        <v>80</v>
      </c>
      <c r="D2389" s="39">
        <v>49</v>
      </c>
      <c r="E2389" s="39">
        <v>68.406368980645411</v>
      </c>
      <c r="F2389" s="39">
        <v>47.055870936643622</v>
      </c>
      <c r="G2389" s="39">
        <v>55.972049799578777</v>
      </c>
      <c r="H2389" s="39">
        <v>75.122214830357009</v>
      </c>
      <c r="I2389" s="39">
        <v>72.769336955587306</v>
      </c>
    </row>
    <row r="2390" spans="1:9" x14ac:dyDescent="0.35">
      <c r="A2390" s="37" t="s">
        <v>246</v>
      </c>
      <c r="B2390" s="37" t="s">
        <v>134</v>
      </c>
      <c r="C2390" s="73" t="s">
        <v>82</v>
      </c>
      <c r="D2390" s="39">
        <v>53</v>
      </c>
      <c r="E2390" s="39">
        <v>43.740559492521712</v>
      </c>
      <c r="F2390" s="39">
        <v>62.061300678232563</v>
      </c>
      <c r="G2390" s="39">
        <v>44.731620353130403</v>
      </c>
      <c r="H2390" s="39">
        <v>52.886997567548477</v>
      </c>
      <c r="I2390" s="39">
        <v>70.694058177394865</v>
      </c>
    </row>
    <row r="2391" spans="1:9" x14ac:dyDescent="0.35">
      <c r="A2391" s="37" t="s">
        <v>246</v>
      </c>
      <c r="B2391" s="37" t="s">
        <v>134</v>
      </c>
      <c r="C2391" s="73" t="s">
        <v>84</v>
      </c>
      <c r="D2391" s="39">
        <v>35</v>
      </c>
      <c r="E2391" s="39">
        <v>38.832281668319318</v>
      </c>
      <c r="F2391" s="39">
        <v>33.666881326595977</v>
      </c>
      <c r="G2391" s="39">
        <v>47.078206977109083</v>
      </c>
      <c r="H2391" s="39">
        <v>35.002663105552507</v>
      </c>
      <c r="I2391" s="39">
        <v>41.104263628960233</v>
      </c>
    </row>
    <row r="2392" spans="1:9" x14ac:dyDescent="0.35">
      <c r="A2392" s="37" t="s">
        <v>246</v>
      </c>
      <c r="B2392" s="37" t="s">
        <v>134</v>
      </c>
      <c r="C2392" s="73" t="s">
        <v>86</v>
      </c>
      <c r="D2392" s="39">
        <v>7</v>
      </c>
      <c r="E2392" s="39">
        <v>30.556679497366201</v>
      </c>
      <c r="F2392" s="39">
        <v>34.970208133976833</v>
      </c>
      <c r="G2392" s="39">
        <v>30.88438494176096</v>
      </c>
      <c r="H2392" s="39">
        <v>43.511329822654112</v>
      </c>
      <c r="I2392" s="39">
        <v>32.713235895653973</v>
      </c>
    </row>
    <row r="2393" spans="1:9" x14ac:dyDescent="0.35">
      <c r="A2393" s="37" t="s">
        <v>246</v>
      </c>
      <c r="B2393" s="37" t="s">
        <v>134</v>
      </c>
      <c r="C2393" s="73" t="s">
        <v>88</v>
      </c>
      <c r="D2393" s="39">
        <v>3</v>
      </c>
      <c r="E2393" s="39">
        <v>5.9212051456518466</v>
      </c>
      <c r="F2393" s="39">
        <v>26.373784322709319</v>
      </c>
      <c r="G2393" s="39">
        <v>30.731366613975041</v>
      </c>
      <c r="H2393" s="39">
        <v>27.466282920496472</v>
      </c>
      <c r="I2393" s="39">
        <v>39.051755793623187</v>
      </c>
    </row>
    <row r="2394" spans="1:9" x14ac:dyDescent="0.35">
      <c r="A2394" s="37" t="s">
        <v>246</v>
      </c>
      <c r="B2394" s="37" t="s">
        <v>134</v>
      </c>
      <c r="C2394" s="73" t="s">
        <v>90</v>
      </c>
      <c r="D2394" s="39">
        <v>0</v>
      </c>
      <c r="E2394" s="39">
        <v>2.431647627910607</v>
      </c>
      <c r="F2394" s="39">
        <v>4.930203951616118</v>
      </c>
      <c r="G2394" s="39">
        <v>22.527324780735551</v>
      </c>
      <c r="H2394" s="39">
        <v>26.577692421234101</v>
      </c>
      <c r="I2394" s="39">
        <v>24.061639187369231</v>
      </c>
    </row>
    <row r="2395" spans="1:9" x14ac:dyDescent="0.35">
      <c r="A2395" s="37" t="s">
        <v>246</v>
      </c>
      <c r="B2395" s="37" t="s">
        <v>134</v>
      </c>
      <c r="C2395" s="73" t="s">
        <v>92</v>
      </c>
      <c r="D2395" s="39">
        <v>0</v>
      </c>
      <c r="E2395" s="39">
        <v>0</v>
      </c>
      <c r="F2395" s="39">
        <v>1.852313463004613</v>
      </c>
      <c r="G2395" s="39">
        <v>4.7016961214265747</v>
      </c>
      <c r="H2395" s="39">
        <v>20.135788135774181</v>
      </c>
      <c r="I2395" s="39">
        <v>31.207609937301889</v>
      </c>
    </row>
    <row r="2396" spans="1:9" x14ac:dyDescent="0.35">
      <c r="A2396" s="37" t="s">
        <v>246</v>
      </c>
      <c r="B2396" s="37" t="s">
        <v>135</v>
      </c>
      <c r="C2396" s="73" t="s">
        <v>57</v>
      </c>
      <c r="D2396" s="39">
        <v>76</v>
      </c>
      <c r="E2396" s="39">
        <v>71.956755682709556</v>
      </c>
      <c r="F2396" s="39">
        <v>68.839327354939456</v>
      </c>
      <c r="G2396" s="39">
        <v>66.614519259768372</v>
      </c>
      <c r="H2396" s="39">
        <v>64.54034526087905</v>
      </c>
      <c r="I2396" s="39">
        <v>62.393231821925653</v>
      </c>
    </row>
    <row r="2397" spans="1:9" x14ac:dyDescent="0.35">
      <c r="A2397" s="37" t="s">
        <v>246</v>
      </c>
      <c r="B2397" s="37" t="s">
        <v>135</v>
      </c>
      <c r="C2397" s="74" t="s">
        <v>59</v>
      </c>
      <c r="D2397" s="39">
        <v>55</v>
      </c>
      <c r="E2397" s="39">
        <v>45.140831687538423</v>
      </c>
      <c r="F2397" s="39">
        <v>41.320159286526582</v>
      </c>
      <c r="G2397" s="39">
        <v>38.382872589582718</v>
      </c>
      <c r="H2397" s="39">
        <v>36.611395305410753</v>
      </c>
      <c r="I2397" s="39">
        <v>34.90178765803303</v>
      </c>
    </row>
    <row r="2398" spans="1:9" x14ac:dyDescent="0.35">
      <c r="A2398" s="37" t="s">
        <v>246</v>
      </c>
      <c r="B2398" s="37" t="s">
        <v>135</v>
      </c>
      <c r="C2398" s="73" t="s">
        <v>61</v>
      </c>
      <c r="D2398" s="39">
        <v>55</v>
      </c>
      <c r="E2398" s="39">
        <v>31.311704374756189</v>
      </c>
      <c r="F2398" s="39">
        <v>27.020810091079881</v>
      </c>
      <c r="G2398" s="39">
        <v>24.17147059650323</v>
      </c>
      <c r="H2398" s="39">
        <v>22.11654969865528</v>
      </c>
      <c r="I2398" s="39">
        <v>20.689244591189212</v>
      </c>
    </row>
    <row r="2399" spans="1:9" x14ac:dyDescent="0.35">
      <c r="A2399" s="37" t="s">
        <v>246</v>
      </c>
      <c r="B2399" s="37" t="s">
        <v>135</v>
      </c>
      <c r="C2399" s="73" t="s">
        <v>63</v>
      </c>
      <c r="D2399" s="39">
        <v>41</v>
      </c>
      <c r="E2399" s="39">
        <v>32.377624514506529</v>
      </c>
      <c r="F2399" s="39">
        <v>23.622348835718309</v>
      </c>
      <c r="G2399" s="39">
        <v>20.849288495529571</v>
      </c>
      <c r="H2399" s="39">
        <v>19.0022171306247</v>
      </c>
      <c r="I2399" s="39">
        <v>17.738794343769278</v>
      </c>
    </row>
    <row r="2400" spans="1:9" x14ac:dyDescent="0.35">
      <c r="A2400" s="37" t="s">
        <v>246</v>
      </c>
      <c r="B2400" s="37" t="s">
        <v>135</v>
      </c>
      <c r="C2400" s="73" t="s">
        <v>65</v>
      </c>
      <c r="D2400" s="39">
        <v>42</v>
      </c>
      <c r="E2400" s="39">
        <v>38.016090667142933</v>
      </c>
      <c r="F2400" s="39">
        <v>40.132232718424717</v>
      </c>
      <c r="G2400" s="39">
        <v>35.23456953012851</v>
      </c>
      <c r="H2400" s="39">
        <v>32.131698163203851</v>
      </c>
      <c r="I2400" s="39">
        <v>30.307884564911159</v>
      </c>
    </row>
    <row r="2401" spans="1:9" x14ac:dyDescent="0.35">
      <c r="A2401" s="37" t="s">
        <v>246</v>
      </c>
      <c r="B2401" s="37" t="s">
        <v>135</v>
      </c>
      <c r="C2401" s="73" t="s">
        <v>67</v>
      </c>
      <c r="D2401" s="39">
        <v>48</v>
      </c>
      <c r="E2401" s="39">
        <v>42.915922326345537</v>
      </c>
      <c r="F2401" s="39">
        <v>42.975524155553217</v>
      </c>
      <c r="G2401" s="39">
        <v>44.583480864039743</v>
      </c>
      <c r="H2401" s="39">
        <v>41.747981821691859</v>
      </c>
      <c r="I2401" s="39">
        <v>38.754983223042963</v>
      </c>
    </row>
    <row r="2402" spans="1:9" x14ac:dyDescent="0.35">
      <c r="A2402" s="37" t="s">
        <v>246</v>
      </c>
      <c r="B2402" s="37" t="s">
        <v>135</v>
      </c>
      <c r="C2402" s="73" t="s">
        <v>69</v>
      </c>
      <c r="D2402" s="39">
        <v>29</v>
      </c>
      <c r="E2402" s="39">
        <v>43.542476221768801</v>
      </c>
      <c r="F2402" s="39">
        <v>41.056481908604688</v>
      </c>
      <c r="G2402" s="39">
        <v>40.589240067279498</v>
      </c>
      <c r="H2402" s="39">
        <v>42.127311281245262</v>
      </c>
      <c r="I2402" s="39">
        <v>39.868198104291892</v>
      </c>
    </row>
    <row r="2403" spans="1:9" x14ac:dyDescent="0.35">
      <c r="A2403" s="37" t="s">
        <v>246</v>
      </c>
      <c r="B2403" s="37" t="s">
        <v>135</v>
      </c>
      <c r="C2403" s="73" t="s">
        <v>71</v>
      </c>
      <c r="D2403" s="39">
        <v>34</v>
      </c>
      <c r="E2403" s="39">
        <v>47.259190187734632</v>
      </c>
      <c r="F2403" s="39">
        <v>41.062466516284204</v>
      </c>
      <c r="G2403" s="39">
        <v>38.435380211928937</v>
      </c>
      <c r="H2403" s="39">
        <v>37.991791272624383</v>
      </c>
      <c r="I2403" s="39">
        <v>39.198824000398531</v>
      </c>
    </row>
    <row r="2404" spans="1:9" x14ac:dyDescent="0.35">
      <c r="A2404" s="37" t="s">
        <v>246</v>
      </c>
      <c r="B2404" s="37" t="s">
        <v>135</v>
      </c>
      <c r="C2404" s="73" t="s">
        <v>73</v>
      </c>
      <c r="D2404" s="39">
        <v>33</v>
      </c>
      <c r="E2404" s="39">
        <v>42.808932790842199</v>
      </c>
      <c r="F2404" s="39">
        <v>46.486047222687297</v>
      </c>
      <c r="G2404" s="39">
        <v>41.371230266929679</v>
      </c>
      <c r="H2404" s="39">
        <v>39.111204183479209</v>
      </c>
      <c r="I2404" s="39">
        <v>38.649148809156543</v>
      </c>
    </row>
    <row r="2405" spans="1:9" x14ac:dyDescent="0.35">
      <c r="A2405" s="37" t="s">
        <v>246</v>
      </c>
      <c r="B2405" s="37" t="s">
        <v>135</v>
      </c>
      <c r="C2405" s="73" t="s">
        <v>76</v>
      </c>
      <c r="D2405" s="39">
        <v>38</v>
      </c>
      <c r="E2405" s="39">
        <v>41.499476600949329</v>
      </c>
      <c r="F2405" s="39">
        <v>48.221834340557344</v>
      </c>
      <c r="G2405" s="39">
        <v>50.091043317763067</v>
      </c>
      <c r="H2405" s="39">
        <v>45.950608935407367</v>
      </c>
      <c r="I2405" s="39">
        <v>43.567357730330897</v>
      </c>
    </row>
    <row r="2406" spans="1:9" x14ac:dyDescent="0.35">
      <c r="A2406" s="37" t="s">
        <v>246</v>
      </c>
      <c r="B2406" s="37" t="s">
        <v>135</v>
      </c>
      <c r="C2406" s="73" t="s">
        <v>78</v>
      </c>
      <c r="D2406" s="39">
        <v>58</v>
      </c>
      <c r="E2406" s="39">
        <v>43.786432343063638</v>
      </c>
      <c r="F2406" s="39">
        <v>37.436107698841489</v>
      </c>
      <c r="G2406" s="39">
        <v>41.790462139656803</v>
      </c>
      <c r="H2406" s="39">
        <v>42.572380113588117</v>
      </c>
      <c r="I2406" s="39">
        <v>39.424714839845308</v>
      </c>
    </row>
    <row r="2407" spans="1:9" x14ac:dyDescent="0.35">
      <c r="A2407" s="37" t="s">
        <v>246</v>
      </c>
      <c r="B2407" s="37" t="s">
        <v>135</v>
      </c>
      <c r="C2407" s="73" t="s">
        <v>80</v>
      </c>
      <c r="D2407" s="39">
        <v>72</v>
      </c>
      <c r="E2407" s="39">
        <v>52.072459345274709</v>
      </c>
      <c r="F2407" s="39">
        <v>41.920702645500782</v>
      </c>
      <c r="G2407" s="39">
        <v>37.101891469481842</v>
      </c>
      <c r="H2407" s="39">
        <v>40.940265028004283</v>
      </c>
      <c r="I2407" s="39">
        <v>41.141433135950237</v>
      </c>
    </row>
    <row r="2408" spans="1:9" x14ac:dyDescent="0.35">
      <c r="A2408" s="37" t="s">
        <v>246</v>
      </c>
      <c r="B2408" s="37" t="s">
        <v>135</v>
      </c>
      <c r="C2408" s="73" t="s">
        <v>82</v>
      </c>
      <c r="D2408" s="39">
        <v>78</v>
      </c>
      <c r="E2408" s="39">
        <v>66.361424222675268</v>
      </c>
      <c r="F2408" s="39">
        <v>56.325328451562022</v>
      </c>
      <c r="G2408" s="39">
        <v>48.048520195629081</v>
      </c>
      <c r="H2408" s="39">
        <v>43.833049724266687</v>
      </c>
      <c r="I2408" s="39">
        <v>47.419617145039872</v>
      </c>
    </row>
    <row r="2409" spans="1:9" x14ac:dyDescent="0.35">
      <c r="A2409" s="37" t="s">
        <v>246</v>
      </c>
      <c r="B2409" s="37" t="s">
        <v>135</v>
      </c>
      <c r="C2409" s="73" t="s">
        <v>84</v>
      </c>
      <c r="D2409" s="39">
        <v>63</v>
      </c>
      <c r="E2409" s="39">
        <v>64.904744604212226</v>
      </c>
      <c r="F2409" s="39">
        <v>60.451738898270627</v>
      </c>
      <c r="G2409" s="39">
        <v>51.778015704857857</v>
      </c>
      <c r="H2409" s="39">
        <v>44.715382095426079</v>
      </c>
      <c r="I2409" s="39">
        <v>40.940989561457023</v>
      </c>
    </row>
    <row r="2410" spans="1:9" x14ac:dyDescent="0.35">
      <c r="A2410" s="37" t="s">
        <v>246</v>
      </c>
      <c r="B2410" s="37" t="s">
        <v>135</v>
      </c>
      <c r="C2410" s="73" t="s">
        <v>86</v>
      </c>
      <c r="D2410" s="39">
        <v>58</v>
      </c>
      <c r="E2410" s="39">
        <v>53.662869725615678</v>
      </c>
      <c r="F2410" s="39">
        <v>54.960419509454717</v>
      </c>
      <c r="G2410" s="39">
        <v>52.653202579904658</v>
      </c>
      <c r="H2410" s="39">
        <v>45.4923152771593</v>
      </c>
      <c r="I2410" s="39">
        <v>39.937814765164049</v>
      </c>
    </row>
    <row r="2411" spans="1:9" x14ac:dyDescent="0.35">
      <c r="A2411" s="37" t="s">
        <v>246</v>
      </c>
      <c r="B2411" s="37" t="s">
        <v>135</v>
      </c>
      <c r="C2411" s="73" t="s">
        <v>88</v>
      </c>
      <c r="D2411" s="39">
        <v>30</v>
      </c>
      <c r="E2411" s="39">
        <v>38.400513103109077</v>
      </c>
      <c r="F2411" s="39">
        <v>34.990963018125527</v>
      </c>
      <c r="G2411" s="39">
        <v>36.200463155937022</v>
      </c>
      <c r="H2411" s="39">
        <v>34.176883626771591</v>
      </c>
      <c r="I2411" s="39">
        <v>29.708809571759861</v>
      </c>
    </row>
    <row r="2412" spans="1:9" x14ac:dyDescent="0.35">
      <c r="A2412" s="37" t="s">
        <v>246</v>
      </c>
      <c r="B2412" s="37" t="s">
        <v>135</v>
      </c>
      <c r="C2412" s="73" t="s">
        <v>90</v>
      </c>
      <c r="D2412" s="39">
        <v>12</v>
      </c>
      <c r="E2412" s="39">
        <v>23.875762238800501</v>
      </c>
      <c r="F2412" s="39">
        <v>25.655732484490091</v>
      </c>
      <c r="G2412" s="39">
        <v>23.495460533659831</v>
      </c>
      <c r="H2412" s="39">
        <v>24.30184086807143</v>
      </c>
      <c r="I2412" s="39">
        <v>23.37252745573559</v>
      </c>
    </row>
    <row r="2413" spans="1:9" x14ac:dyDescent="0.35">
      <c r="A2413" s="37" t="s">
        <v>246</v>
      </c>
      <c r="B2413" s="37" t="s">
        <v>135</v>
      </c>
      <c r="C2413" s="73" t="s">
        <v>92</v>
      </c>
      <c r="D2413" s="39">
        <v>19</v>
      </c>
      <c r="E2413" s="39">
        <v>14.273882474873931</v>
      </c>
      <c r="F2413" s="39">
        <v>17.919844347099069</v>
      </c>
      <c r="G2413" s="39">
        <v>20.622397535138809</v>
      </c>
      <c r="H2413" s="39">
        <v>20.77220335153773</v>
      </c>
      <c r="I2413" s="39">
        <v>21.663835944306889</v>
      </c>
    </row>
    <row r="2414" spans="1:9" x14ac:dyDescent="0.35">
      <c r="A2414" s="37" t="s">
        <v>246</v>
      </c>
      <c r="B2414" s="37" t="s">
        <v>136</v>
      </c>
      <c r="C2414" s="73" t="s">
        <v>57</v>
      </c>
      <c r="D2414" s="39">
        <v>25</v>
      </c>
      <c r="E2414" s="39">
        <v>23.726650623199831</v>
      </c>
      <c r="F2414" s="39">
        <v>23.359167896930082</v>
      </c>
      <c r="G2414" s="39">
        <v>23.5018243958055</v>
      </c>
      <c r="H2414" s="39">
        <v>23.550882255930539</v>
      </c>
      <c r="I2414" s="39">
        <v>23.448426304067159</v>
      </c>
    </row>
    <row r="2415" spans="1:9" x14ac:dyDescent="0.35">
      <c r="A2415" s="37" t="s">
        <v>246</v>
      </c>
      <c r="B2415" s="37" t="s">
        <v>136</v>
      </c>
      <c r="C2415" s="74" t="s">
        <v>59</v>
      </c>
      <c r="D2415" s="39">
        <v>22</v>
      </c>
      <c r="E2415" s="39">
        <v>29.41550904623459</v>
      </c>
      <c r="F2415" s="39">
        <v>28.49457017919908</v>
      </c>
      <c r="G2415" s="39">
        <v>28.138417783886879</v>
      </c>
      <c r="H2415" s="39">
        <v>28.288175574947822</v>
      </c>
      <c r="I2415" s="39">
        <v>28.35739862318859</v>
      </c>
    </row>
    <row r="2416" spans="1:9" x14ac:dyDescent="0.35">
      <c r="A2416" s="37" t="s">
        <v>246</v>
      </c>
      <c r="B2416" s="37" t="s">
        <v>136</v>
      </c>
      <c r="C2416" s="73" t="s">
        <v>61</v>
      </c>
      <c r="D2416" s="39">
        <v>22</v>
      </c>
      <c r="E2416" s="39">
        <v>14.9888142972389</v>
      </c>
      <c r="F2416" s="39">
        <v>17.050421124158909</v>
      </c>
      <c r="G2416" s="39">
        <v>16.459275433974881</v>
      </c>
      <c r="H2416" s="39">
        <v>16.11188562842668</v>
      </c>
      <c r="I2416" s="39">
        <v>16.07358774792224</v>
      </c>
    </row>
    <row r="2417" spans="1:9" x14ac:dyDescent="0.35">
      <c r="A2417" s="37" t="s">
        <v>246</v>
      </c>
      <c r="B2417" s="37" t="s">
        <v>136</v>
      </c>
      <c r="C2417" s="73" t="s">
        <v>63</v>
      </c>
      <c r="D2417" s="39">
        <v>30</v>
      </c>
      <c r="E2417" s="39">
        <v>18.47433773519564</v>
      </c>
      <c r="F2417" s="39">
        <v>13.64004296811212</v>
      </c>
      <c r="G2417" s="39">
        <v>15.400430388798441</v>
      </c>
      <c r="H2417" s="39">
        <v>14.83035827190505</v>
      </c>
      <c r="I2417" s="39">
        <v>14.482128812676491</v>
      </c>
    </row>
    <row r="2418" spans="1:9" x14ac:dyDescent="0.35">
      <c r="A2418" s="37" t="s">
        <v>246</v>
      </c>
      <c r="B2418" s="37" t="s">
        <v>136</v>
      </c>
      <c r="C2418" s="73" t="s">
        <v>65</v>
      </c>
      <c r="D2418" s="39">
        <v>19</v>
      </c>
      <c r="E2418" s="39">
        <v>28.372335756677501</v>
      </c>
      <c r="F2418" s="39">
        <v>22.524133409800189</v>
      </c>
      <c r="G2418" s="39">
        <v>18.46912020057804</v>
      </c>
      <c r="H2418" s="39">
        <v>19.558607570229679</v>
      </c>
      <c r="I2418" s="39">
        <v>18.974631377764759</v>
      </c>
    </row>
    <row r="2419" spans="1:9" x14ac:dyDescent="0.35">
      <c r="A2419" s="37" t="s">
        <v>246</v>
      </c>
      <c r="B2419" s="37" t="s">
        <v>136</v>
      </c>
      <c r="C2419" s="73" t="s">
        <v>67</v>
      </c>
      <c r="D2419" s="39">
        <v>30</v>
      </c>
      <c r="E2419" s="39">
        <v>20.814629363464121</v>
      </c>
      <c r="F2419" s="39">
        <v>28.192270023584509</v>
      </c>
      <c r="G2419" s="39">
        <v>23.50890898692894</v>
      </c>
      <c r="H2419" s="39">
        <v>20.039322001314972</v>
      </c>
      <c r="I2419" s="39">
        <v>20.829129004128859</v>
      </c>
    </row>
    <row r="2420" spans="1:9" x14ac:dyDescent="0.35">
      <c r="A2420" s="37" t="s">
        <v>246</v>
      </c>
      <c r="B2420" s="37" t="s">
        <v>136</v>
      </c>
      <c r="C2420" s="73" t="s">
        <v>69</v>
      </c>
      <c r="D2420" s="39">
        <v>20</v>
      </c>
      <c r="E2420" s="39">
        <v>17.738949042164659</v>
      </c>
      <c r="F2420" s="39">
        <v>17.72904547495774</v>
      </c>
      <c r="G2420" s="39">
        <v>25.12689586836705</v>
      </c>
      <c r="H2420" s="39">
        <v>21.305748024061099</v>
      </c>
      <c r="I2420" s="39">
        <v>17.717150529517649</v>
      </c>
    </row>
    <row r="2421" spans="1:9" x14ac:dyDescent="0.35">
      <c r="A2421" s="37" t="s">
        <v>246</v>
      </c>
      <c r="B2421" s="37" t="s">
        <v>136</v>
      </c>
      <c r="C2421" s="73" t="s">
        <v>71</v>
      </c>
      <c r="D2421" s="39">
        <v>35</v>
      </c>
      <c r="E2421" s="39">
        <v>34.799669625263618</v>
      </c>
      <c r="F2421" s="39">
        <v>32.852196561548709</v>
      </c>
      <c r="G2421" s="39">
        <v>32.783010416258939</v>
      </c>
      <c r="H2421" s="39">
        <v>41.438192567480918</v>
      </c>
      <c r="I2421" s="39">
        <v>36.969162505455863</v>
      </c>
    </row>
    <row r="2422" spans="1:9" x14ac:dyDescent="0.35">
      <c r="A2422" s="37" t="s">
        <v>246</v>
      </c>
      <c r="B2422" s="37" t="s">
        <v>136</v>
      </c>
      <c r="C2422" s="73" t="s">
        <v>73</v>
      </c>
      <c r="D2422" s="39">
        <v>27</v>
      </c>
      <c r="E2422" s="39">
        <v>36.572369415640402</v>
      </c>
      <c r="F2422" s="39">
        <v>37.768455940255357</v>
      </c>
      <c r="G2422" s="39">
        <v>35.786740434613243</v>
      </c>
      <c r="H2422" s="39">
        <v>35.670216041342158</v>
      </c>
      <c r="I2422" s="39">
        <v>43.985386089301322</v>
      </c>
    </row>
    <row r="2423" spans="1:9" x14ac:dyDescent="0.35">
      <c r="A2423" s="37" t="s">
        <v>246</v>
      </c>
      <c r="B2423" s="37" t="s">
        <v>136</v>
      </c>
      <c r="C2423" s="73" t="s">
        <v>76</v>
      </c>
      <c r="D2423" s="39">
        <v>24</v>
      </c>
      <c r="E2423" s="39">
        <v>18.887025326344101</v>
      </c>
      <c r="F2423" s="39">
        <v>26.841035166213601</v>
      </c>
      <c r="G2423" s="39">
        <v>27.860995381307522</v>
      </c>
      <c r="H2423" s="39">
        <v>26.285714452192138</v>
      </c>
      <c r="I2423" s="39">
        <v>26.063604595745058</v>
      </c>
    </row>
    <row r="2424" spans="1:9" x14ac:dyDescent="0.35">
      <c r="A2424" s="37" t="s">
        <v>246</v>
      </c>
      <c r="B2424" s="37" t="s">
        <v>136</v>
      </c>
      <c r="C2424" s="73" t="s">
        <v>78</v>
      </c>
      <c r="D2424" s="39">
        <v>26</v>
      </c>
      <c r="E2424" s="39">
        <v>18.887745320546461</v>
      </c>
      <c r="F2424" s="39">
        <v>14.375356344760361</v>
      </c>
      <c r="G2424" s="39">
        <v>19.984019029721619</v>
      </c>
      <c r="H2424" s="39">
        <v>20.668260841057869</v>
      </c>
      <c r="I2424" s="39">
        <v>19.482960669761461</v>
      </c>
    </row>
    <row r="2425" spans="1:9" x14ac:dyDescent="0.35">
      <c r="A2425" s="37" t="s">
        <v>246</v>
      </c>
      <c r="B2425" s="37" t="s">
        <v>136</v>
      </c>
      <c r="C2425" s="73" t="s">
        <v>80</v>
      </c>
      <c r="D2425" s="39">
        <v>14</v>
      </c>
      <c r="E2425" s="39">
        <v>22.983267805102059</v>
      </c>
      <c r="F2425" s="39">
        <v>18.11990318884985</v>
      </c>
      <c r="G2425" s="39">
        <v>14.37264646435764</v>
      </c>
      <c r="H2425" s="39">
        <v>19.310216372123719</v>
      </c>
      <c r="I2425" s="39">
        <v>19.83857785313312</v>
      </c>
    </row>
    <row r="2426" spans="1:9" x14ac:dyDescent="0.35">
      <c r="A2426" s="37" t="s">
        <v>246</v>
      </c>
      <c r="B2426" s="37" t="s">
        <v>136</v>
      </c>
      <c r="C2426" s="73" t="s">
        <v>82</v>
      </c>
      <c r="D2426" s="39">
        <v>13</v>
      </c>
      <c r="E2426" s="39">
        <v>20.227431294320411</v>
      </c>
      <c r="F2426" s="39">
        <v>22.945949790678121</v>
      </c>
      <c r="G2426" s="39">
        <v>18.989398552832789</v>
      </c>
      <c r="H2426" s="39">
        <v>16.47219799908887</v>
      </c>
      <c r="I2426" s="39">
        <v>20.789569311154011</v>
      </c>
    </row>
    <row r="2427" spans="1:9" x14ac:dyDescent="0.35">
      <c r="A2427" s="37" t="s">
        <v>246</v>
      </c>
      <c r="B2427" s="37" t="s">
        <v>136</v>
      </c>
      <c r="C2427" s="73" t="s">
        <v>84</v>
      </c>
      <c r="D2427" s="39">
        <v>7</v>
      </c>
      <c r="E2427" s="39">
        <v>3.6949648903740262</v>
      </c>
      <c r="F2427" s="39">
        <v>10.26089590415722</v>
      </c>
      <c r="G2427" s="39">
        <v>13.78366327244094</v>
      </c>
      <c r="H2427" s="39">
        <v>10.865422437957919</v>
      </c>
      <c r="I2427" s="39">
        <v>7.8576638451924108</v>
      </c>
    </row>
    <row r="2428" spans="1:9" x14ac:dyDescent="0.35">
      <c r="A2428" s="37" t="s">
        <v>246</v>
      </c>
      <c r="B2428" s="37" t="s">
        <v>136</v>
      </c>
      <c r="C2428" s="73" t="s">
        <v>86</v>
      </c>
      <c r="D2428" s="39">
        <v>11</v>
      </c>
      <c r="E2428" s="39">
        <v>8.5939076079509782</v>
      </c>
      <c r="F2428" s="39">
        <v>8.582904796970471</v>
      </c>
      <c r="G2428" s="39">
        <v>13.709857205374</v>
      </c>
      <c r="H2428" s="39">
        <v>15.542081121297761</v>
      </c>
      <c r="I2428" s="39">
        <v>12.933350629931089</v>
      </c>
    </row>
    <row r="2429" spans="1:9" x14ac:dyDescent="0.35">
      <c r="A2429" s="37" t="s">
        <v>246</v>
      </c>
      <c r="B2429" s="37" t="s">
        <v>136</v>
      </c>
      <c r="C2429" s="73" t="s">
        <v>88</v>
      </c>
      <c r="D2429" s="39">
        <v>4</v>
      </c>
      <c r="E2429" s="39">
        <v>5.5197906744228078</v>
      </c>
      <c r="F2429" s="39">
        <v>5.5225514580227681</v>
      </c>
      <c r="G2429" s="39">
        <v>4.6050248965818064</v>
      </c>
      <c r="H2429" s="39">
        <v>9.0296893112221834</v>
      </c>
      <c r="I2429" s="39">
        <v>11.04860986619196</v>
      </c>
    </row>
    <row r="2430" spans="1:9" x14ac:dyDescent="0.35">
      <c r="A2430" s="37" t="s">
        <v>246</v>
      </c>
      <c r="B2430" s="37" t="s">
        <v>136</v>
      </c>
      <c r="C2430" s="73" t="s">
        <v>90</v>
      </c>
      <c r="D2430" s="39">
        <v>0</v>
      </c>
      <c r="E2430" s="39">
        <v>3.1139667972122651</v>
      </c>
      <c r="F2430" s="39">
        <v>4.0293102948302657</v>
      </c>
      <c r="G2430" s="39">
        <v>3.996115198496649</v>
      </c>
      <c r="H2430" s="39">
        <v>3.5587875360424839</v>
      </c>
      <c r="I2430" s="39">
        <v>6.8554934148311917</v>
      </c>
    </row>
    <row r="2431" spans="1:9" x14ac:dyDescent="0.35">
      <c r="A2431" s="37" t="s">
        <v>246</v>
      </c>
      <c r="B2431" s="37" t="s">
        <v>136</v>
      </c>
      <c r="C2431" s="73" t="s">
        <v>92</v>
      </c>
      <c r="D2431" s="39">
        <v>2</v>
      </c>
      <c r="E2431" s="39">
        <v>0.86284122691535003</v>
      </c>
      <c r="F2431" s="39">
        <v>2.7567370723399121</v>
      </c>
      <c r="G2431" s="39">
        <v>4.0711077789250041</v>
      </c>
      <c r="H2431" s="39">
        <v>4.6193472125214576</v>
      </c>
      <c r="I2431" s="39">
        <v>4.6716961168178788</v>
      </c>
    </row>
    <row r="2432" spans="1:9" x14ac:dyDescent="0.35">
      <c r="A2432" s="37" t="s">
        <v>246</v>
      </c>
      <c r="B2432" s="37" t="s">
        <v>137</v>
      </c>
      <c r="C2432" s="73" t="s">
        <v>57</v>
      </c>
      <c r="D2432" s="39">
        <v>32</v>
      </c>
      <c r="E2432" s="39">
        <v>26.184741348799569</v>
      </c>
      <c r="F2432" s="39">
        <v>24.83014197921316</v>
      </c>
      <c r="G2432" s="39">
        <v>23.76563662816406</v>
      </c>
      <c r="H2432" s="39">
        <v>22.51253924885583</v>
      </c>
      <c r="I2432" s="39">
        <v>21.357432739839279</v>
      </c>
    </row>
    <row r="2433" spans="1:9" x14ac:dyDescent="0.35">
      <c r="A2433" s="37" t="s">
        <v>246</v>
      </c>
      <c r="B2433" s="37" t="s">
        <v>137</v>
      </c>
      <c r="C2433" s="74" t="s">
        <v>59</v>
      </c>
      <c r="D2433" s="39">
        <v>16</v>
      </c>
      <c r="E2433" s="39">
        <v>27.416865411556291</v>
      </c>
      <c r="F2433" s="39">
        <v>25.560861402615881</v>
      </c>
      <c r="G2433" s="39">
        <v>23.965261763915908</v>
      </c>
      <c r="H2433" s="39">
        <v>22.754860961464448</v>
      </c>
      <c r="I2433" s="39">
        <v>21.771691761580019</v>
      </c>
    </row>
    <row r="2434" spans="1:9" x14ac:dyDescent="0.35">
      <c r="A2434" s="37" t="s">
        <v>246</v>
      </c>
      <c r="B2434" s="37" t="s">
        <v>137</v>
      </c>
      <c r="C2434" s="73" t="s">
        <v>61</v>
      </c>
      <c r="D2434" s="39">
        <v>21</v>
      </c>
      <c r="E2434" s="39">
        <v>18.31456630564649</v>
      </c>
      <c r="F2434" s="39">
        <v>16.501522483404621</v>
      </c>
      <c r="G2434" s="39">
        <v>14.99844157427917</v>
      </c>
      <c r="H2434" s="39">
        <v>13.923482093147911</v>
      </c>
      <c r="I2434" s="39">
        <v>13.192547393787549</v>
      </c>
    </row>
    <row r="2435" spans="1:9" x14ac:dyDescent="0.35">
      <c r="A2435" s="37" t="s">
        <v>246</v>
      </c>
      <c r="B2435" s="37" t="s">
        <v>137</v>
      </c>
      <c r="C2435" s="73" t="s">
        <v>63</v>
      </c>
      <c r="D2435" s="39">
        <v>6</v>
      </c>
      <c r="E2435" s="39">
        <v>10.29020250610491</v>
      </c>
      <c r="F2435" s="39">
        <v>7.1404492363039669</v>
      </c>
      <c r="G2435" s="39">
        <v>6.06773872832024</v>
      </c>
      <c r="H2435" s="39">
        <v>5.4386414253724897</v>
      </c>
      <c r="I2435" s="39">
        <v>5.0251037955115319</v>
      </c>
    </row>
    <row r="2436" spans="1:9" x14ac:dyDescent="0.35">
      <c r="A2436" s="37" t="s">
        <v>246</v>
      </c>
      <c r="B2436" s="37" t="s">
        <v>137</v>
      </c>
      <c r="C2436" s="73" t="s">
        <v>65</v>
      </c>
      <c r="D2436" s="39">
        <v>0</v>
      </c>
      <c r="E2436" s="39">
        <v>8.2726815142293422</v>
      </c>
      <c r="F2436" s="39">
        <v>9.57070962658198</v>
      </c>
      <c r="G2436" s="39">
        <v>7.3611162849876024</v>
      </c>
      <c r="H2436" s="39">
        <v>6.0820305420361809</v>
      </c>
      <c r="I2436" s="39">
        <v>5.5079685810999042</v>
      </c>
    </row>
    <row r="2437" spans="1:9" x14ac:dyDescent="0.35">
      <c r="A2437" s="37" t="s">
        <v>246</v>
      </c>
      <c r="B2437" s="37" t="s">
        <v>137</v>
      </c>
      <c r="C2437" s="73" t="s">
        <v>67</v>
      </c>
      <c r="D2437" s="39">
        <v>24</v>
      </c>
      <c r="E2437" s="39">
        <v>35.245812289706649</v>
      </c>
      <c r="F2437" s="39">
        <v>36.718635056706859</v>
      </c>
      <c r="G2437" s="39">
        <v>37.414665430593928</v>
      </c>
      <c r="H2437" s="39">
        <v>35.858095358355172</v>
      </c>
      <c r="I2437" s="39">
        <v>34.313331778187973</v>
      </c>
    </row>
    <row r="2438" spans="1:9" x14ac:dyDescent="0.35">
      <c r="A2438" s="37" t="s">
        <v>246</v>
      </c>
      <c r="B2438" s="37" t="s">
        <v>137</v>
      </c>
      <c r="C2438" s="73" t="s">
        <v>69</v>
      </c>
      <c r="D2438" s="39">
        <v>44</v>
      </c>
      <c r="E2438" s="39">
        <v>22.84390998354311</v>
      </c>
      <c r="F2438" s="39">
        <v>21.505146610176951</v>
      </c>
      <c r="G2438" s="39">
        <v>20.877506296275481</v>
      </c>
      <c r="H2438" s="39">
        <v>21.548063036103041</v>
      </c>
      <c r="I2438" s="39">
        <v>19.953170926897009</v>
      </c>
    </row>
    <row r="2439" spans="1:9" x14ac:dyDescent="0.35">
      <c r="A2439" s="37" t="s">
        <v>246</v>
      </c>
      <c r="B2439" s="37" t="s">
        <v>137</v>
      </c>
      <c r="C2439" s="73" t="s">
        <v>71</v>
      </c>
      <c r="D2439" s="39">
        <v>26</v>
      </c>
      <c r="E2439" s="39">
        <v>23.263261336321079</v>
      </c>
      <c r="F2439" s="39">
        <v>20.471167406963531</v>
      </c>
      <c r="G2439" s="39">
        <v>19.273682961856011</v>
      </c>
      <c r="H2439" s="39">
        <v>18.92944167435736</v>
      </c>
      <c r="I2439" s="39">
        <v>19.430204767224229</v>
      </c>
    </row>
    <row r="2440" spans="1:9" x14ac:dyDescent="0.35">
      <c r="A2440" s="37" t="s">
        <v>246</v>
      </c>
      <c r="B2440" s="37" t="s">
        <v>137</v>
      </c>
      <c r="C2440" s="73" t="s">
        <v>73</v>
      </c>
      <c r="D2440" s="39">
        <v>15</v>
      </c>
      <c r="E2440" s="39">
        <v>17.48104947238399</v>
      </c>
      <c r="F2440" s="39">
        <v>19.061393385513679</v>
      </c>
      <c r="G2440" s="39">
        <v>16.52492368893299</v>
      </c>
      <c r="H2440" s="39">
        <v>15.148325756132939</v>
      </c>
      <c r="I2440" s="39">
        <v>14.78808430612172</v>
      </c>
    </row>
    <row r="2441" spans="1:9" x14ac:dyDescent="0.35">
      <c r="A2441" s="37" t="s">
        <v>246</v>
      </c>
      <c r="B2441" s="37" t="s">
        <v>137</v>
      </c>
      <c r="C2441" s="73" t="s">
        <v>76</v>
      </c>
      <c r="D2441" s="39">
        <v>25</v>
      </c>
      <c r="E2441" s="39">
        <v>17.39147378691521</v>
      </c>
      <c r="F2441" s="39">
        <v>20.72772831448632</v>
      </c>
      <c r="G2441" s="39">
        <v>21.5760142676329</v>
      </c>
      <c r="H2441" s="39">
        <v>19.150558174451518</v>
      </c>
      <c r="I2441" s="39">
        <v>17.795932531045281</v>
      </c>
    </row>
    <row r="2442" spans="1:9" x14ac:dyDescent="0.35">
      <c r="A2442" s="37" t="s">
        <v>246</v>
      </c>
      <c r="B2442" s="37" t="s">
        <v>137</v>
      </c>
      <c r="C2442" s="73" t="s">
        <v>78</v>
      </c>
      <c r="D2442" s="39">
        <v>40</v>
      </c>
      <c r="E2442" s="39">
        <v>34.380908226832368</v>
      </c>
      <c r="F2442" s="39">
        <v>30.217359959708169</v>
      </c>
      <c r="G2442" s="39">
        <v>33.333712907905699</v>
      </c>
      <c r="H2442" s="39">
        <v>33.543381911202758</v>
      </c>
      <c r="I2442" s="39">
        <v>31.315326246698181</v>
      </c>
    </row>
    <row r="2443" spans="1:9" x14ac:dyDescent="0.35">
      <c r="A2443" s="37" t="s">
        <v>246</v>
      </c>
      <c r="B2443" s="37" t="s">
        <v>137</v>
      </c>
      <c r="C2443" s="73" t="s">
        <v>80</v>
      </c>
      <c r="D2443" s="39">
        <v>39</v>
      </c>
      <c r="E2443" s="39">
        <v>39.884012881945189</v>
      </c>
      <c r="F2443" s="39">
        <v>34.371894910934493</v>
      </c>
      <c r="G2443" s="39">
        <v>31.013667056835079</v>
      </c>
      <c r="H2443" s="39">
        <v>33.356455453621066</v>
      </c>
      <c r="I2443" s="39">
        <v>33.446472938457113</v>
      </c>
    </row>
    <row r="2444" spans="1:9" x14ac:dyDescent="0.35">
      <c r="A2444" s="37" t="s">
        <v>246</v>
      </c>
      <c r="B2444" s="37" t="s">
        <v>137</v>
      </c>
      <c r="C2444" s="73" t="s">
        <v>82</v>
      </c>
      <c r="D2444" s="39">
        <v>17</v>
      </c>
      <c r="E2444" s="39">
        <v>21.73605172132617</v>
      </c>
      <c r="F2444" s="39">
        <v>18.49863192276268</v>
      </c>
      <c r="G2444" s="39">
        <v>15.17475610215558</v>
      </c>
      <c r="H2444" s="39">
        <v>13.46204475224684</v>
      </c>
      <c r="I2444" s="39">
        <v>14.78562143005257</v>
      </c>
    </row>
    <row r="2445" spans="1:9" x14ac:dyDescent="0.35">
      <c r="A2445" s="37" t="s">
        <v>246</v>
      </c>
      <c r="B2445" s="37" t="s">
        <v>137</v>
      </c>
      <c r="C2445" s="73" t="s">
        <v>84</v>
      </c>
      <c r="D2445" s="39">
        <v>14</v>
      </c>
      <c r="E2445" s="39">
        <v>13.617561033053549</v>
      </c>
      <c r="F2445" s="39">
        <v>13.27252500286008</v>
      </c>
      <c r="G2445" s="39">
        <v>11.41333257235395</v>
      </c>
      <c r="H2445" s="39">
        <v>9.9101441719642125</v>
      </c>
      <c r="I2445" s="39">
        <v>9.1176793335053272</v>
      </c>
    </row>
    <row r="2446" spans="1:9" x14ac:dyDescent="0.35">
      <c r="A2446" s="37" t="s">
        <v>246</v>
      </c>
      <c r="B2446" s="37" t="s">
        <v>137</v>
      </c>
      <c r="C2446" s="73" t="s">
        <v>86</v>
      </c>
      <c r="D2446" s="39">
        <v>3</v>
      </c>
      <c r="E2446" s="39">
        <v>3.5985454623451592</v>
      </c>
      <c r="F2446" s="39">
        <v>4.1575855920069058</v>
      </c>
      <c r="G2446" s="39">
        <v>3.610437360046546</v>
      </c>
      <c r="H2446" s="39">
        <v>3.1532267082020429</v>
      </c>
      <c r="I2446" s="39">
        <v>2.74611506183013</v>
      </c>
    </row>
    <row r="2447" spans="1:9" x14ac:dyDescent="0.35">
      <c r="A2447" s="37" t="s">
        <v>246</v>
      </c>
      <c r="B2447" s="37" t="s">
        <v>137</v>
      </c>
      <c r="C2447" s="73" t="s">
        <v>88</v>
      </c>
      <c r="D2447" s="39">
        <v>8</v>
      </c>
      <c r="E2447" s="39">
        <v>3.7587805956482261</v>
      </c>
      <c r="F2447" s="39">
        <v>3.4927308689279579</v>
      </c>
      <c r="G2447" s="39">
        <v>3.645362419496518</v>
      </c>
      <c r="H2447" s="39">
        <v>3.4059558852219052</v>
      </c>
      <c r="I2447" s="39">
        <v>2.9974046670263901</v>
      </c>
    </row>
    <row r="2448" spans="1:9" x14ac:dyDescent="0.35">
      <c r="A2448" s="37" t="s">
        <v>246</v>
      </c>
      <c r="B2448" s="37" t="s">
        <v>137</v>
      </c>
      <c r="C2448" s="73" t="s">
        <v>90</v>
      </c>
      <c r="D2448" s="39">
        <v>2</v>
      </c>
      <c r="E2448" s="39">
        <v>3.7243776927463879</v>
      </c>
      <c r="F2448" s="39">
        <v>3.825452008899124</v>
      </c>
      <c r="G2448" s="39">
        <v>3.439834144331599</v>
      </c>
      <c r="H2448" s="39">
        <v>3.613973399260995</v>
      </c>
      <c r="I2448" s="39">
        <v>3.303497104711365</v>
      </c>
    </row>
    <row r="2449" spans="1:9" x14ac:dyDescent="0.35">
      <c r="A2449" s="37" t="s">
        <v>246</v>
      </c>
      <c r="B2449" s="37" t="s">
        <v>137</v>
      </c>
      <c r="C2449" s="73" t="s">
        <v>92</v>
      </c>
      <c r="D2449" s="39">
        <v>10</v>
      </c>
      <c r="E2449" s="39">
        <v>5.4811290504873176</v>
      </c>
      <c r="F2449" s="39">
        <v>6.3049275782449516</v>
      </c>
      <c r="G2449" s="39">
        <v>6.9424901435679054</v>
      </c>
      <c r="H2449" s="39">
        <v>6.6969288793249664</v>
      </c>
      <c r="I2449" s="39">
        <v>6.6550301564709411</v>
      </c>
    </row>
    <row r="2450" spans="1:9" x14ac:dyDescent="0.35">
      <c r="A2450" s="37" t="s">
        <v>246</v>
      </c>
      <c r="B2450" s="37" t="s">
        <v>138</v>
      </c>
      <c r="C2450" s="73" t="s">
        <v>57</v>
      </c>
      <c r="D2450" s="39">
        <v>4123</v>
      </c>
      <c r="E2450" s="39">
        <v>4089.469705506493</v>
      </c>
      <c r="F2450" s="39">
        <v>4065.2991808043521</v>
      </c>
      <c r="G2450" s="39">
        <v>4074.653954450966</v>
      </c>
      <c r="H2450" s="39">
        <v>4143.220134742317</v>
      </c>
      <c r="I2450" s="39">
        <v>4127.6755038278116</v>
      </c>
    </row>
    <row r="2451" spans="1:9" x14ac:dyDescent="0.35">
      <c r="A2451" s="37" t="s">
        <v>246</v>
      </c>
      <c r="B2451" s="37" t="s">
        <v>138</v>
      </c>
      <c r="C2451" s="74" t="s">
        <v>59</v>
      </c>
      <c r="D2451" s="39">
        <v>4606</v>
      </c>
      <c r="E2451" s="39">
        <v>4511.4418048447587</v>
      </c>
      <c r="F2451" s="39">
        <v>4456.581382657243</v>
      </c>
      <c r="G2451" s="39">
        <v>4414.3663931804713</v>
      </c>
      <c r="H2451" s="39">
        <v>4446.9087296040298</v>
      </c>
      <c r="I2451" s="39">
        <v>4496.9243071540568</v>
      </c>
    </row>
    <row r="2452" spans="1:9" x14ac:dyDescent="0.35">
      <c r="A2452" s="37" t="s">
        <v>246</v>
      </c>
      <c r="B2452" s="37" t="s">
        <v>138</v>
      </c>
      <c r="C2452" s="73" t="s">
        <v>61</v>
      </c>
      <c r="D2452" s="39">
        <v>5319</v>
      </c>
      <c r="E2452" s="39">
        <v>5017.2874580761654</v>
      </c>
      <c r="F2452" s="39">
        <v>4815.6955765221364</v>
      </c>
      <c r="G2452" s="39">
        <v>4750.9351065770852</v>
      </c>
      <c r="H2452" s="39">
        <v>4720.2668868567589</v>
      </c>
      <c r="I2452" s="39">
        <v>4728.5911791042427</v>
      </c>
    </row>
    <row r="2453" spans="1:9" x14ac:dyDescent="0.35">
      <c r="A2453" s="37" t="s">
        <v>246</v>
      </c>
      <c r="B2453" s="37" t="s">
        <v>138</v>
      </c>
      <c r="C2453" s="73" t="s">
        <v>63</v>
      </c>
      <c r="D2453" s="39">
        <v>4859</v>
      </c>
      <c r="E2453" s="39">
        <v>5472.9098739038081</v>
      </c>
      <c r="F2453" s="39">
        <v>5243.4211248784459</v>
      </c>
      <c r="G2453" s="39">
        <v>4982.3894482172163</v>
      </c>
      <c r="H2453" s="39">
        <v>4934.672819176958</v>
      </c>
      <c r="I2453" s="39">
        <v>4869.1517809058341</v>
      </c>
    </row>
    <row r="2454" spans="1:9" x14ac:dyDescent="0.35">
      <c r="A2454" s="37" t="s">
        <v>246</v>
      </c>
      <c r="B2454" s="37" t="s">
        <v>138</v>
      </c>
      <c r="C2454" s="73" t="s">
        <v>65</v>
      </c>
      <c r="D2454" s="39">
        <v>3836</v>
      </c>
      <c r="E2454" s="39">
        <v>4193.4069358949982</v>
      </c>
      <c r="F2454" s="39">
        <v>4772.9972062063234</v>
      </c>
      <c r="G2454" s="39">
        <v>4605.7508157903794</v>
      </c>
      <c r="H2454" s="39">
        <v>4348.0861290288412</v>
      </c>
      <c r="I2454" s="39">
        <v>4245.3537919539294</v>
      </c>
    </row>
    <row r="2455" spans="1:9" x14ac:dyDescent="0.35">
      <c r="A2455" s="37" t="s">
        <v>246</v>
      </c>
      <c r="B2455" s="37" t="s">
        <v>138</v>
      </c>
      <c r="C2455" s="73" t="s">
        <v>67</v>
      </c>
      <c r="D2455" s="39">
        <v>3892</v>
      </c>
      <c r="E2455" s="39">
        <v>3839.1356435615048</v>
      </c>
      <c r="F2455" s="39">
        <v>4141.6863491544054</v>
      </c>
      <c r="G2455" s="39">
        <v>4539.6779904617597</v>
      </c>
      <c r="H2455" s="39">
        <v>4423.0937646727707</v>
      </c>
      <c r="I2455" s="39">
        <v>4152.1827330891829</v>
      </c>
    </row>
    <row r="2456" spans="1:9" x14ac:dyDescent="0.35">
      <c r="A2456" s="37" t="s">
        <v>246</v>
      </c>
      <c r="B2456" s="37" t="s">
        <v>138</v>
      </c>
      <c r="C2456" s="73" t="s">
        <v>69</v>
      </c>
      <c r="D2456" s="39">
        <v>4587</v>
      </c>
      <c r="E2456" s="39">
        <v>4408.7867477433156</v>
      </c>
      <c r="F2456" s="39">
        <v>4335.336689452135</v>
      </c>
      <c r="G2456" s="39">
        <v>4554.4902230152538</v>
      </c>
      <c r="H2456" s="39">
        <v>4878.4489774808017</v>
      </c>
      <c r="I2456" s="39">
        <v>4745.5098213502588</v>
      </c>
    </row>
    <row r="2457" spans="1:9" x14ac:dyDescent="0.35">
      <c r="A2457" s="37" t="s">
        <v>246</v>
      </c>
      <c r="B2457" s="37" t="s">
        <v>138</v>
      </c>
      <c r="C2457" s="73" t="s">
        <v>71</v>
      </c>
      <c r="D2457" s="39">
        <v>5208</v>
      </c>
      <c r="E2457" s="39">
        <v>5134.4687995935719</v>
      </c>
      <c r="F2457" s="39">
        <v>4997.4398140655212</v>
      </c>
      <c r="G2457" s="39">
        <v>4897.5046652953788</v>
      </c>
      <c r="H2457" s="39">
        <v>5096.5336714267314</v>
      </c>
      <c r="I2457" s="39">
        <v>5353.8455566992016</v>
      </c>
    </row>
    <row r="2458" spans="1:9" x14ac:dyDescent="0.35">
      <c r="A2458" s="37" t="s">
        <v>246</v>
      </c>
      <c r="B2458" s="37" t="s">
        <v>138</v>
      </c>
      <c r="C2458" s="73" t="s">
        <v>73</v>
      </c>
      <c r="D2458" s="39">
        <v>5137</v>
      </c>
      <c r="E2458" s="39">
        <v>5743.712772487308</v>
      </c>
      <c r="F2458" s="39">
        <v>5706.0203182132136</v>
      </c>
      <c r="G2458" s="39">
        <v>5581.9274641780303</v>
      </c>
      <c r="H2458" s="39">
        <v>5484.2852841848262</v>
      </c>
      <c r="I2458" s="39">
        <v>5633.7927133941739</v>
      </c>
    </row>
    <row r="2459" spans="1:9" x14ac:dyDescent="0.35">
      <c r="A2459" s="37" t="s">
        <v>246</v>
      </c>
      <c r="B2459" s="37" t="s">
        <v>138</v>
      </c>
      <c r="C2459" s="73" t="s">
        <v>76</v>
      </c>
      <c r="D2459" s="39">
        <v>5720</v>
      </c>
      <c r="E2459" s="39">
        <v>5496.2881564691243</v>
      </c>
      <c r="F2459" s="39">
        <v>6032.0660875226758</v>
      </c>
      <c r="G2459" s="39">
        <v>5999.380650085197</v>
      </c>
      <c r="H2459" s="39">
        <v>5904.5694951193382</v>
      </c>
      <c r="I2459" s="39">
        <v>5757.4662290592159</v>
      </c>
    </row>
    <row r="2460" spans="1:9" x14ac:dyDescent="0.35">
      <c r="A2460" s="37" t="s">
        <v>246</v>
      </c>
      <c r="B2460" s="37" t="s">
        <v>138</v>
      </c>
      <c r="C2460" s="73" t="s">
        <v>78</v>
      </c>
      <c r="D2460" s="39">
        <v>5748</v>
      </c>
      <c r="E2460" s="39">
        <v>5908.9658514922421</v>
      </c>
      <c r="F2460" s="39">
        <v>5688.1632333349326</v>
      </c>
      <c r="G2460" s="39">
        <v>6183.8845579752706</v>
      </c>
      <c r="H2460" s="39">
        <v>6181.846961708352</v>
      </c>
      <c r="I2460" s="39">
        <v>6052.9425504165356</v>
      </c>
    </row>
    <row r="2461" spans="1:9" x14ac:dyDescent="0.35">
      <c r="A2461" s="37" t="s">
        <v>246</v>
      </c>
      <c r="B2461" s="37" t="s">
        <v>138</v>
      </c>
      <c r="C2461" s="73" t="s">
        <v>80</v>
      </c>
      <c r="D2461" s="39">
        <v>5749</v>
      </c>
      <c r="E2461" s="39">
        <v>5922.3019057572192</v>
      </c>
      <c r="F2461" s="39">
        <v>6000.7331896175074</v>
      </c>
      <c r="G2461" s="39">
        <v>5807.5838814020572</v>
      </c>
      <c r="H2461" s="39">
        <v>6295.5092114266536</v>
      </c>
      <c r="I2461" s="39">
        <v>6264.3898695293792</v>
      </c>
    </row>
    <row r="2462" spans="1:9" x14ac:dyDescent="0.35">
      <c r="A2462" s="37" t="s">
        <v>246</v>
      </c>
      <c r="B2462" s="37" t="s">
        <v>138</v>
      </c>
      <c r="C2462" s="73" t="s">
        <v>82</v>
      </c>
      <c r="D2462" s="39">
        <v>5725</v>
      </c>
      <c r="E2462" s="39">
        <v>5765.8929086456428</v>
      </c>
      <c r="F2462" s="39">
        <v>5873.3496286003474</v>
      </c>
      <c r="G2462" s="39">
        <v>5920.9369981136633</v>
      </c>
      <c r="H2462" s="39">
        <v>5773.5295305701884</v>
      </c>
      <c r="I2462" s="39">
        <v>6188.9145700530171</v>
      </c>
    </row>
    <row r="2463" spans="1:9" x14ac:dyDescent="0.35">
      <c r="A2463" s="37" t="s">
        <v>246</v>
      </c>
      <c r="B2463" s="37" t="s">
        <v>138</v>
      </c>
      <c r="C2463" s="73" t="s">
        <v>84</v>
      </c>
      <c r="D2463" s="39">
        <v>5196</v>
      </c>
      <c r="E2463" s="39">
        <v>5812.0656572623257</v>
      </c>
      <c r="F2463" s="39">
        <v>5826.3614343737336</v>
      </c>
      <c r="G2463" s="39">
        <v>5909.8179251895963</v>
      </c>
      <c r="H2463" s="39">
        <v>5976.0429916437242</v>
      </c>
      <c r="I2463" s="39">
        <v>5812.7767155590054</v>
      </c>
    </row>
    <row r="2464" spans="1:9" x14ac:dyDescent="0.35">
      <c r="A2464" s="37" t="s">
        <v>246</v>
      </c>
      <c r="B2464" s="37" t="s">
        <v>138</v>
      </c>
      <c r="C2464" s="73" t="s">
        <v>86</v>
      </c>
      <c r="D2464" s="39">
        <v>4767</v>
      </c>
      <c r="E2464" s="39">
        <v>5183.5011946308596</v>
      </c>
      <c r="F2464" s="39">
        <v>5709.5986848329794</v>
      </c>
      <c r="G2464" s="39">
        <v>5728.1214163107352</v>
      </c>
      <c r="H2464" s="39">
        <v>5825.1300340399639</v>
      </c>
      <c r="I2464" s="39">
        <v>5848.9908453126573</v>
      </c>
    </row>
    <row r="2465" spans="1:9" x14ac:dyDescent="0.35">
      <c r="A2465" s="37" t="s">
        <v>246</v>
      </c>
      <c r="B2465" s="37" t="s">
        <v>138</v>
      </c>
      <c r="C2465" s="73" t="s">
        <v>88</v>
      </c>
      <c r="D2465" s="39">
        <v>3290</v>
      </c>
      <c r="E2465" s="39">
        <v>4588.2815066728963</v>
      </c>
      <c r="F2465" s="39">
        <v>4933.7621072555712</v>
      </c>
      <c r="G2465" s="39">
        <v>5413.5371824398026</v>
      </c>
      <c r="H2465" s="39">
        <v>5469.7475886090924</v>
      </c>
      <c r="I2465" s="39">
        <v>5529.8655754849951</v>
      </c>
    </row>
    <row r="2466" spans="1:9" x14ac:dyDescent="0.35">
      <c r="A2466" s="37" t="s">
        <v>246</v>
      </c>
      <c r="B2466" s="37" t="s">
        <v>138</v>
      </c>
      <c r="C2466" s="73" t="s">
        <v>90</v>
      </c>
      <c r="D2466" s="39">
        <v>2128</v>
      </c>
      <c r="E2466" s="39">
        <v>3007.7660605291171</v>
      </c>
      <c r="F2466" s="39">
        <v>4114.2728264786083</v>
      </c>
      <c r="G2466" s="39">
        <v>4420.3820854421128</v>
      </c>
      <c r="H2466" s="39">
        <v>4880.0308299260159</v>
      </c>
      <c r="I2466" s="39">
        <v>4921.0948925126904</v>
      </c>
    </row>
    <row r="2467" spans="1:9" x14ac:dyDescent="0.35">
      <c r="A2467" s="37" t="s">
        <v>246</v>
      </c>
      <c r="B2467" s="37" t="s">
        <v>138</v>
      </c>
      <c r="C2467" s="73" t="s">
        <v>92</v>
      </c>
      <c r="D2467" s="39">
        <v>2311</v>
      </c>
      <c r="E2467" s="39">
        <v>2700.7676206545511</v>
      </c>
      <c r="F2467" s="39">
        <v>3532.5316233524059</v>
      </c>
      <c r="G2467" s="39">
        <v>4751.3699553000743</v>
      </c>
      <c r="H2467" s="39">
        <v>5633.9173315164644</v>
      </c>
      <c r="I2467" s="39">
        <v>6357.4825845296346</v>
      </c>
    </row>
    <row r="2468" spans="1:9" x14ac:dyDescent="0.35">
      <c r="A2468" s="37" t="s">
        <v>246</v>
      </c>
      <c r="B2468" s="37" t="s">
        <v>139</v>
      </c>
      <c r="C2468" s="73" t="s">
        <v>57</v>
      </c>
      <c r="D2468" s="39">
        <v>33</v>
      </c>
      <c r="E2468" s="39">
        <v>22.11125167931063</v>
      </c>
      <c r="F2468" s="39">
        <v>20.073481398897702</v>
      </c>
      <c r="G2468" s="39">
        <v>17.87343047662231</v>
      </c>
      <c r="H2468" s="39">
        <v>16.111430114645628</v>
      </c>
      <c r="I2468" s="39">
        <v>14.7262257208577</v>
      </c>
    </row>
    <row r="2469" spans="1:9" x14ac:dyDescent="0.35">
      <c r="A2469" s="37" t="s">
        <v>246</v>
      </c>
      <c r="B2469" s="37" t="s">
        <v>139</v>
      </c>
      <c r="C2469" s="74" t="s">
        <v>59</v>
      </c>
      <c r="D2469" s="39">
        <v>42</v>
      </c>
      <c r="E2469" s="39">
        <v>36.570843423486608</v>
      </c>
      <c r="F2469" s="39">
        <v>34.066052190168648</v>
      </c>
      <c r="G2469" s="39">
        <v>32.052394305359662</v>
      </c>
      <c r="H2469" s="39">
        <v>30.318718286653329</v>
      </c>
      <c r="I2469" s="39">
        <v>29.27915420079345</v>
      </c>
    </row>
    <row r="2470" spans="1:9" x14ac:dyDescent="0.35">
      <c r="A2470" s="37" t="s">
        <v>246</v>
      </c>
      <c r="B2470" s="37" t="s">
        <v>139</v>
      </c>
      <c r="C2470" s="73" t="s">
        <v>61</v>
      </c>
      <c r="D2470" s="39">
        <v>13</v>
      </c>
      <c r="E2470" s="39">
        <v>16.718406400292061</v>
      </c>
      <c r="F2470" s="39">
        <v>12.24607321196984</v>
      </c>
      <c r="G2470" s="39">
        <v>10.55582562669059</v>
      </c>
      <c r="H2470" s="39">
        <v>9.3478044776714064</v>
      </c>
      <c r="I2470" s="39">
        <v>8.459705754456504</v>
      </c>
    </row>
    <row r="2471" spans="1:9" x14ac:dyDescent="0.35">
      <c r="A2471" s="37" t="s">
        <v>246</v>
      </c>
      <c r="B2471" s="37" t="s">
        <v>139</v>
      </c>
      <c r="C2471" s="73" t="s">
        <v>63</v>
      </c>
      <c r="D2471" s="39">
        <v>7</v>
      </c>
      <c r="E2471" s="39">
        <v>5.185827694464809</v>
      </c>
      <c r="F2471" s="39">
        <v>5.0076098908446482</v>
      </c>
      <c r="G2471" s="39">
        <v>4.0871307669258456</v>
      </c>
      <c r="H2471" s="39">
        <v>3.7406511388389099</v>
      </c>
      <c r="I2471" s="39">
        <v>3.6050946460277342</v>
      </c>
    </row>
    <row r="2472" spans="1:9" x14ac:dyDescent="0.35">
      <c r="A2472" s="37" t="s">
        <v>246</v>
      </c>
      <c r="B2472" s="37" t="s">
        <v>139</v>
      </c>
      <c r="C2472" s="73" t="s">
        <v>65</v>
      </c>
      <c r="D2472" s="39">
        <v>8</v>
      </c>
      <c r="E2472" s="39">
        <v>11.08830455760115</v>
      </c>
      <c r="F2472" s="39">
        <v>9.7563122433141487</v>
      </c>
      <c r="G2472" s="39">
        <v>9.2176202443003739</v>
      </c>
      <c r="H2472" s="39">
        <v>7.999553567433094</v>
      </c>
      <c r="I2472" s="39">
        <v>7.4872056687463706</v>
      </c>
    </row>
    <row r="2473" spans="1:9" x14ac:dyDescent="0.35">
      <c r="A2473" s="37" t="s">
        <v>246</v>
      </c>
      <c r="B2473" s="37" t="s">
        <v>139</v>
      </c>
      <c r="C2473" s="73" t="s">
        <v>67</v>
      </c>
      <c r="D2473" s="39">
        <v>46</v>
      </c>
      <c r="E2473" s="39">
        <v>31.34232306932206</v>
      </c>
      <c r="F2473" s="39">
        <v>29.714772862949641</v>
      </c>
      <c r="G2473" s="39">
        <v>29.624591650235569</v>
      </c>
      <c r="H2473" s="39">
        <v>29.11355075430594</v>
      </c>
      <c r="I2473" s="39">
        <v>27.937506093220801</v>
      </c>
    </row>
    <row r="2474" spans="1:9" x14ac:dyDescent="0.35">
      <c r="A2474" s="37" t="s">
        <v>246</v>
      </c>
      <c r="B2474" s="37" t="s">
        <v>139</v>
      </c>
      <c r="C2474" s="73" t="s">
        <v>69</v>
      </c>
      <c r="D2474" s="39">
        <v>31</v>
      </c>
      <c r="E2474" s="39">
        <v>28.890870526835819</v>
      </c>
      <c r="F2474" s="39">
        <v>24.458102193439039</v>
      </c>
      <c r="G2474" s="39">
        <v>22.755596547549079</v>
      </c>
      <c r="H2474" s="39">
        <v>22.937016700459122</v>
      </c>
      <c r="I2474" s="39">
        <v>22.12182443207762</v>
      </c>
    </row>
    <row r="2475" spans="1:9" x14ac:dyDescent="0.35">
      <c r="A2475" s="37" t="s">
        <v>246</v>
      </c>
      <c r="B2475" s="37" t="s">
        <v>139</v>
      </c>
      <c r="C2475" s="73" t="s">
        <v>71</v>
      </c>
      <c r="D2475" s="39">
        <v>24</v>
      </c>
      <c r="E2475" s="39">
        <v>30.297089751583631</v>
      </c>
      <c r="F2475" s="39">
        <v>26.603361341518529</v>
      </c>
      <c r="G2475" s="39">
        <v>23.750532026428498</v>
      </c>
      <c r="H2475" s="39">
        <v>22.73220535123583</v>
      </c>
      <c r="I2475" s="39">
        <v>23.059658117529949</v>
      </c>
    </row>
    <row r="2476" spans="1:9" x14ac:dyDescent="0.35">
      <c r="A2476" s="37" t="s">
        <v>246</v>
      </c>
      <c r="B2476" s="37" t="s">
        <v>139</v>
      </c>
      <c r="C2476" s="73" t="s">
        <v>73</v>
      </c>
      <c r="D2476" s="39">
        <v>9</v>
      </c>
      <c r="E2476" s="39">
        <v>16.227863383270201</v>
      </c>
      <c r="F2476" s="39">
        <v>16.945271139724142</v>
      </c>
      <c r="G2476" s="39">
        <v>14.66938480798378</v>
      </c>
      <c r="H2476" s="39">
        <v>12.19495192576492</v>
      </c>
      <c r="I2476" s="39">
        <v>11.473392667068049</v>
      </c>
    </row>
    <row r="2477" spans="1:9" x14ac:dyDescent="0.35">
      <c r="A2477" s="37" t="s">
        <v>246</v>
      </c>
      <c r="B2477" s="37" t="s">
        <v>139</v>
      </c>
      <c r="C2477" s="73" t="s">
        <v>76</v>
      </c>
      <c r="D2477" s="39">
        <v>28</v>
      </c>
      <c r="E2477" s="39">
        <v>17.899630866138281</v>
      </c>
      <c r="F2477" s="39">
        <v>24.835256178431639</v>
      </c>
      <c r="G2477" s="39">
        <v>25.258216061258569</v>
      </c>
      <c r="H2477" s="39">
        <v>22.965750336101781</v>
      </c>
      <c r="I2477" s="39">
        <v>21.368367056572851</v>
      </c>
    </row>
    <row r="2478" spans="1:9" x14ac:dyDescent="0.35">
      <c r="A2478" s="37" t="s">
        <v>246</v>
      </c>
      <c r="B2478" s="37" t="s">
        <v>139</v>
      </c>
      <c r="C2478" s="73" t="s">
        <v>78</v>
      </c>
      <c r="D2478" s="39">
        <v>21</v>
      </c>
      <c r="E2478" s="39">
        <v>27.333793095159631</v>
      </c>
      <c r="F2478" s="39">
        <v>22.312779214596731</v>
      </c>
      <c r="G2478" s="39">
        <v>27.924917957954229</v>
      </c>
      <c r="H2478" s="39">
        <v>27.96343612367264</v>
      </c>
      <c r="I2478" s="39">
        <v>26.108526628501409</v>
      </c>
    </row>
    <row r="2479" spans="1:9" x14ac:dyDescent="0.35">
      <c r="A2479" s="37" t="s">
        <v>246</v>
      </c>
      <c r="B2479" s="37" t="s">
        <v>139</v>
      </c>
      <c r="C2479" s="73" t="s">
        <v>80</v>
      </c>
      <c r="D2479" s="39">
        <v>36</v>
      </c>
      <c r="E2479" s="39">
        <v>31.360318923828402</v>
      </c>
      <c r="F2479" s="39">
        <v>26.173348785649249</v>
      </c>
      <c r="G2479" s="39">
        <v>21.76801415390651</v>
      </c>
      <c r="H2479" s="39">
        <v>26.501610507035629</v>
      </c>
      <c r="I2479" s="39">
        <v>26.660262176593779</v>
      </c>
    </row>
    <row r="2480" spans="1:9" x14ac:dyDescent="0.35">
      <c r="A2480" s="37" t="s">
        <v>246</v>
      </c>
      <c r="B2480" s="37" t="s">
        <v>139</v>
      </c>
      <c r="C2480" s="73" t="s">
        <v>82</v>
      </c>
      <c r="D2480" s="39">
        <v>19</v>
      </c>
      <c r="E2480" s="39">
        <v>23.60442523514044</v>
      </c>
      <c r="F2480" s="39">
        <v>23.63963320963914</v>
      </c>
      <c r="G2480" s="39">
        <v>20.254876741329181</v>
      </c>
      <c r="H2480" s="39">
        <v>17.48847190679977</v>
      </c>
      <c r="I2480" s="39">
        <v>21.096299866526309</v>
      </c>
    </row>
    <row r="2481" spans="1:9" x14ac:dyDescent="0.35">
      <c r="A2481" s="37" t="s">
        <v>246</v>
      </c>
      <c r="B2481" s="37" t="s">
        <v>139</v>
      </c>
      <c r="C2481" s="73" t="s">
        <v>84</v>
      </c>
      <c r="D2481" s="39">
        <v>25</v>
      </c>
      <c r="E2481" s="39">
        <v>23.944590700061902</v>
      </c>
      <c r="F2481" s="39">
        <v>22.172195817706282</v>
      </c>
      <c r="G2481" s="39">
        <v>22.241384843477871</v>
      </c>
      <c r="H2481" s="39">
        <v>19.9877969326763</v>
      </c>
      <c r="I2481" s="39">
        <v>18.537294823313712</v>
      </c>
    </row>
    <row r="2482" spans="1:9" x14ac:dyDescent="0.35">
      <c r="A2482" s="37" t="s">
        <v>246</v>
      </c>
      <c r="B2482" s="37" t="s">
        <v>139</v>
      </c>
      <c r="C2482" s="73" t="s">
        <v>86</v>
      </c>
      <c r="D2482" s="39">
        <v>14</v>
      </c>
      <c r="E2482" s="39">
        <v>9.2078631153961314</v>
      </c>
      <c r="F2482" s="39">
        <v>14.393218337492391</v>
      </c>
      <c r="G2482" s="39">
        <v>13.20757708247225</v>
      </c>
      <c r="H2482" s="39">
        <v>12.76047398772886</v>
      </c>
      <c r="I2482" s="39">
        <v>11.57583700671619</v>
      </c>
    </row>
    <row r="2483" spans="1:9" x14ac:dyDescent="0.35">
      <c r="A2483" s="37" t="s">
        <v>246</v>
      </c>
      <c r="B2483" s="37" t="s">
        <v>139</v>
      </c>
      <c r="C2483" s="73" t="s">
        <v>88</v>
      </c>
      <c r="D2483" s="39">
        <v>11</v>
      </c>
      <c r="E2483" s="39">
        <v>16.834050182669721</v>
      </c>
      <c r="F2483" s="39">
        <v>14.148618890401149</v>
      </c>
      <c r="G2483" s="39">
        <v>18.909739502217722</v>
      </c>
      <c r="H2483" s="39">
        <v>17.98849650781996</v>
      </c>
      <c r="I2483" s="39">
        <v>18.621566718631151</v>
      </c>
    </row>
    <row r="2484" spans="1:9" x14ac:dyDescent="0.35">
      <c r="A2484" s="37" t="s">
        <v>246</v>
      </c>
      <c r="B2484" s="37" t="s">
        <v>139</v>
      </c>
      <c r="C2484" s="73" t="s">
        <v>90</v>
      </c>
      <c r="D2484" s="39">
        <v>0</v>
      </c>
      <c r="E2484" s="39">
        <v>3.5356522020274062</v>
      </c>
      <c r="F2484" s="39">
        <v>4.2281499895641961</v>
      </c>
      <c r="G2484" s="39">
        <v>3.889047228045746</v>
      </c>
      <c r="H2484" s="39">
        <v>5.6232549986712979</v>
      </c>
      <c r="I2484" s="39">
        <v>5.4211780807660066</v>
      </c>
    </row>
    <row r="2485" spans="1:9" x14ac:dyDescent="0.35">
      <c r="A2485" s="37" t="s">
        <v>246</v>
      </c>
      <c r="B2485" s="37" t="s">
        <v>139</v>
      </c>
      <c r="C2485" s="73" t="s">
        <v>92</v>
      </c>
      <c r="D2485" s="39">
        <v>6</v>
      </c>
      <c r="E2485" s="39">
        <v>4.5317251087472137</v>
      </c>
      <c r="F2485" s="39">
        <v>4.8626624149043156</v>
      </c>
      <c r="G2485" s="39">
        <v>5.7424716045148338</v>
      </c>
      <c r="H2485" s="39">
        <v>5.6762815583956359</v>
      </c>
      <c r="I2485" s="39">
        <v>6.8559138019917407</v>
      </c>
    </row>
    <row r="2486" spans="1:9" x14ac:dyDescent="0.35">
      <c r="A2486" s="37" t="s">
        <v>246</v>
      </c>
      <c r="B2486" s="37" t="s">
        <v>140</v>
      </c>
      <c r="C2486" s="73" t="s">
        <v>57</v>
      </c>
      <c r="D2486" s="39">
        <v>2490</v>
      </c>
      <c r="E2486" s="39">
        <v>2537.127592900179</v>
      </c>
      <c r="F2486" s="39">
        <v>2583.2137422657288</v>
      </c>
      <c r="G2486" s="39">
        <v>2680.989901406082</v>
      </c>
      <c r="H2486" s="39">
        <v>2782.3764568216052</v>
      </c>
      <c r="I2486" s="39">
        <v>2858.2612155880188</v>
      </c>
    </row>
    <row r="2487" spans="1:9" x14ac:dyDescent="0.35">
      <c r="A2487" s="37" t="s">
        <v>246</v>
      </c>
      <c r="B2487" s="37" t="s">
        <v>140</v>
      </c>
      <c r="C2487" s="74" t="s">
        <v>59</v>
      </c>
      <c r="D2487" s="39">
        <v>2894</v>
      </c>
      <c r="E2487" s="39">
        <v>2511.093673953811</v>
      </c>
      <c r="F2487" s="39">
        <v>2541.9419870951092</v>
      </c>
      <c r="G2487" s="39">
        <v>2587.3610103966021</v>
      </c>
      <c r="H2487" s="39">
        <v>2686.408430384874</v>
      </c>
      <c r="I2487" s="39">
        <v>2821.3142932246651</v>
      </c>
    </row>
    <row r="2488" spans="1:9" x14ac:dyDescent="0.35">
      <c r="A2488" s="37" t="s">
        <v>246</v>
      </c>
      <c r="B2488" s="37" t="s">
        <v>140</v>
      </c>
      <c r="C2488" s="73" t="s">
        <v>61</v>
      </c>
      <c r="D2488" s="39">
        <v>3013</v>
      </c>
      <c r="E2488" s="39">
        <v>3004.4349113407011</v>
      </c>
      <c r="F2488" s="39">
        <v>2676.9683213662051</v>
      </c>
      <c r="G2488" s="39">
        <v>2706.9507345384718</v>
      </c>
      <c r="H2488" s="39">
        <v>2755.143406197592</v>
      </c>
      <c r="I2488" s="39">
        <v>2881.9246345716392</v>
      </c>
    </row>
    <row r="2489" spans="1:9" x14ac:dyDescent="0.35">
      <c r="A2489" s="37" t="s">
        <v>246</v>
      </c>
      <c r="B2489" s="37" t="s">
        <v>140</v>
      </c>
      <c r="C2489" s="73" t="s">
        <v>63</v>
      </c>
      <c r="D2489" s="39">
        <v>2616</v>
      </c>
      <c r="E2489" s="39">
        <v>3120.0478561018099</v>
      </c>
      <c r="F2489" s="39">
        <v>3093.8441947669039</v>
      </c>
      <c r="G2489" s="39">
        <v>2828.1741380375288</v>
      </c>
      <c r="H2489" s="39">
        <v>2858.8831879302629</v>
      </c>
      <c r="I2489" s="39">
        <v>2931.766530696686</v>
      </c>
    </row>
    <row r="2490" spans="1:9" x14ac:dyDescent="0.35">
      <c r="A2490" s="37" t="s">
        <v>246</v>
      </c>
      <c r="B2490" s="37" t="s">
        <v>140</v>
      </c>
      <c r="C2490" s="73" t="s">
        <v>65</v>
      </c>
      <c r="D2490" s="39">
        <v>2653</v>
      </c>
      <c r="E2490" s="39">
        <v>2701.199902569881</v>
      </c>
      <c r="F2490" s="39">
        <v>3104.5871565640618</v>
      </c>
      <c r="G2490" s="39">
        <v>3092.053229699181</v>
      </c>
      <c r="H2490" s="39">
        <v>2914.9611630951349</v>
      </c>
      <c r="I2490" s="39">
        <v>2962.0528047854132</v>
      </c>
    </row>
    <row r="2491" spans="1:9" x14ac:dyDescent="0.35">
      <c r="A2491" s="37" t="s">
        <v>246</v>
      </c>
      <c r="B2491" s="37" t="s">
        <v>140</v>
      </c>
      <c r="C2491" s="73" t="s">
        <v>67</v>
      </c>
      <c r="D2491" s="39">
        <v>2942</v>
      </c>
      <c r="E2491" s="39">
        <v>2738.3860450594998</v>
      </c>
      <c r="F2491" s="39">
        <v>2888.302765462126</v>
      </c>
      <c r="G2491" s="39">
        <v>3234.2923053700638</v>
      </c>
      <c r="H2491" s="39">
        <v>3241.2505793621181</v>
      </c>
      <c r="I2491" s="39">
        <v>3154.6784238582832</v>
      </c>
    </row>
    <row r="2492" spans="1:9" x14ac:dyDescent="0.35">
      <c r="A2492" s="37" t="s">
        <v>246</v>
      </c>
      <c r="B2492" s="37" t="s">
        <v>140</v>
      </c>
      <c r="C2492" s="73" t="s">
        <v>69</v>
      </c>
      <c r="D2492" s="39">
        <v>2833</v>
      </c>
      <c r="E2492" s="39">
        <v>2871.8152644802649</v>
      </c>
      <c r="F2492" s="39">
        <v>2777.2415500756292</v>
      </c>
      <c r="G2492" s="39">
        <v>2931.9495300473109</v>
      </c>
      <c r="H2492" s="39">
        <v>3227.994711659589</v>
      </c>
      <c r="I2492" s="39">
        <v>3278.1416724666969</v>
      </c>
    </row>
    <row r="2493" spans="1:9" x14ac:dyDescent="0.35">
      <c r="A2493" s="37" t="s">
        <v>246</v>
      </c>
      <c r="B2493" s="37" t="s">
        <v>140</v>
      </c>
      <c r="C2493" s="73" t="s">
        <v>71</v>
      </c>
      <c r="D2493" s="39">
        <v>2800</v>
      </c>
      <c r="E2493" s="39">
        <v>2787.3476559734072</v>
      </c>
      <c r="F2493" s="39">
        <v>2831.9892918785399</v>
      </c>
      <c r="G2493" s="39">
        <v>2774.9600666543638</v>
      </c>
      <c r="H2493" s="39">
        <v>2923.8528002950629</v>
      </c>
      <c r="I2493" s="39">
        <v>3218.5121308343569</v>
      </c>
    </row>
    <row r="2494" spans="1:9" x14ac:dyDescent="0.35">
      <c r="A2494" s="37" t="s">
        <v>246</v>
      </c>
      <c r="B2494" s="37" t="s">
        <v>140</v>
      </c>
      <c r="C2494" s="73" t="s">
        <v>73</v>
      </c>
      <c r="D2494" s="39">
        <v>2444</v>
      </c>
      <c r="E2494" s="39">
        <v>2773.0192772685632</v>
      </c>
      <c r="F2494" s="39">
        <v>2777.2680287008479</v>
      </c>
      <c r="G2494" s="39">
        <v>2824.0077800522522</v>
      </c>
      <c r="H2494" s="39">
        <v>2785.46015131084</v>
      </c>
      <c r="I2494" s="39">
        <v>2956.226467618204</v>
      </c>
    </row>
    <row r="2495" spans="1:9" x14ac:dyDescent="0.35">
      <c r="A2495" s="37" t="s">
        <v>246</v>
      </c>
      <c r="B2495" s="37" t="s">
        <v>140</v>
      </c>
      <c r="C2495" s="73" t="s">
        <v>76</v>
      </c>
      <c r="D2495" s="39">
        <v>2511</v>
      </c>
      <c r="E2495" s="39">
        <v>2435.3199740603</v>
      </c>
      <c r="F2495" s="39">
        <v>2725.3502797396691</v>
      </c>
      <c r="G2495" s="39">
        <v>2757.2746531112789</v>
      </c>
      <c r="H2495" s="39">
        <v>2808.1429313567819</v>
      </c>
      <c r="I2495" s="39">
        <v>2805.3454020610429</v>
      </c>
    </row>
    <row r="2496" spans="1:9" x14ac:dyDescent="0.35">
      <c r="A2496" s="37" t="s">
        <v>246</v>
      </c>
      <c r="B2496" s="37" t="s">
        <v>140</v>
      </c>
      <c r="C2496" s="73" t="s">
        <v>78</v>
      </c>
      <c r="D2496" s="39">
        <v>2456</v>
      </c>
      <c r="E2496" s="39">
        <v>2477.5621296213249</v>
      </c>
      <c r="F2496" s="39">
        <v>2390.0230593271408</v>
      </c>
      <c r="G2496" s="39">
        <v>2669.3429627720639</v>
      </c>
      <c r="H2496" s="39">
        <v>2724.2012110016208</v>
      </c>
      <c r="I2496" s="39">
        <v>2800.388155471479</v>
      </c>
    </row>
    <row r="2497" spans="1:9" x14ac:dyDescent="0.35">
      <c r="A2497" s="37" t="s">
        <v>246</v>
      </c>
      <c r="B2497" s="37" t="s">
        <v>140</v>
      </c>
      <c r="C2497" s="73" t="s">
        <v>80</v>
      </c>
      <c r="D2497" s="39">
        <v>2541</v>
      </c>
      <c r="E2497" s="39">
        <v>2413.774226429241</v>
      </c>
      <c r="F2497" s="39">
        <v>2423.024140438868</v>
      </c>
      <c r="G2497" s="39">
        <v>2355.0585954055568</v>
      </c>
      <c r="H2497" s="39">
        <v>2631.8152316089622</v>
      </c>
      <c r="I2497" s="39">
        <v>2727.4337007433628</v>
      </c>
    </row>
    <row r="2498" spans="1:9" x14ac:dyDescent="0.35">
      <c r="A2498" s="37" t="s">
        <v>246</v>
      </c>
      <c r="B2498" s="37" t="s">
        <v>140</v>
      </c>
      <c r="C2498" s="73" t="s">
        <v>82</v>
      </c>
      <c r="D2498" s="39">
        <v>2484</v>
      </c>
      <c r="E2498" s="39">
        <v>2460.9295980023671</v>
      </c>
      <c r="F2498" s="39">
        <v>2337.0449404045389</v>
      </c>
      <c r="G2498" s="39">
        <v>2359.5450693260568</v>
      </c>
      <c r="H2498" s="39">
        <v>2314.8499362947991</v>
      </c>
      <c r="I2498" s="39">
        <v>2610.7041178671652</v>
      </c>
    </row>
    <row r="2499" spans="1:9" x14ac:dyDescent="0.35">
      <c r="A2499" s="37" t="s">
        <v>246</v>
      </c>
      <c r="B2499" s="37" t="s">
        <v>140</v>
      </c>
      <c r="C2499" s="73" t="s">
        <v>84</v>
      </c>
      <c r="D2499" s="39">
        <v>1987</v>
      </c>
      <c r="E2499" s="39">
        <v>2392.0516347741682</v>
      </c>
      <c r="F2499" s="39">
        <v>2351.0622041199972</v>
      </c>
      <c r="G2499" s="39">
        <v>2256.131451382857</v>
      </c>
      <c r="H2499" s="39">
        <v>2291.9024473931681</v>
      </c>
      <c r="I2499" s="39">
        <v>2284.2140626569621</v>
      </c>
    </row>
    <row r="2500" spans="1:9" x14ac:dyDescent="0.35">
      <c r="A2500" s="37" t="s">
        <v>246</v>
      </c>
      <c r="B2500" s="37" t="s">
        <v>140</v>
      </c>
      <c r="C2500" s="73" t="s">
        <v>86</v>
      </c>
      <c r="D2500" s="39">
        <v>1695</v>
      </c>
      <c r="E2500" s="39">
        <v>1922.026098458068</v>
      </c>
      <c r="F2500" s="39">
        <v>2257.3501065695668</v>
      </c>
      <c r="G2500" s="39">
        <v>2231.777796713146</v>
      </c>
      <c r="H2500" s="39">
        <v>2170.038388776105</v>
      </c>
      <c r="I2500" s="39">
        <v>2236.228756849046</v>
      </c>
    </row>
    <row r="2501" spans="1:9" x14ac:dyDescent="0.35">
      <c r="A2501" s="37" t="s">
        <v>246</v>
      </c>
      <c r="B2501" s="37" t="s">
        <v>140</v>
      </c>
      <c r="C2501" s="73" t="s">
        <v>88</v>
      </c>
      <c r="D2501" s="39">
        <v>1306</v>
      </c>
      <c r="E2501" s="39">
        <v>1579.3584654348811</v>
      </c>
      <c r="F2501" s="39">
        <v>1770.1005353709229</v>
      </c>
      <c r="G2501" s="39">
        <v>2076.1880912197071</v>
      </c>
      <c r="H2501" s="39">
        <v>2078.4893096789192</v>
      </c>
      <c r="I2501" s="39">
        <v>2066.506448762555</v>
      </c>
    </row>
    <row r="2502" spans="1:9" x14ac:dyDescent="0.35">
      <c r="A2502" s="37" t="s">
        <v>246</v>
      </c>
      <c r="B2502" s="37" t="s">
        <v>140</v>
      </c>
      <c r="C2502" s="73" t="s">
        <v>90</v>
      </c>
      <c r="D2502" s="39">
        <v>1060</v>
      </c>
      <c r="E2502" s="39">
        <v>1117.2851116774191</v>
      </c>
      <c r="F2502" s="39">
        <v>1366.718063613321</v>
      </c>
      <c r="G2502" s="39">
        <v>1535.041782915278</v>
      </c>
      <c r="H2502" s="39">
        <v>1816.255312012245</v>
      </c>
      <c r="I2502" s="39">
        <v>1859.2822083062531</v>
      </c>
    </row>
    <row r="2503" spans="1:9" x14ac:dyDescent="0.35">
      <c r="A2503" s="37" t="s">
        <v>246</v>
      </c>
      <c r="B2503" s="37" t="s">
        <v>140</v>
      </c>
      <c r="C2503" s="73" t="s">
        <v>92</v>
      </c>
      <c r="D2503" s="39">
        <v>1034</v>
      </c>
      <c r="E2503" s="39">
        <v>1265.3422979631021</v>
      </c>
      <c r="F2503" s="39">
        <v>1443.613169120131</v>
      </c>
      <c r="G2503" s="39">
        <v>1755.6558183637731</v>
      </c>
      <c r="H2503" s="39">
        <v>2075.6107960931881</v>
      </c>
      <c r="I2503" s="39">
        <v>2496.055609983041</v>
      </c>
    </row>
    <row r="2504" spans="1:9" x14ac:dyDescent="0.35">
      <c r="A2504" s="37" t="s">
        <v>246</v>
      </c>
      <c r="B2504" s="37" t="s">
        <v>141</v>
      </c>
      <c r="C2504" s="73" t="s">
        <v>57</v>
      </c>
      <c r="D2504" s="39">
        <v>1065</v>
      </c>
      <c r="E2504" s="39">
        <v>1077.4221072870871</v>
      </c>
      <c r="F2504" s="39">
        <v>1130.5225800667729</v>
      </c>
      <c r="G2504" s="39">
        <v>1167.737068312561</v>
      </c>
      <c r="H2504" s="39">
        <v>1205.8785852417459</v>
      </c>
      <c r="I2504" s="39">
        <v>1218.1979380296041</v>
      </c>
    </row>
    <row r="2505" spans="1:9" x14ac:dyDescent="0.35">
      <c r="A2505" s="37" t="s">
        <v>246</v>
      </c>
      <c r="B2505" s="37" t="s">
        <v>141</v>
      </c>
      <c r="C2505" s="74" t="s">
        <v>59</v>
      </c>
      <c r="D2505" s="39">
        <v>1227</v>
      </c>
      <c r="E2505" s="39">
        <v>1169.367870432638</v>
      </c>
      <c r="F2505" s="39">
        <v>1213.9945759053669</v>
      </c>
      <c r="G2505" s="39">
        <v>1241.6660299077289</v>
      </c>
      <c r="H2505" s="39">
        <v>1269.9290036192981</v>
      </c>
      <c r="I2505" s="39">
        <v>1303.522852930819</v>
      </c>
    </row>
    <row r="2506" spans="1:9" x14ac:dyDescent="0.35">
      <c r="A2506" s="37" t="s">
        <v>246</v>
      </c>
      <c r="B2506" s="37" t="s">
        <v>141</v>
      </c>
      <c r="C2506" s="73" t="s">
        <v>61</v>
      </c>
      <c r="D2506" s="39">
        <v>1483</v>
      </c>
      <c r="E2506" s="39">
        <v>1381.019200653051</v>
      </c>
      <c r="F2506" s="39">
        <v>1341.9611845882871</v>
      </c>
      <c r="G2506" s="39">
        <v>1361.3487959346071</v>
      </c>
      <c r="H2506" s="39">
        <v>1374.9134293910261</v>
      </c>
      <c r="I2506" s="39">
        <v>1398.231710666101</v>
      </c>
    </row>
    <row r="2507" spans="1:9" x14ac:dyDescent="0.35">
      <c r="A2507" s="37" t="s">
        <v>246</v>
      </c>
      <c r="B2507" s="37" t="s">
        <v>141</v>
      </c>
      <c r="C2507" s="73" t="s">
        <v>63</v>
      </c>
      <c r="D2507" s="39">
        <v>1294</v>
      </c>
      <c r="E2507" s="39">
        <v>1433.5857290138881</v>
      </c>
      <c r="F2507" s="39">
        <v>1377.001351030744</v>
      </c>
      <c r="G2507" s="39">
        <v>1314.85266885943</v>
      </c>
      <c r="H2507" s="39">
        <v>1318.2332326253049</v>
      </c>
      <c r="I2507" s="39">
        <v>1319.12768880521</v>
      </c>
    </row>
    <row r="2508" spans="1:9" x14ac:dyDescent="0.35">
      <c r="A2508" s="37" t="s">
        <v>246</v>
      </c>
      <c r="B2508" s="37" t="s">
        <v>141</v>
      </c>
      <c r="C2508" s="73" t="s">
        <v>65</v>
      </c>
      <c r="D2508" s="39">
        <v>844</v>
      </c>
      <c r="E2508" s="39">
        <v>1081.153088835573</v>
      </c>
      <c r="F2508" s="39">
        <v>1258.7522395989811</v>
      </c>
      <c r="G2508" s="39">
        <v>1204.6984015476389</v>
      </c>
      <c r="H2508" s="39">
        <v>1133.5511294369689</v>
      </c>
      <c r="I2508" s="39">
        <v>1121.222145943934</v>
      </c>
    </row>
    <row r="2509" spans="1:9" x14ac:dyDescent="0.35">
      <c r="A2509" s="37" t="s">
        <v>246</v>
      </c>
      <c r="B2509" s="37" t="s">
        <v>141</v>
      </c>
      <c r="C2509" s="73" t="s">
        <v>67</v>
      </c>
      <c r="D2509" s="39">
        <v>938</v>
      </c>
      <c r="E2509" s="39">
        <v>919.49378765678796</v>
      </c>
      <c r="F2509" s="39">
        <v>1136.5221822531921</v>
      </c>
      <c r="G2509" s="39">
        <v>1262.86070388556</v>
      </c>
      <c r="H2509" s="39">
        <v>1212.1825502425311</v>
      </c>
      <c r="I2509" s="39">
        <v>1139.263398801523</v>
      </c>
    </row>
    <row r="2510" spans="1:9" x14ac:dyDescent="0.35">
      <c r="A2510" s="37" t="s">
        <v>246</v>
      </c>
      <c r="B2510" s="37" t="s">
        <v>141</v>
      </c>
      <c r="C2510" s="73" t="s">
        <v>69</v>
      </c>
      <c r="D2510" s="39">
        <v>1067</v>
      </c>
      <c r="E2510" s="39">
        <v>1134.3263113281921</v>
      </c>
      <c r="F2510" s="39">
        <v>1152.4645047739291</v>
      </c>
      <c r="G2510" s="39">
        <v>1299.613787178635</v>
      </c>
      <c r="H2510" s="39">
        <v>1400.417649075762</v>
      </c>
      <c r="I2510" s="39">
        <v>1353.3823725839829</v>
      </c>
    </row>
    <row r="2511" spans="1:9" x14ac:dyDescent="0.35">
      <c r="A2511" s="37" t="s">
        <v>246</v>
      </c>
      <c r="B2511" s="37" t="s">
        <v>141</v>
      </c>
      <c r="C2511" s="73" t="s">
        <v>71</v>
      </c>
      <c r="D2511" s="39">
        <v>1288</v>
      </c>
      <c r="E2511" s="39">
        <v>1330.501572990571</v>
      </c>
      <c r="F2511" s="39">
        <v>1398.583996211747</v>
      </c>
      <c r="G2511" s="39">
        <v>1390.369461270391</v>
      </c>
      <c r="H2511" s="39">
        <v>1501.8687501476429</v>
      </c>
      <c r="I2511" s="39">
        <v>1594.7323529369801</v>
      </c>
    </row>
    <row r="2512" spans="1:9" x14ac:dyDescent="0.35">
      <c r="A2512" s="37" t="s">
        <v>246</v>
      </c>
      <c r="B2512" s="37" t="s">
        <v>141</v>
      </c>
      <c r="C2512" s="73" t="s">
        <v>73</v>
      </c>
      <c r="D2512" s="39">
        <v>1333</v>
      </c>
      <c r="E2512" s="39">
        <v>1519.4900113850449</v>
      </c>
      <c r="F2512" s="39">
        <v>1588.9948385821881</v>
      </c>
      <c r="G2512" s="39">
        <v>1622.223280827254</v>
      </c>
      <c r="H2512" s="39">
        <v>1598.343684904155</v>
      </c>
      <c r="I2512" s="39">
        <v>1690.469769191247</v>
      </c>
    </row>
    <row r="2513" spans="1:9" x14ac:dyDescent="0.35">
      <c r="A2513" s="37" t="s">
        <v>246</v>
      </c>
      <c r="B2513" s="37" t="s">
        <v>141</v>
      </c>
      <c r="C2513" s="73" t="s">
        <v>76</v>
      </c>
      <c r="D2513" s="39">
        <v>1540</v>
      </c>
      <c r="E2513" s="39">
        <v>1525.2107800957669</v>
      </c>
      <c r="F2513" s="39">
        <v>1737.0768385707349</v>
      </c>
      <c r="G2513" s="39">
        <v>1785.9509479523419</v>
      </c>
      <c r="H2513" s="39">
        <v>1798.4043392783501</v>
      </c>
      <c r="I2513" s="39">
        <v>1764.775933354872</v>
      </c>
    </row>
    <row r="2514" spans="1:9" x14ac:dyDescent="0.35">
      <c r="A2514" s="37" t="s">
        <v>246</v>
      </c>
      <c r="B2514" s="37" t="s">
        <v>141</v>
      </c>
      <c r="C2514" s="73" t="s">
        <v>78</v>
      </c>
      <c r="D2514" s="39">
        <v>1616</v>
      </c>
      <c r="E2514" s="39">
        <v>1640.9050553981849</v>
      </c>
      <c r="F2514" s="39">
        <v>1646.620750123632</v>
      </c>
      <c r="G2514" s="39">
        <v>1826.5099769095771</v>
      </c>
      <c r="H2514" s="39">
        <v>1861.444999642026</v>
      </c>
      <c r="I2514" s="39">
        <v>1859.9717488580061</v>
      </c>
    </row>
    <row r="2515" spans="1:9" x14ac:dyDescent="0.35">
      <c r="A2515" s="37" t="s">
        <v>246</v>
      </c>
      <c r="B2515" s="37" t="s">
        <v>141</v>
      </c>
      <c r="C2515" s="73" t="s">
        <v>80</v>
      </c>
      <c r="D2515" s="39">
        <v>1671</v>
      </c>
      <c r="E2515" s="39">
        <v>1744.3484598969869</v>
      </c>
      <c r="F2515" s="39">
        <v>1790.550966871187</v>
      </c>
      <c r="G2515" s="39">
        <v>1771.905962115103</v>
      </c>
      <c r="H2515" s="39">
        <v>1937.6359859147969</v>
      </c>
      <c r="I2515" s="39">
        <v>1966.8266373357831</v>
      </c>
    </row>
    <row r="2516" spans="1:9" x14ac:dyDescent="0.35">
      <c r="A2516" s="37" t="s">
        <v>246</v>
      </c>
      <c r="B2516" s="37" t="s">
        <v>141</v>
      </c>
      <c r="C2516" s="73" t="s">
        <v>82</v>
      </c>
      <c r="D2516" s="39">
        <v>1655</v>
      </c>
      <c r="E2516" s="39">
        <v>1766.387985989928</v>
      </c>
      <c r="F2516" s="39">
        <v>1852.5777151172199</v>
      </c>
      <c r="G2516" s="39">
        <v>1872.4680427892249</v>
      </c>
      <c r="H2516" s="39">
        <v>1843.992812290041</v>
      </c>
      <c r="I2516" s="39">
        <v>2000.5238442159221</v>
      </c>
    </row>
    <row r="2517" spans="1:9" x14ac:dyDescent="0.35">
      <c r="A2517" s="37" t="s">
        <v>246</v>
      </c>
      <c r="B2517" s="37" t="s">
        <v>141</v>
      </c>
      <c r="C2517" s="73" t="s">
        <v>84</v>
      </c>
      <c r="D2517" s="39">
        <v>1468</v>
      </c>
      <c r="E2517" s="39">
        <v>1736.3028565079651</v>
      </c>
      <c r="F2517" s="39">
        <v>1850.8441901670001</v>
      </c>
      <c r="G2517" s="39">
        <v>1905.5224985131811</v>
      </c>
      <c r="H2517" s="39">
        <v>1914.098628659428</v>
      </c>
      <c r="I2517" s="39">
        <v>1884.133832765483</v>
      </c>
    </row>
    <row r="2518" spans="1:9" x14ac:dyDescent="0.35">
      <c r="A2518" s="37" t="s">
        <v>246</v>
      </c>
      <c r="B2518" s="37" t="s">
        <v>141</v>
      </c>
      <c r="C2518" s="73" t="s">
        <v>86</v>
      </c>
      <c r="D2518" s="39">
        <v>1360</v>
      </c>
      <c r="E2518" s="39">
        <v>1433.6965457544291</v>
      </c>
      <c r="F2518" s="39">
        <v>1688.040590223404</v>
      </c>
      <c r="G2518" s="39">
        <v>1767.7937580093769</v>
      </c>
      <c r="H2518" s="39">
        <v>1805.2540592157179</v>
      </c>
      <c r="I2518" s="39">
        <v>1809.065045664755</v>
      </c>
    </row>
    <row r="2519" spans="1:9" x14ac:dyDescent="0.35">
      <c r="A2519" s="37" t="s">
        <v>246</v>
      </c>
      <c r="B2519" s="37" t="s">
        <v>141</v>
      </c>
      <c r="C2519" s="73" t="s">
        <v>88</v>
      </c>
      <c r="D2519" s="39">
        <v>895</v>
      </c>
      <c r="E2519" s="39">
        <v>1268.997531478575</v>
      </c>
      <c r="F2519" s="39">
        <v>1332.076090640049</v>
      </c>
      <c r="G2519" s="39">
        <v>1540.5942569975059</v>
      </c>
      <c r="H2519" s="39">
        <v>1602.480794479387</v>
      </c>
      <c r="I2519" s="39">
        <v>1632.333608167251</v>
      </c>
    </row>
    <row r="2520" spans="1:9" x14ac:dyDescent="0.35">
      <c r="A2520" s="37" t="s">
        <v>246</v>
      </c>
      <c r="B2520" s="37" t="s">
        <v>141</v>
      </c>
      <c r="C2520" s="73" t="s">
        <v>90</v>
      </c>
      <c r="D2520" s="39">
        <v>581</v>
      </c>
      <c r="E2520" s="39">
        <v>766.37181113278541</v>
      </c>
      <c r="F2520" s="39">
        <v>1083.986421938296</v>
      </c>
      <c r="G2520" s="39">
        <v>1123.5318084853279</v>
      </c>
      <c r="H2520" s="39">
        <v>1293.2568366925459</v>
      </c>
      <c r="I2520" s="39">
        <v>1344.519140859443</v>
      </c>
    </row>
    <row r="2521" spans="1:9" x14ac:dyDescent="0.35">
      <c r="A2521" s="37" t="s">
        <v>246</v>
      </c>
      <c r="B2521" s="37" t="s">
        <v>141</v>
      </c>
      <c r="C2521" s="73" t="s">
        <v>92</v>
      </c>
      <c r="D2521" s="39">
        <v>561</v>
      </c>
      <c r="E2521" s="39">
        <v>714.41071053471069</v>
      </c>
      <c r="F2521" s="39">
        <v>943.50908321518114</v>
      </c>
      <c r="G2521" s="39">
        <v>1294.8964749153911</v>
      </c>
      <c r="H2521" s="39">
        <v>1508.872205358251</v>
      </c>
      <c r="I2521" s="39">
        <v>1738.2878127761369</v>
      </c>
    </row>
    <row r="2522" spans="1:9" x14ac:dyDescent="0.35">
      <c r="A2522" s="37" t="s">
        <v>246</v>
      </c>
      <c r="B2522" s="37" t="s">
        <v>142</v>
      </c>
      <c r="C2522" s="73" t="s">
        <v>57</v>
      </c>
      <c r="D2522" s="39">
        <v>605</v>
      </c>
      <c r="E2522" s="39">
        <v>721.09563743685146</v>
      </c>
      <c r="F2522" s="39">
        <v>755.53625317734156</v>
      </c>
      <c r="G2522" s="39">
        <v>797.30828146187662</v>
      </c>
      <c r="H2522" s="39">
        <v>862.00564770785388</v>
      </c>
      <c r="I2522" s="39">
        <v>913.59780570359226</v>
      </c>
    </row>
    <row r="2523" spans="1:9" x14ac:dyDescent="0.35">
      <c r="A2523" s="37" t="s">
        <v>246</v>
      </c>
      <c r="B2523" s="37" t="s">
        <v>142</v>
      </c>
      <c r="C2523" s="74" t="s">
        <v>59</v>
      </c>
      <c r="D2523" s="39">
        <v>825</v>
      </c>
      <c r="E2523" s="39">
        <v>764.65383014574593</v>
      </c>
      <c r="F2523" s="39">
        <v>880.440596304255</v>
      </c>
      <c r="G2523" s="39">
        <v>922.15180825075413</v>
      </c>
      <c r="H2523" s="39">
        <v>975.66202857483859</v>
      </c>
      <c r="I2523" s="39">
        <v>1050.913906958388</v>
      </c>
    </row>
    <row r="2524" spans="1:9" x14ac:dyDescent="0.35">
      <c r="A2524" s="37" t="s">
        <v>246</v>
      </c>
      <c r="B2524" s="37" t="s">
        <v>142</v>
      </c>
      <c r="C2524" s="73" t="s">
        <v>61</v>
      </c>
      <c r="D2524" s="39">
        <v>881</v>
      </c>
      <c r="E2524" s="39">
        <v>859.200746510101</v>
      </c>
      <c r="F2524" s="39">
        <v>828.25042343714733</v>
      </c>
      <c r="G2524" s="39">
        <v>926.83900599681681</v>
      </c>
      <c r="H2524" s="39">
        <v>970.79872936015624</v>
      </c>
      <c r="I2524" s="39">
        <v>1028.695493733785</v>
      </c>
    </row>
    <row r="2525" spans="1:9" x14ac:dyDescent="0.35">
      <c r="A2525" s="37" t="s">
        <v>246</v>
      </c>
      <c r="B2525" s="37" t="s">
        <v>142</v>
      </c>
      <c r="C2525" s="73" t="s">
        <v>63</v>
      </c>
      <c r="D2525" s="39">
        <v>749</v>
      </c>
      <c r="E2525" s="39">
        <v>758.13307088148929</v>
      </c>
      <c r="F2525" s="39">
        <v>766.78314809460346</v>
      </c>
      <c r="G2525" s="39">
        <v>746.48592852430033</v>
      </c>
      <c r="H2525" s="39">
        <v>817.02553947998058</v>
      </c>
      <c r="I2525" s="39">
        <v>855.57111889209409</v>
      </c>
    </row>
    <row r="2526" spans="1:9" x14ac:dyDescent="0.35">
      <c r="A2526" s="37" t="s">
        <v>246</v>
      </c>
      <c r="B2526" s="37" t="s">
        <v>142</v>
      </c>
      <c r="C2526" s="73" t="s">
        <v>65</v>
      </c>
      <c r="D2526" s="39">
        <v>477</v>
      </c>
      <c r="E2526" s="39">
        <v>588.3563235021137</v>
      </c>
      <c r="F2526" s="39">
        <v>660.18671919177598</v>
      </c>
      <c r="G2526" s="39">
        <v>676.31835900867588</v>
      </c>
      <c r="H2526" s="39">
        <v>663.58578316540923</v>
      </c>
      <c r="I2526" s="39">
        <v>709.56140650577345</v>
      </c>
    </row>
    <row r="2527" spans="1:9" x14ac:dyDescent="0.35">
      <c r="A2527" s="37" t="s">
        <v>246</v>
      </c>
      <c r="B2527" s="37" t="s">
        <v>142</v>
      </c>
      <c r="C2527" s="73" t="s">
        <v>67</v>
      </c>
      <c r="D2527" s="39">
        <v>582</v>
      </c>
      <c r="E2527" s="39">
        <v>523.90692571736702</v>
      </c>
      <c r="F2527" s="39">
        <v>624.0816842936822</v>
      </c>
      <c r="G2527" s="39">
        <v>703.92637969341285</v>
      </c>
      <c r="H2527" s="39">
        <v>723.5578689306285</v>
      </c>
      <c r="I2527" s="39">
        <v>717.25283009931627</v>
      </c>
    </row>
    <row r="2528" spans="1:9" x14ac:dyDescent="0.35">
      <c r="A2528" s="37" t="s">
        <v>246</v>
      </c>
      <c r="B2528" s="37" t="s">
        <v>142</v>
      </c>
      <c r="C2528" s="73" t="s">
        <v>69</v>
      </c>
      <c r="D2528" s="39">
        <v>672</v>
      </c>
      <c r="E2528" s="39">
        <v>693.90366555339028</v>
      </c>
      <c r="F2528" s="39">
        <v>687.59415647708033</v>
      </c>
      <c r="G2528" s="39">
        <v>781.06558856595166</v>
      </c>
      <c r="H2528" s="39">
        <v>870.5363764670542</v>
      </c>
      <c r="I2528" s="39">
        <v>895.26564240649247</v>
      </c>
    </row>
    <row r="2529" spans="1:9" x14ac:dyDescent="0.35">
      <c r="A2529" s="37" t="s">
        <v>246</v>
      </c>
      <c r="B2529" s="37" t="s">
        <v>142</v>
      </c>
      <c r="C2529" s="73" t="s">
        <v>71</v>
      </c>
      <c r="D2529" s="39">
        <v>768</v>
      </c>
      <c r="E2529" s="39">
        <v>755.08293705949563</v>
      </c>
      <c r="F2529" s="39">
        <v>795.33213123230269</v>
      </c>
      <c r="G2529" s="39">
        <v>802.94888763044219</v>
      </c>
      <c r="H2529" s="39">
        <v>893.55028266029979</v>
      </c>
      <c r="I2529" s="39">
        <v>988.82567498244725</v>
      </c>
    </row>
    <row r="2530" spans="1:9" x14ac:dyDescent="0.35">
      <c r="A2530" s="37" t="s">
        <v>246</v>
      </c>
      <c r="B2530" s="37" t="s">
        <v>142</v>
      </c>
      <c r="C2530" s="73" t="s">
        <v>73</v>
      </c>
      <c r="D2530" s="39">
        <v>692</v>
      </c>
      <c r="E2530" s="39">
        <v>839.30534685976886</v>
      </c>
      <c r="F2530" s="39">
        <v>859.17608280645345</v>
      </c>
      <c r="G2530" s="39">
        <v>902.35902305727961</v>
      </c>
      <c r="H2530" s="39">
        <v>918.28731143265952</v>
      </c>
      <c r="I2530" s="39">
        <v>1010.0419361274541</v>
      </c>
    </row>
    <row r="2531" spans="1:9" x14ac:dyDescent="0.35">
      <c r="A2531" s="37" t="s">
        <v>246</v>
      </c>
      <c r="B2531" s="37" t="s">
        <v>142</v>
      </c>
      <c r="C2531" s="73" t="s">
        <v>76</v>
      </c>
      <c r="D2531" s="39">
        <v>865</v>
      </c>
      <c r="E2531" s="39">
        <v>781.17454198015128</v>
      </c>
      <c r="F2531" s="39">
        <v>942.0214946777802</v>
      </c>
      <c r="G2531" s="39">
        <v>975.25021000726986</v>
      </c>
      <c r="H2531" s="39">
        <v>1021.515245461111</v>
      </c>
      <c r="I2531" s="39">
        <v>1043.1495408562439</v>
      </c>
    </row>
    <row r="2532" spans="1:9" x14ac:dyDescent="0.35">
      <c r="A2532" s="37" t="s">
        <v>246</v>
      </c>
      <c r="B2532" s="37" t="s">
        <v>142</v>
      </c>
      <c r="C2532" s="73" t="s">
        <v>78</v>
      </c>
      <c r="D2532" s="39">
        <v>915</v>
      </c>
      <c r="E2532" s="39">
        <v>899.6174950601436</v>
      </c>
      <c r="F2532" s="39">
        <v>857.75918775509308</v>
      </c>
      <c r="G2532" s="39">
        <v>1019.087362541254</v>
      </c>
      <c r="H2532" s="39">
        <v>1059.9052218694439</v>
      </c>
      <c r="I2532" s="39">
        <v>1108.264083873989</v>
      </c>
    </row>
    <row r="2533" spans="1:9" x14ac:dyDescent="0.35">
      <c r="A2533" s="37" t="s">
        <v>246</v>
      </c>
      <c r="B2533" s="37" t="s">
        <v>142</v>
      </c>
      <c r="C2533" s="73" t="s">
        <v>80</v>
      </c>
      <c r="D2533" s="39">
        <v>947</v>
      </c>
      <c r="E2533" s="39">
        <v>978.36558195731095</v>
      </c>
      <c r="F2533" s="39">
        <v>995.41422036267886</v>
      </c>
      <c r="G2533" s="39">
        <v>973.75657697865324</v>
      </c>
      <c r="H2533" s="39">
        <v>1138.499168575526</v>
      </c>
      <c r="I2533" s="39">
        <v>1188.555635406256</v>
      </c>
    </row>
    <row r="2534" spans="1:9" x14ac:dyDescent="0.35">
      <c r="A2534" s="37" t="s">
        <v>246</v>
      </c>
      <c r="B2534" s="37" t="s">
        <v>142</v>
      </c>
      <c r="C2534" s="73" t="s">
        <v>82</v>
      </c>
      <c r="D2534" s="39">
        <v>967</v>
      </c>
      <c r="E2534" s="39">
        <v>969.53739760615986</v>
      </c>
      <c r="F2534" s="39">
        <v>1026.869769781094</v>
      </c>
      <c r="G2534" s="39">
        <v>1056.785272785497</v>
      </c>
      <c r="H2534" s="39">
        <v>1048.9716663731911</v>
      </c>
      <c r="I2534" s="39">
        <v>1214.446580751488</v>
      </c>
    </row>
    <row r="2535" spans="1:9" x14ac:dyDescent="0.35">
      <c r="A2535" s="37" t="s">
        <v>246</v>
      </c>
      <c r="B2535" s="37" t="s">
        <v>142</v>
      </c>
      <c r="C2535" s="73" t="s">
        <v>84</v>
      </c>
      <c r="D2535" s="39">
        <v>841</v>
      </c>
      <c r="E2535" s="39">
        <v>968.48814530834295</v>
      </c>
      <c r="F2535" s="39">
        <v>1000.7409890510349</v>
      </c>
      <c r="G2535" s="39">
        <v>1065.62936332462</v>
      </c>
      <c r="H2535" s="39">
        <v>1104.0470838400749</v>
      </c>
      <c r="I2535" s="39">
        <v>1108.1936555923769</v>
      </c>
    </row>
    <row r="2536" spans="1:9" x14ac:dyDescent="0.35">
      <c r="A2536" s="37" t="s">
        <v>246</v>
      </c>
      <c r="B2536" s="37" t="s">
        <v>142</v>
      </c>
      <c r="C2536" s="73" t="s">
        <v>86</v>
      </c>
      <c r="D2536" s="39">
        <v>755</v>
      </c>
      <c r="E2536" s="39">
        <v>792.89145679002888</v>
      </c>
      <c r="F2536" s="39">
        <v>925.32682839795916</v>
      </c>
      <c r="G2536" s="39">
        <v>967.58934876794024</v>
      </c>
      <c r="H2536" s="39">
        <v>1034.1158526044969</v>
      </c>
      <c r="I2536" s="39">
        <v>1078.3808947157449</v>
      </c>
    </row>
    <row r="2537" spans="1:9" x14ac:dyDescent="0.35">
      <c r="A2537" s="37" t="s">
        <v>246</v>
      </c>
      <c r="B2537" s="37" t="s">
        <v>142</v>
      </c>
      <c r="C2537" s="73" t="s">
        <v>88</v>
      </c>
      <c r="D2537" s="39">
        <v>492</v>
      </c>
      <c r="E2537" s="39">
        <v>664.10297924993847</v>
      </c>
      <c r="F2537" s="39">
        <v>708.62559547247611</v>
      </c>
      <c r="G2537" s="39">
        <v>828.59643238174942</v>
      </c>
      <c r="H2537" s="39">
        <v>873.13415901112216</v>
      </c>
      <c r="I2537" s="39">
        <v>938.48212795423649</v>
      </c>
    </row>
    <row r="2538" spans="1:9" x14ac:dyDescent="0.35">
      <c r="A2538" s="37" t="s">
        <v>246</v>
      </c>
      <c r="B2538" s="37" t="s">
        <v>142</v>
      </c>
      <c r="C2538" s="73" t="s">
        <v>90</v>
      </c>
      <c r="D2538" s="39">
        <v>257</v>
      </c>
      <c r="E2538" s="39">
        <v>405.96360001960238</v>
      </c>
      <c r="F2538" s="39">
        <v>561.78193323671974</v>
      </c>
      <c r="G2538" s="39">
        <v>607.29971530759428</v>
      </c>
      <c r="H2538" s="39">
        <v>713.8365524320435</v>
      </c>
      <c r="I2538" s="39">
        <v>759.88637197183141</v>
      </c>
    </row>
    <row r="2539" spans="1:9" x14ac:dyDescent="0.35">
      <c r="A2539" s="37" t="s">
        <v>246</v>
      </c>
      <c r="B2539" s="37" t="s">
        <v>142</v>
      </c>
      <c r="C2539" s="73" t="s">
        <v>92</v>
      </c>
      <c r="D2539" s="39">
        <v>193</v>
      </c>
      <c r="E2539" s="39">
        <v>270.00871864584792</v>
      </c>
      <c r="F2539" s="39">
        <v>416.45114996754847</v>
      </c>
      <c r="G2539" s="39">
        <v>604.54165524379766</v>
      </c>
      <c r="H2539" s="39">
        <v>742.09369513789841</v>
      </c>
      <c r="I2539" s="39">
        <v>891.66364276381671</v>
      </c>
    </row>
    <row r="2540" spans="1:9" x14ac:dyDescent="0.35">
      <c r="A2540" s="37" t="s">
        <v>246</v>
      </c>
      <c r="B2540" s="37" t="s">
        <v>143</v>
      </c>
      <c r="C2540" s="73" t="s">
        <v>57</v>
      </c>
      <c r="D2540" s="39">
        <v>765</v>
      </c>
      <c r="E2540" s="39">
        <v>863.6236712841644</v>
      </c>
      <c r="F2540" s="39">
        <v>849.77040898713085</v>
      </c>
      <c r="G2540" s="39">
        <v>857.34578792698369</v>
      </c>
      <c r="H2540" s="39">
        <v>869.52077906853731</v>
      </c>
      <c r="I2540" s="39">
        <v>867.42158267799516</v>
      </c>
    </row>
    <row r="2541" spans="1:9" x14ac:dyDescent="0.35">
      <c r="A2541" s="37" t="s">
        <v>246</v>
      </c>
      <c r="B2541" s="37" t="s">
        <v>143</v>
      </c>
      <c r="C2541" s="74" t="s">
        <v>59</v>
      </c>
      <c r="D2541" s="39">
        <v>920</v>
      </c>
      <c r="E2541" s="39">
        <v>819.43863223501967</v>
      </c>
      <c r="F2541" s="39">
        <v>901.43218575223716</v>
      </c>
      <c r="G2541" s="39">
        <v>890.2540120987976</v>
      </c>
      <c r="H2541" s="39">
        <v>897.87882184657542</v>
      </c>
      <c r="I2541" s="39">
        <v>910.72042622741571</v>
      </c>
    </row>
    <row r="2542" spans="1:9" x14ac:dyDescent="0.35">
      <c r="A2542" s="37" t="s">
        <v>246</v>
      </c>
      <c r="B2542" s="37" t="s">
        <v>143</v>
      </c>
      <c r="C2542" s="73" t="s">
        <v>61</v>
      </c>
      <c r="D2542" s="39">
        <v>1030</v>
      </c>
      <c r="E2542" s="39">
        <v>975.29206576252557</v>
      </c>
      <c r="F2542" s="39">
        <v>887.47037222296547</v>
      </c>
      <c r="G2542" s="39">
        <v>948.60140994155722</v>
      </c>
      <c r="H2542" s="39">
        <v>938.92992836836049</v>
      </c>
      <c r="I2542" s="39">
        <v>947.54041401933682</v>
      </c>
    </row>
    <row r="2543" spans="1:9" x14ac:dyDescent="0.35">
      <c r="A2543" s="37" t="s">
        <v>246</v>
      </c>
      <c r="B2543" s="37" t="s">
        <v>143</v>
      </c>
      <c r="C2543" s="73" t="s">
        <v>63</v>
      </c>
      <c r="D2543" s="39">
        <v>890</v>
      </c>
      <c r="E2543" s="39">
        <v>876.33715066875584</v>
      </c>
      <c r="F2543" s="39">
        <v>829.73159483084044</v>
      </c>
      <c r="G2543" s="39">
        <v>756.66758976645428</v>
      </c>
      <c r="H2543" s="39">
        <v>790.85530842835067</v>
      </c>
      <c r="I2543" s="39">
        <v>780.87220355106012</v>
      </c>
    </row>
    <row r="2544" spans="1:9" x14ac:dyDescent="0.35">
      <c r="A2544" s="37" t="s">
        <v>246</v>
      </c>
      <c r="B2544" s="37" t="s">
        <v>143</v>
      </c>
      <c r="C2544" s="73" t="s">
        <v>65</v>
      </c>
      <c r="D2544" s="39">
        <v>782</v>
      </c>
      <c r="E2544" s="39">
        <v>736.98922516872926</v>
      </c>
      <c r="F2544" s="39">
        <v>780.49641033035937</v>
      </c>
      <c r="G2544" s="39">
        <v>758.36031121342455</v>
      </c>
      <c r="H2544" s="39">
        <v>702.77061825881788</v>
      </c>
      <c r="I2544" s="39">
        <v>710.40432323616926</v>
      </c>
    </row>
    <row r="2545" spans="1:9" x14ac:dyDescent="0.35">
      <c r="A2545" s="37" t="s">
        <v>246</v>
      </c>
      <c r="B2545" s="37" t="s">
        <v>143</v>
      </c>
      <c r="C2545" s="73" t="s">
        <v>67</v>
      </c>
      <c r="D2545" s="39">
        <v>793</v>
      </c>
      <c r="E2545" s="39">
        <v>786.2806461848204</v>
      </c>
      <c r="F2545" s="39">
        <v>793.97533772647387</v>
      </c>
      <c r="G2545" s="39">
        <v>851.31122272998755</v>
      </c>
      <c r="H2545" s="39">
        <v>836.40330772039977</v>
      </c>
      <c r="I2545" s="39">
        <v>788.06017280983508</v>
      </c>
    </row>
    <row r="2546" spans="1:9" x14ac:dyDescent="0.35">
      <c r="A2546" s="37" t="s">
        <v>246</v>
      </c>
      <c r="B2546" s="37" t="s">
        <v>143</v>
      </c>
      <c r="C2546" s="73" t="s">
        <v>69</v>
      </c>
      <c r="D2546" s="39">
        <v>826</v>
      </c>
      <c r="E2546" s="39">
        <v>803.4473241141427</v>
      </c>
      <c r="F2546" s="39">
        <v>797.75286205330633</v>
      </c>
      <c r="G2546" s="39">
        <v>808.89709667063642</v>
      </c>
      <c r="H2546" s="39">
        <v>862.39503578483323</v>
      </c>
      <c r="I2546" s="39">
        <v>848.39522311719747</v>
      </c>
    </row>
    <row r="2547" spans="1:9" x14ac:dyDescent="0.35">
      <c r="A2547" s="37" t="s">
        <v>246</v>
      </c>
      <c r="B2547" s="37" t="s">
        <v>143</v>
      </c>
      <c r="C2547" s="73" t="s">
        <v>71</v>
      </c>
      <c r="D2547" s="39">
        <v>784</v>
      </c>
      <c r="E2547" s="39">
        <v>859.68108053451624</v>
      </c>
      <c r="F2547" s="39">
        <v>845.70317173406352</v>
      </c>
      <c r="G2547" s="39">
        <v>833.55693495421303</v>
      </c>
      <c r="H2547" s="39">
        <v>847.19384963117204</v>
      </c>
      <c r="I2547" s="39">
        <v>901.23927484291073</v>
      </c>
    </row>
    <row r="2548" spans="1:9" x14ac:dyDescent="0.35">
      <c r="A2548" s="37" t="s">
        <v>246</v>
      </c>
      <c r="B2548" s="37" t="s">
        <v>143</v>
      </c>
      <c r="C2548" s="73" t="s">
        <v>73</v>
      </c>
      <c r="D2548" s="39">
        <v>847</v>
      </c>
      <c r="E2548" s="39">
        <v>860.2935051403233</v>
      </c>
      <c r="F2548" s="39">
        <v>931.56046668549516</v>
      </c>
      <c r="G2548" s="39">
        <v>924.02618857472987</v>
      </c>
      <c r="H2548" s="39">
        <v>906.97340457429721</v>
      </c>
      <c r="I2548" s="39">
        <v>924.76084180255589</v>
      </c>
    </row>
    <row r="2549" spans="1:9" x14ac:dyDescent="0.35">
      <c r="A2549" s="37" t="s">
        <v>246</v>
      </c>
      <c r="B2549" s="37" t="s">
        <v>143</v>
      </c>
      <c r="C2549" s="73" t="s">
        <v>76</v>
      </c>
      <c r="D2549" s="39">
        <v>1007</v>
      </c>
      <c r="E2549" s="39">
        <v>898.80382349995239</v>
      </c>
      <c r="F2549" s="39">
        <v>932.24886793472183</v>
      </c>
      <c r="G2549" s="39">
        <v>993.42555299048001</v>
      </c>
      <c r="H2549" s="39">
        <v>988.74782315554785</v>
      </c>
      <c r="I2549" s="39">
        <v>969.83733233770477</v>
      </c>
    </row>
    <row r="2550" spans="1:9" x14ac:dyDescent="0.35">
      <c r="A2550" s="37" t="s">
        <v>246</v>
      </c>
      <c r="B2550" s="37" t="s">
        <v>143</v>
      </c>
      <c r="C2550" s="73" t="s">
        <v>78</v>
      </c>
      <c r="D2550" s="39">
        <v>1088</v>
      </c>
      <c r="E2550" s="39">
        <v>1060.358166124237</v>
      </c>
      <c r="F2550" s="39">
        <v>970.52173775105291</v>
      </c>
      <c r="G2550" s="39">
        <v>1022.248317516129</v>
      </c>
      <c r="H2550" s="39">
        <v>1078.366535975181</v>
      </c>
      <c r="I2550" s="39">
        <v>1075.4465603888279</v>
      </c>
    </row>
    <row r="2551" spans="1:9" x14ac:dyDescent="0.35">
      <c r="A2551" s="37" t="s">
        <v>246</v>
      </c>
      <c r="B2551" s="37" t="s">
        <v>143</v>
      </c>
      <c r="C2551" s="73" t="s">
        <v>80</v>
      </c>
      <c r="D2551" s="39">
        <v>1292</v>
      </c>
      <c r="E2551" s="39">
        <v>1184.166327681321</v>
      </c>
      <c r="F2551" s="39">
        <v>1160.376904364143</v>
      </c>
      <c r="G2551" s="39">
        <v>1084.004356248628</v>
      </c>
      <c r="H2551" s="39">
        <v>1157.0614261981791</v>
      </c>
      <c r="I2551" s="39">
        <v>1212.6849295826671</v>
      </c>
    </row>
    <row r="2552" spans="1:9" x14ac:dyDescent="0.35">
      <c r="A2552" s="37" t="s">
        <v>246</v>
      </c>
      <c r="B2552" s="37" t="s">
        <v>143</v>
      </c>
      <c r="C2552" s="73" t="s">
        <v>82</v>
      </c>
      <c r="D2552" s="39">
        <v>1272</v>
      </c>
      <c r="E2552" s="39">
        <v>1384.8135859002241</v>
      </c>
      <c r="F2552" s="39">
        <v>1298.0224846891381</v>
      </c>
      <c r="G2552" s="39">
        <v>1284.0868900926621</v>
      </c>
      <c r="H2552" s="39">
        <v>1218.550889872115</v>
      </c>
      <c r="I2552" s="39">
        <v>1315.246516254123</v>
      </c>
    </row>
    <row r="2553" spans="1:9" x14ac:dyDescent="0.35">
      <c r="A2553" s="37" t="s">
        <v>246</v>
      </c>
      <c r="B2553" s="37" t="s">
        <v>143</v>
      </c>
      <c r="C2553" s="73" t="s">
        <v>84</v>
      </c>
      <c r="D2553" s="39">
        <v>1355</v>
      </c>
      <c r="E2553" s="39">
        <v>1365.7076623844359</v>
      </c>
      <c r="F2553" s="39">
        <v>1474.2362588056681</v>
      </c>
      <c r="G2553" s="39">
        <v>1410.806426641748</v>
      </c>
      <c r="H2553" s="39">
        <v>1403.8624150296521</v>
      </c>
      <c r="I2553" s="39">
        <v>1353.7493611934981</v>
      </c>
    </row>
    <row r="2554" spans="1:9" x14ac:dyDescent="0.35">
      <c r="A2554" s="37" t="s">
        <v>246</v>
      </c>
      <c r="B2554" s="37" t="s">
        <v>143</v>
      </c>
      <c r="C2554" s="73" t="s">
        <v>86</v>
      </c>
      <c r="D2554" s="39">
        <v>1183</v>
      </c>
      <c r="E2554" s="39">
        <v>1245.7051795548371</v>
      </c>
      <c r="F2554" s="39">
        <v>1278.4203118614021</v>
      </c>
      <c r="G2554" s="39">
        <v>1376.202107570168</v>
      </c>
      <c r="H2554" s="39">
        <v>1332.2104853385449</v>
      </c>
      <c r="I2554" s="39">
        <v>1330.341085146247</v>
      </c>
    </row>
    <row r="2555" spans="1:9" x14ac:dyDescent="0.35">
      <c r="A2555" s="37" t="s">
        <v>246</v>
      </c>
      <c r="B2555" s="37" t="s">
        <v>143</v>
      </c>
      <c r="C2555" s="73" t="s">
        <v>88</v>
      </c>
      <c r="D2555" s="39">
        <v>808</v>
      </c>
      <c r="E2555" s="39">
        <v>1062.057945070474</v>
      </c>
      <c r="F2555" s="39">
        <v>1121.6377611439091</v>
      </c>
      <c r="G2555" s="39">
        <v>1170.1449488472001</v>
      </c>
      <c r="H2555" s="39">
        <v>1259.160680487224</v>
      </c>
      <c r="I2555" s="39">
        <v>1234.482010685279</v>
      </c>
    </row>
    <row r="2556" spans="1:9" x14ac:dyDescent="0.35">
      <c r="A2556" s="37" t="s">
        <v>246</v>
      </c>
      <c r="B2556" s="37" t="s">
        <v>143</v>
      </c>
      <c r="C2556" s="73" t="s">
        <v>90</v>
      </c>
      <c r="D2556" s="39">
        <v>476</v>
      </c>
      <c r="E2556" s="39">
        <v>678.20099553404725</v>
      </c>
      <c r="F2556" s="39">
        <v>904.98647940589456</v>
      </c>
      <c r="G2556" s="39">
        <v>969.59725176287179</v>
      </c>
      <c r="H2556" s="39">
        <v>1028.4631085159469</v>
      </c>
      <c r="I2556" s="39">
        <v>1110.528101719859</v>
      </c>
    </row>
    <row r="2557" spans="1:9" x14ac:dyDescent="0.35">
      <c r="A2557" s="37" t="s">
        <v>246</v>
      </c>
      <c r="B2557" s="37" t="s">
        <v>143</v>
      </c>
      <c r="C2557" s="73" t="s">
        <v>92</v>
      </c>
      <c r="D2557" s="39">
        <v>441</v>
      </c>
      <c r="E2557" s="39">
        <v>534.81270965696604</v>
      </c>
      <c r="F2557" s="39">
        <v>745.60424815509896</v>
      </c>
      <c r="G2557" s="39">
        <v>1035.8098944499161</v>
      </c>
      <c r="H2557" s="39">
        <v>1245.8981376896261</v>
      </c>
      <c r="I2557" s="39">
        <v>1400.1093694469239</v>
      </c>
    </row>
    <row r="2558" spans="1:9" x14ac:dyDescent="0.35">
      <c r="A2558" s="37" t="s">
        <v>246</v>
      </c>
      <c r="B2558" s="37" t="s">
        <v>144</v>
      </c>
      <c r="C2558" s="73" t="s">
        <v>57</v>
      </c>
      <c r="D2558" s="39">
        <v>818</v>
      </c>
      <c r="E2558" s="39">
        <v>850.32687166096309</v>
      </c>
      <c r="F2558" s="39">
        <v>832.21450595408101</v>
      </c>
      <c r="G2558" s="39">
        <v>824.84544228517154</v>
      </c>
      <c r="H2558" s="39">
        <v>820.56180492802389</v>
      </c>
      <c r="I2558" s="39">
        <v>805.2682153376619</v>
      </c>
    </row>
    <row r="2559" spans="1:9" x14ac:dyDescent="0.35">
      <c r="A2559" s="37" t="s">
        <v>246</v>
      </c>
      <c r="B2559" s="37" t="s">
        <v>144</v>
      </c>
      <c r="C2559" s="74" t="s">
        <v>59</v>
      </c>
      <c r="D2559" s="39">
        <v>1057</v>
      </c>
      <c r="E2559" s="39">
        <v>859.21109817841091</v>
      </c>
      <c r="F2559" s="39">
        <v>882.45709176624325</v>
      </c>
      <c r="G2559" s="39">
        <v>865.52752746108808</v>
      </c>
      <c r="H2559" s="39">
        <v>858.65902426488447</v>
      </c>
      <c r="I2559" s="39">
        <v>855.87041209701624</v>
      </c>
    </row>
    <row r="2560" spans="1:9" x14ac:dyDescent="0.35">
      <c r="A2560" s="37" t="s">
        <v>246</v>
      </c>
      <c r="B2560" s="37" t="s">
        <v>144</v>
      </c>
      <c r="C2560" s="73" t="s">
        <v>61</v>
      </c>
      <c r="D2560" s="39">
        <v>1219</v>
      </c>
      <c r="E2560" s="39">
        <v>1082.488600174441</v>
      </c>
      <c r="F2560" s="39">
        <v>925.22095713523049</v>
      </c>
      <c r="G2560" s="39">
        <v>937.60717256040039</v>
      </c>
      <c r="H2560" s="39">
        <v>918.19625484006315</v>
      </c>
      <c r="I2560" s="39">
        <v>910.87955320952221</v>
      </c>
    </row>
    <row r="2561" spans="1:9" x14ac:dyDescent="0.35">
      <c r="A2561" s="37" t="s">
        <v>246</v>
      </c>
      <c r="B2561" s="37" t="s">
        <v>144</v>
      </c>
      <c r="C2561" s="73" t="s">
        <v>63</v>
      </c>
      <c r="D2561" s="39">
        <v>1015</v>
      </c>
      <c r="E2561" s="39">
        <v>1050.9026283093319</v>
      </c>
      <c r="F2561" s="39">
        <v>954.40624568749706</v>
      </c>
      <c r="G2561" s="39">
        <v>838.95424802944399</v>
      </c>
      <c r="H2561" s="39">
        <v>834.35693490628296</v>
      </c>
      <c r="I2561" s="39">
        <v>812.61348729167037</v>
      </c>
    </row>
    <row r="2562" spans="1:9" x14ac:dyDescent="0.35">
      <c r="A2562" s="37" t="s">
        <v>246</v>
      </c>
      <c r="B2562" s="37" t="s">
        <v>144</v>
      </c>
      <c r="C2562" s="73" t="s">
        <v>65</v>
      </c>
      <c r="D2562" s="39">
        <v>748</v>
      </c>
      <c r="E2562" s="39">
        <v>699.58272132791581</v>
      </c>
      <c r="F2562" s="39">
        <v>761.80274230989949</v>
      </c>
      <c r="G2562" s="39">
        <v>720.29987545025449</v>
      </c>
      <c r="H2562" s="39">
        <v>649.55444236173173</v>
      </c>
      <c r="I2562" s="39">
        <v>630.92257443031747</v>
      </c>
    </row>
    <row r="2563" spans="1:9" x14ac:dyDescent="0.35">
      <c r="A2563" s="37" t="s">
        <v>246</v>
      </c>
      <c r="B2563" s="37" t="s">
        <v>144</v>
      </c>
      <c r="C2563" s="73" t="s">
        <v>67</v>
      </c>
      <c r="D2563" s="39">
        <v>904</v>
      </c>
      <c r="E2563" s="39">
        <v>738.88034969598027</v>
      </c>
      <c r="F2563" s="39">
        <v>750.22757995948405</v>
      </c>
      <c r="G2563" s="39">
        <v>805.28748499405253</v>
      </c>
      <c r="H2563" s="39">
        <v>774.19944609379138</v>
      </c>
      <c r="I2563" s="39">
        <v>715.17317385662352</v>
      </c>
    </row>
    <row r="2564" spans="1:9" x14ac:dyDescent="0.35">
      <c r="A2564" s="37" t="s">
        <v>246</v>
      </c>
      <c r="B2564" s="37" t="s">
        <v>144</v>
      </c>
      <c r="C2564" s="73" t="s">
        <v>69</v>
      </c>
      <c r="D2564" s="39">
        <v>883</v>
      </c>
      <c r="E2564" s="39">
        <v>894.32403222261917</v>
      </c>
      <c r="F2564" s="39">
        <v>811.57396867628768</v>
      </c>
      <c r="G2564" s="39">
        <v>824.54568125966125</v>
      </c>
      <c r="H2564" s="39">
        <v>872.05399250412484</v>
      </c>
      <c r="I2564" s="39">
        <v>843.10512439507636</v>
      </c>
    </row>
    <row r="2565" spans="1:9" x14ac:dyDescent="0.35">
      <c r="A2565" s="37" t="s">
        <v>246</v>
      </c>
      <c r="B2565" s="37" t="s">
        <v>144</v>
      </c>
      <c r="C2565" s="73" t="s">
        <v>71</v>
      </c>
      <c r="D2565" s="39">
        <v>909</v>
      </c>
      <c r="E2565" s="39">
        <v>931.34693423395152</v>
      </c>
      <c r="F2565" s="39">
        <v>940.22936287206096</v>
      </c>
      <c r="G2565" s="39">
        <v>875.37744844323925</v>
      </c>
      <c r="H2565" s="39">
        <v>885.41629499786893</v>
      </c>
      <c r="I2565" s="39">
        <v>928.83703164681071</v>
      </c>
    </row>
    <row r="2566" spans="1:9" x14ac:dyDescent="0.35">
      <c r="A2566" s="37" t="s">
        <v>246</v>
      </c>
      <c r="B2566" s="37" t="s">
        <v>144</v>
      </c>
      <c r="C2566" s="73" t="s">
        <v>73</v>
      </c>
      <c r="D2566" s="39">
        <v>965</v>
      </c>
      <c r="E2566" s="39">
        <v>978.18547877347714</v>
      </c>
      <c r="F2566" s="39">
        <v>1003.801893486471</v>
      </c>
      <c r="G2566" s="39">
        <v>1004.08783004554</v>
      </c>
      <c r="H2566" s="39">
        <v>945.89640533960574</v>
      </c>
      <c r="I2566" s="39">
        <v>954.33344650976926</v>
      </c>
    </row>
    <row r="2567" spans="1:9" x14ac:dyDescent="0.35">
      <c r="A2567" s="37" t="s">
        <v>246</v>
      </c>
      <c r="B2567" s="37" t="s">
        <v>144</v>
      </c>
      <c r="C2567" s="73" t="s">
        <v>76</v>
      </c>
      <c r="D2567" s="39">
        <v>1145</v>
      </c>
      <c r="E2567" s="39">
        <v>1013.880325147036</v>
      </c>
      <c r="F2567" s="39">
        <v>1050.7867168972659</v>
      </c>
      <c r="G2567" s="39">
        <v>1071.770052728061</v>
      </c>
      <c r="H2567" s="39">
        <v>1066.8579523935539</v>
      </c>
      <c r="I2567" s="39">
        <v>1010.771159011057</v>
      </c>
    </row>
    <row r="2568" spans="1:9" x14ac:dyDescent="0.35">
      <c r="A2568" s="37" t="s">
        <v>246</v>
      </c>
      <c r="B2568" s="37" t="s">
        <v>144</v>
      </c>
      <c r="C2568" s="73" t="s">
        <v>78</v>
      </c>
      <c r="D2568" s="39">
        <v>1190</v>
      </c>
      <c r="E2568" s="39">
        <v>1194.6038044636341</v>
      </c>
      <c r="F2568" s="39">
        <v>1090.309830492331</v>
      </c>
      <c r="G2568" s="39">
        <v>1144.1263566044149</v>
      </c>
      <c r="H2568" s="39">
        <v>1161.6263386613291</v>
      </c>
      <c r="I2568" s="39">
        <v>1150.704791250138</v>
      </c>
    </row>
    <row r="2569" spans="1:9" x14ac:dyDescent="0.35">
      <c r="A2569" s="37" t="s">
        <v>246</v>
      </c>
      <c r="B2569" s="37" t="s">
        <v>144</v>
      </c>
      <c r="C2569" s="73" t="s">
        <v>80</v>
      </c>
      <c r="D2569" s="39">
        <v>1360</v>
      </c>
      <c r="E2569" s="39">
        <v>1272.02738753885</v>
      </c>
      <c r="F2569" s="39">
        <v>1282.066327588911</v>
      </c>
      <c r="G2569" s="39">
        <v>1191.6416055461241</v>
      </c>
      <c r="H2569" s="39">
        <v>1259.9883305897299</v>
      </c>
      <c r="I2569" s="39">
        <v>1275.6124697287271</v>
      </c>
    </row>
    <row r="2570" spans="1:9" x14ac:dyDescent="0.35">
      <c r="A2570" s="37" t="s">
        <v>246</v>
      </c>
      <c r="B2570" s="37" t="s">
        <v>144</v>
      </c>
      <c r="C2570" s="73" t="s">
        <v>82</v>
      </c>
      <c r="D2570" s="39">
        <v>1467</v>
      </c>
      <c r="E2570" s="39">
        <v>1446.7718441327161</v>
      </c>
      <c r="F2570" s="39">
        <v>1381.2794244886149</v>
      </c>
      <c r="G2570" s="39">
        <v>1389.490013969616</v>
      </c>
      <c r="H2570" s="39">
        <v>1307.4040475764191</v>
      </c>
      <c r="I2570" s="39">
        <v>1388.5908983022671</v>
      </c>
    </row>
    <row r="2571" spans="1:9" x14ac:dyDescent="0.35">
      <c r="A2571" s="37" t="s">
        <v>246</v>
      </c>
      <c r="B2571" s="37" t="s">
        <v>144</v>
      </c>
      <c r="C2571" s="73" t="s">
        <v>84</v>
      </c>
      <c r="D2571" s="39">
        <v>1433</v>
      </c>
      <c r="E2571" s="39">
        <v>1486.387190276562</v>
      </c>
      <c r="F2571" s="39">
        <v>1480.287293299577</v>
      </c>
      <c r="G2571" s="39">
        <v>1426.4934526415459</v>
      </c>
      <c r="H2571" s="39">
        <v>1431.551363045068</v>
      </c>
      <c r="I2571" s="39">
        <v>1356.8390984017281</v>
      </c>
    </row>
    <row r="2572" spans="1:9" x14ac:dyDescent="0.35">
      <c r="A2572" s="37" t="s">
        <v>246</v>
      </c>
      <c r="B2572" s="37" t="s">
        <v>144</v>
      </c>
      <c r="C2572" s="73" t="s">
        <v>86</v>
      </c>
      <c r="D2572" s="39">
        <v>1289</v>
      </c>
      <c r="E2572" s="39">
        <v>1393.1328423529569</v>
      </c>
      <c r="F2572" s="39">
        <v>1464.530194431366</v>
      </c>
      <c r="G2572" s="39">
        <v>1465.570420761569</v>
      </c>
      <c r="H2572" s="39">
        <v>1419.6520495684181</v>
      </c>
      <c r="I2572" s="39">
        <v>1423.677923977468</v>
      </c>
    </row>
    <row r="2573" spans="1:9" x14ac:dyDescent="0.35">
      <c r="A2573" s="37" t="s">
        <v>246</v>
      </c>
      <c r="B2573" s="37" t="s">
        <v>144</v>
      </c>
      <c r="C2573" s="73" t="s">
        <v>88</v>
      </c>
      <c r="D2573" s="39">
        <v>889</v>
      </c>
      <c r="E2573" s="39">
        <v>1275.84475637382</v>
      </c>
      <c r="F2573" s="39">
        <v>1383.0062904906119</v>
      </c>
      <c r="G2573" s="39">
        <v>1470.48711861073</v>
      </c>
      <c r="H2573" s="39">
        <v>1479.769539836167</v>
      </c>
      <c r="I2573" s="39">
        <v>1444.3893021640949</v>
      </c>
    </row>
    <row r="2574" spans="1:9" x14ac:dyDescent="0.35">
      <c r="A2574" s="37" t="s">
        <v>246</v>
      </c>
      <c r="B2574" s="37" t="s">
        <v>144</v>
      </c>
      <c r="C2574" s="73" t="s">
        <v>90</v>
      </c>
      <c r="D2574" s="39">
        <v>641</v>
      </c>
      <c r="E2574" s="39">
        <v>811.84543407690057</v>
      </c>
      <c r="F2574" s="39">
        <v>1162.6835296487541</v>
      </c>
      <c r="G2574" s="39">
        <v>1267.7707784588399</v>
      </c>
      <c r="H2574" s="39">
        <v>1363.2981197926449</v>
      </c>
      <c r="I2574" s="39">
        <v>1381.4686091221499</v>
      </c>
    </row>
    <row r="2575" spans="1:9" x14ac:dyDescent="0.35">
      <c r="A2575" s="37" t="s">
        <v>246</v>
      </c>
      <c r="B2575" s="37" t="s">
        <v>144</v>
      </c>
      <c r="C2575" s="73" t="s">
        <v>92</v>
      </c>
      <c r="D2575" s="39">
        <v>593</v>
      </c>
      <c r="E2575" s="39">
        <v>778.34842804081768</v>
      </c>
      <c r="F2575" s="39">
        <v>1015.721876138534</v>
      </c>
      <c r="G2575" s="39">
        <v>1415.9157228887959</v>
      </c>
      <c r="H2575" s="39">
        <v>1727.1546421056771</v>
      </c>
      <c r="I2575" s="39">
        <v>1971.9327488124561</v>
      </c>
    </row>
    <row r="2576" spans="1:9" x14ac:dyDescent="0.35">
      <c r="A2576" s="37" t="s">
        <v>246</v>
      </c>
      <c r="B2576" s="37" t="s">
        <v>145</v>
      </c>
      <c r="C2576" s="73" t="s">
        <v>57</v>
      </c>
      <c r="D2576" s="39">
        <v>8474</v>
      </c>
      <c r="E2576" s="39">
        <v>9680.2081351793749</v>
      </c>
      <c r="F2576" s="39">
        <v>10236.816509157979</v>
      </c>
      <c r="G2576" s="39">
        <v>11062.4244569649</v>
      </c>
      <c r="H2576" s="39">
        <v>11994.931243183541</v>
      </c>
      <c r="I2576" s="39">
        <v>12673.691001336179</v>
      </c>
    </row>
    <row r="2577" spans="1:9" x14ac:dyDescent="0.35">
      <c r="A2577" s="37" t="s">
        <v>246</v>
      </c>
      <c r="B2577" s="37" t="s">
        <v>145</v>
      </c>
      <c r="C2577" s="74" t="s">
        <v>59</v>
      </c>
      <c r="D2577" s="39">
        <v>10158</v>
      </c>
      <c r="E2577" s="39">
        <v>10257.19082360084</v>
      </c>
      <c r="F2577" s="39">
        <v>11319.71423547323</v>
      </c>
      <c r="G2577" s="39">
        <v>11946.721912350809</v>
      </c>
      <c r="H2577" s="39">
        <v>12810.60352474998</v>
      </c>
      <c r="I2577" s="39">
        <v>13772.39948498557</v>
      </c>
    </row>
    <row r="2578" spans="1:9" x14ac:dyDescent="0.35">
      <c r="A2578" s="37" t="s">
        <v>246</v>
      </c>
      <c r="B2578" s="37" t="s">
        <v>145</v>
      </c>
      <c r="C2578" s="73" t="s">
        <v>61</v>
      </c>
      <c r="D2578" s="39">
        <v>11074</v>
      </c>
      <c r="E2578" s="39">
        <v>12078.09634265865</v>
      </c>
      <c r="F2578" s="39">
        <v>12027.78967024245</v>
      </c>
      <c r="G2578" s="39">
        <v>13068.970932050041</v>
      </c>
      <c r="H2578" s="39">
        <v>13732.76060444689</v>
      </c>
      <c r="I2578" s="39">
        <v>14632.35236894067</v>
      </c>
    </row>
    <row r="2579" spans="1:9" x14ac:dyDescent="0.35">
      <c r="A2579" s="37" t="s">
        <v>246</v>
      </c>
      <c r="B2579" s="37" t="s">
        <v>145</v>
      </c>
      <c r="C2579" s="73" t="s">
        <v>63</v>
      </c>
      <c r="D2579" s="39">
        <v>10037</v>
      </c>
      <c r="E2579" s="39">
        <v>12166.370019288681</v>
      </c>
      <c r="F2579" s="39">
        <v>12938.490742984261</v>
      </c>
      <c r="G2579" s="39">
        <v>12882.60992794714</v>
      </c>
      <c r="H2579" s="39">
        <v>13819.789474173271</v>
      </c>
      <c r="I2579" s="39">
        <v>14452.189907666179</v>
      </c>
    </row>
    <row r="2580" spans="1:9" x14ac:dyDescent="0.35">
      <c r="A2580" s="37" t="s">
        <v>246</v>
      </c>
      <c r="B2580" s="37" t="s">
        <v>145</v>
      </c>
      <c r="C2580" s="73" t="s">
        <v>65</v>
      </c>
      <c r="D2580" s="39">
        <v>9013</v>
      </c>
      <c r="E2580" s="39">
        <v>9986.8548806835934</v>
      </c>
      <c r="F2580" s="39">
        <v>11943.919488091709</v>
      </c>
      <c r="G2580" s="39">
        <v>12572.677557503181</v>
      </c>
      <c r="H2580" s="39">
        <v>12515.722650338361</v>
      </c>
      <c r="I2580" s="39">
        <v>13146.634544459521</v>
      </c>
    </row>
    <row r="2581" spans="1:9" x14ac:dyDescent="0.35">
      <c r="A2581" s="37" t="s">
        <v>246</v>
      </c>
      <c r="B2581" s="37" t="s">
        <v>145</v>
      </c>
      <c r="C2581" s="73" t="s">
        <v>67</v>
      </c>
      <c r="D2581" s="39">
        <v>9683</v>
      </c>
      <c r="E2581" s="39">
        <v>9915.0475843847944</v>
      </c>
      <c r="F2581" s="39">
        <v>11112.81421914557</v>
      </c>
      <c r="G2581" s="39">
        <v>12854.55195730738</v>
      </c>
      <c r="H2581" s="39">
        <v>13393.71741240618</v>
      </c>
      <c r="I2581" s="39">
        <v>13373.385871873419</v>
      </c>
    </row>
    <row r="2582" spans="1:9" x14ac:dyDescent="0.35">
      <c r="A2582" s="37" t="s">
        <v>246</v>
      </c>
      <c r="B2582" s="37" t="s">
        <v>145</v>
      </c>
      <c r="C2582" s="73" t="s">
        <v>69</v>
      </c>
      <c r="D2582" s="39">
        <v>10524</v>
      </c>
      <c r="E2582" s="39">
        <v>11185.04967272578</v>
      </c>
      <c r="F2582" s="39">
        <v>11564.180044839661</v>
      </c>
      <c r="G2582" s="39">
        <v>12751.29089670493</v>
      </c>
      <c r="H2582" s="39">
        <v>14396.75738189995</v>
      </c>
      <c r="I2582" s="39">
        <v>14910.697474886991</v>
      </c>
    </row>
    <row r="2583" spans="1:9" x14ac:dyDescent="0.35">
      <c r="A2583" s="37" t="s">
        <v>246</v>
      </c>
      <c r="B2583" s="37" t="s">
        <v>145</v>
      </c>
      <c r="C2583" s="73" t="s">
        <v>71</v>
      </c>
      <c r="D2583" s="39">
        <v>11367</v>
      </c>
      <c r="E2583" s="39">
        <v>12638.103604274809</v>
      </c>
      <c r="F2583" s="39">
        <v>13209.556319632709</v>
      </c>
      <c r="G2583" s="39">
        <v>13651.994172631301</v>
      </c>
      <c r="H2583" s="39">
        <v>14871.229134749001</v>
      </c>
      <c r="I2583" s="39">
        <v>16576.482554578579</v>
      </c>
    </row>
    <row r="2584" spans="1:9" x14ac:dyDescent="0.35">
      <c r="A2584" s="37" t="s">
        <v>246</v>
      </c>
      <c r="B2584" s="37" t="s">
        <v>145</v>
      </c>
      <c r="C2584" s="73" t="s">
        <v>73</v>
      </c>
      <c r="D2584" s="39">
        <v>11181</v>
      </c>
      <c r="E2584" s="39">
        <v>13629.32492783688</v>
      </c>
      <c r="F2584" s="39">
        <v>14723.804610961381</v>
      </c>
      <c r="G2584" s="39">
        <v>15402.647578117811</v>
      </c>
      <c r="H2584" s="39">
        <v>15874.27748478323</v>
      </c>
      <c r="I2584" s="39">
        <v>17166.037367892761</v>
      </c>
    </row>
    <row r="2585" spans="1:9" x14ac:dyDescent="0.35">
      <c r="A2585" s="37" t="s">
        <v>246</v>
      </c>
      <c r="B2585" s="37" t="s">
        <v>145</v>
      </c>
      <c r="C2585" s="73" t="s">
        <v>76</v>
      </c>
      <c r="D2585" s="39">
        <v>12093</v>
      </c>
      <c r="E2585" s="39">
        <v>12659.6846077227</v>
      </c>
      <c r="F2585" s="39">
        <v>14949.464181518861</v>
      </c>
      <c r="G2585" s="39">
        <v>16142.361716370429</v>
      </c>
      <c r="H2585" s="39">
        <v>16858.386623880331</v>
      </c>
      <c r="I2585" s="39">
        <v>17339.73606586552</v>
      </c>
    </row>
    <row r="2586" spans="1:9" x14ac:dyDescent="0.35">
      <c r="A2586" s="37" t="s">
        <v>246</v>
      </c>
      <c r="B2586" s="37" t="s">
        <v>145</v>
      </c>
      <c r="C2586" s="73" t="s">
        <v>78</v>
      </c>
      <c r="D2586" s="39">
        <v>11971</v>
      </c>
      <c r="E2586" s="39">
        <v>13183.434265736279</v>
      </c>
      <c r="F2586" s="39">
        <v>13508.02134397392</v>
      </c>
      <c r="G2586" s="39">
        <v>15848.596192951751</v>
      </c>
      <c r="H2586" s="39">
        <v>17078.957079776988</v>
      </c>
      <c r="I2586" s="39">
        <v>17806.97807251407</v>
      </c>
    </row>
    <row r="2587" spans="1:9" x14ac:dyDescent="0.35">
      <c r="A2587" s="37" t="s">
        <v>246</v>
      </c>
      <c r="B2587" s="37" t="s">
        <v>145</v>
      </c>
      <c r="C2587" s="73" t="s">
        <v>80</v>
      </c>
      <c r="D2587" s="39">
        <v>12266</v>
      </c>
      <c r="E2587" s="39">
        <v>13182.165584846251</v>
      </c>
      <c r="F2587" s="39">
        <v>14083.941309217251</v>
      </c>
      <c r="G2587" s="39">
        <v>14488.3642894965</v>
      </c>
      <c r="H2587" s="39">
        <v>16896.889455647812</v>
      </c>
      <c r="I2587" s="39">
        <v>18169.92769647776</v>
      </c>
    </row>
    <row r="2588" spans="1:9" x14ac:dyDescent="0.35">
      <c r="A2588" s="37" t="s">
        <v>246</v>
      </c>
      <c r="B2588" s="37" t="s">
        <v>145</v>
      </c>
      <c r="C2588" s="73" t="s">
        <v>82</v>
      </c>
      <c r="D2588" s="39">
        <v>12014</v>
      </c>
      <c r="E2588" s="39">
        <v>13614.99219783383</v>
      </c>
      <c r="F2588" s="39">
        <v>14305.35857939543</v>
      </c>
      <c r="G2588" s="39">
        <v>15266.605075785679</v>
      </c>
      <c r="H2588" s="39">
        <v>15740.220835690459</v>
      </c>
      <c r="I2588" s="39">
        <v>18260.59476748927</v>
      </c>
    </row>
    <row r="2589" spans="1:9" x14ac:dyDescent="0.35">
      <c r="A2589" s="37" t="s">
        <v>246</v>
      </c>
      <c r="B2589" s="37" t="s">
        <v>145</v>
      </c>
      <c r="C2589" s="73" t="s">
        <v>84</v>
      </c>
      <c r="D2589" s="39">
        <v>10992</v>
      </c>
      <c r="E2589" s="39">
        <v>13152.197489904</v>
      </c>
      <c r="F2589" s="39">
        <v>14478.41363246159</v>
      </c>
      <c r="G2589" s="39">
        <v>15277.164452878809</v>
      </c>
      <c r="H2589" s="39">
        <v>16261.094130589159</v>
      </c>
      <c r="I2589" s="39">
        <v>16803.091439662589</v>
      </c>
    </row>
    <row r="2590" spans="1:9" x14ac:dyDescent="0.35">
      <c r="A2590" s="37" t="s">
        <v>246</v>
      </c>
      <c r="B2590" s="37" t="s">
        <v>145</v>
      </c>
      <c r="C2590" s="73" t="s">
        <v>86</v>
      </c>
      <c r="D2590" s="39">
        <v>10459</v>
      </c>
      <c r="E2590" s="39">
        <v>11615.687682560751</v>
      </c>
      <c r="F2590" s="39">
        <v>13579.089171326839</v>
      </c>
      <c r="G2590" s="39">
        <v>14911.61981332106</v>
      </c>
      <c r="H2590" s="39">
        <v>15777.22990139785</v>
      </c>
      <c r="I2590" s="39">
        <v>16769.893398703509</v>
      </c>
    </row>
    <row r="2591" spans="1:9" x14ac:dyDescent="0.35">
      <c r="A2591" s="37" t="s">
        <v>246</v>
      </c>
      <c r="B2591" s="37" t="s">
        <v>145</v>
      </c>
      <c r="C2591" s="73" t="s">
        <v>88</v>
      </c>
      <c r="D2591" s="39">
        <v>7507</v>
      </c>
      <c r="E2591" s="39">
        <v>10457.814455819949</v>
      </c>
      <c r="F2591" s="39">
        <v>11489.090404909</v>
      </c>
      <c r="G2591" s="39">
        <v>13468.67255266069</v>
      </c>
      <c r="H2591" s="39">
        <v>14782.94386043548</v>
      </c>
      <c r="I2591" s="39">
        <v>15711.27354890254</v>
      </c>
    </row>
    <row r="2592" spans="1:9" x14ac:dyDescent="0.35">
      <c r="A2592" s="37" t="s">
        <v>246</v>
      </c>
      <c r="B2592" s="37" t="s">
        <v>145</v>
      </c>
      <c r="C2592" s="73" t="s">
        <v>90</v>
      </c>
      <c r="D2592" s="39">
        <v>4957</v>
      </c>
      <c r="E2592" s="39">
        <v>6995.1014830155027</v>
      </c>
      <c r="F2592" s="39">
        <v>9646.2739440424448</v>
      </c>
      <c r="G2592" s="39">
        <v>10703.916571784521</v>
      </c>
      <c r="H2592" s="39">
        <v>12614.24536422082</v>
      </c>
      <c r="I2592" s="39">
        <v>13892.674937133719</v>
      </c>
    </row>
    <row r="2593" spans="1:9" x14ac:dyDescent="0.35">
      <c r="A2593" s="37" t="s">
        <v>246</v>
      </c>
      <c r="B2593" s="37" t="s">
        <v>145</v>
      </c>
      <c r="C2593" s="73" t="s">
        <v>92</v>
      </c>
      <c r="D2593" s="39">
        <v>5286</v>
      </c>
      <c r="E2593" s="39">
        <v>6970.7617597229328</v>
      </c>
      <c r="F2593" s="39">
        <v>9572.3160628263122</v>
      </c>
      <c r="G2593" s="39">
        <v>13378.253922608699</v>
      </c>
      <c r="H2593" s="39">
        <v>16674.555709679898</v>
      </c>
      <c r="I2593" s="39">
        <v>20171.81852319009</v>
      </c>
    </row>
    <row r="2594" spans="1:9" x14ac:dyDescent="0.35">
      <c r="A2594" s="37" t="s">
        <v>246</v>
      </c>
      <c r="B2594" s="37" t="s">
        <v>146</v>
      </c>
      <c r="C2594" s="73" t="s">
        <v>57</v>
      </c>
      <c r="D2594" s="39">
        <v>520</v>
      </c>
      <c r="E2594" s="39">
        <v>571.4967690779398</v>
      </c>
      <c r="F2594" s="39">
        <v>582.71835037487199</v>
      </c>
      <c r="G2594" s="39">
        <v>593.82021607946115</v>
      </c>
      <c r="H2594" s="39">
        <v>608.26894080031957</v>
      </c>
      <c r="I2594" s="39">
        <v>611.15124374943264</v>
      </c>
    </row>
    <row r="2595" spans="1:9" x14ac:dyDescent="0.35">
      <c r="A2595" s="37" t="s">
        <v>246</v>
      </c>
      <c r="B2595" s="37" t="s">
        <v>146</v>
      </c>
      <c r="C2595" s="74" t="s">
        <v>59</v>
      </c>
      <c r="D2595" s="39">
        <v>756</v>
      </c>
      <c r="E2595" s="39">
        <v>636.77870690620716</v>
      </c>
      <c r="F2595" s="39">
        <v>683.12507068519085</v>
      </c>
      <c r="G2595" s="39">
        <v>692.55710784349094</v>
      </c>
      <c r="H2595" s="39">
        <v>703.69024435114329</v>
      </c>
      <c r="I2595" s="39">
        <v>720.87051898955542</v>
      </c>
    </row>
    <row r="2596" spans="1:9" x14ac:dyDescent="0.35">
      <c r="A2596" s="37" t="s">
        <v>246</v>
      </c>
      <c r="B2596" s="37" t="s">
        <v>146</v>
      </c>
      <c r="C2596" s="73" t="s">
        <v>61</v>
      </c>
      <c r="D2596" s="39">
        <v>912</v>
      </c>
      <c r="E2596" s="39">
        <v>819.4791045228468</v>
      </c>
      <c r="F2596" s="39">
        <v>717.15444468926694</v>
      </c>
      <c r="G2596" s="39">
        <v>752.50822008703074</v>
      </c>
      <c r="H2596" s="39">
        <v>757.20425467623136</v>
      </c>
      <c r="I2596" s="39">
        <v>768.6046047938413</v>
      </c>
    </row>
    <row r="2597" spans="1:9" x14ac:dyDescent="0.35">
      <c r="A2597" s="37" t="s">
        <v>246</v>
      </c>
      <c r="B2597" s="37" t="s">
        <v>146</v>
      </c>
      <c r="C2597" s="73" t="s">
        <v>63</v>
      </c>
      <c r="D2597" s="39">
        <v>736</v>
      </c>
      <c r="E2597" s="39">
        <v>867.86438648875094</v>
      </c>
      <c r="F2597" s="39">
        <v>797.95672270981311</v>
      </c>
      <c r="G2597" s="39">
        <v>708.73243927987551</v>
      </c>
      <c r="H2597" s="39">
        <v>729.16534834456752</v>
      </c>
      <c r="I2597" s="39">
        <v>729.21495742465083</v>
      </c>
    </row>
    <row r="2598" spans="1:9" x14ac:dyDescent="0.35">
      <c r="A2598" s="37" t="s">
        <v>246</v>
      </c>
      <c r="B2598" s="37" t="s">
        <v>146</v>
      </c>
      <c r="C2598" s="73" t="s">
        <v>65</v>
      </c>
      <c r="D2598" s="39">
        <v>455</v>
      </c>
      <c r="E2598" s="39">
        <v>521.76600069698395</v>
      </c>
      <c r="F2598" s="39">
        <v>618.58501934899448</v>
      </c>
      <c r="G2598" s="39">
        <v>580.03646702663298</v>
      </c>
      <c r="H2598" s="39">
        <v>522.04157042833867</v>
      </c>
      <c r="I2598" s="39">
        <v>520.22569719114017</v>
      </c>
    </row>
    <row r="2599" spans="1:9" x14ac:dyDescent="0.35">
      <c r="A2599" s="37" t="s">
        <v>246</v>
      </c>
      <c r="B2599" s="37" t="s">
        <v>146</v>
      </c>
      <c r="C2599" s="73" t="s">
        <v>67</v>
      </c>
      <c r="D2599" s="39">
        <v>595</v>
      </c>
      <c r="E2599" s="39">
        <v>510.4264097937878</v>
      </c>
      <c r="F2599" s="39">
        <v>583.4719715223755</v>
      </c>
      <c r="G2599" s="39">
        <v>659.79917255931502</v>
      </c>
      <c r="H2599" s="39">
        <v>633.05231508624433</v>
      </c>
      <c r="I2599" s="39">
        <v>589.71858717088355</v>
      </c>
    </row>
    <row r="2600" spans="1:9" x14ac:dyDescent="0.35">
      <c r="A2600" s="37" t="s">
        <v>246</v>
      </c>
      <c r="B2600" s="37" t="s">
        <v>146</v>
      </c>
      <c r="C2600" s="73" t="s">
        <v>69</v>
      </c>
      <c r="D2600" s="39">
        <v>633</v>
      </c>
      <c r="E2600" s="39">
        <v>658.10291996913588</v>
      </c>
      <c r="F2600" s="39">
        <v>618.43433991989957</v>
      </c>
      <c r="G2600" s="39">
        <v>677.78398835038615</v>
      </c>
      <c r="H2600" s="39">
        <v>741.81158115206779</v>
      </c>
      <c r="I2600" s="39">
        <v>721.78718826276622</v>
      </c>
    </row>
    <row r="2601" spans="1:9" x14ac:dyDescent="0.35">
      <c r="A2601" s="37" t="s">
        <v>246</v>
      </c>
      <c r="B2601" s="37" t="s">
        <v>146</v>
      </c>
      <c r="C2601" s="73" t="s">
        <v>71</v>
      </c>
      <c r="D2601" s="39">
        <v>700</v>
      </c>
      <c r="E2601" s="39">
        <v>719.28439704396362</v>
      </c>
      <c r="F2601" s="39">
        <v>744.29702959059</v>
      </c>
      <c r="G2601" s="39">
        <v>710.28195768872172</v>
      </c>
      <c r="H2601" s="39">
        <v>757.65249925903004</v>
      </c>
      <c r="I2601" s="39">
        <v>817.18449580729225</v>
      </c>
    </row>
    <row r="2602" spans="1:9" x14ac:dyDescent="0.35">
      <c r="A2602" s="37" t="s">
        <v>246</v>
      </c>
      <c r="B2602" s="37" t="s">
        <v>146</v>
      </c>
      <c r="C2602" s="73" t="s">
        <v>73</v>
      </c>
      <c r="D2602" s="39">
        <v>718</v>
      </c>
      <c r="E2602" s="39">
        <v>755.34497196998564</v>
      </c>
      <c r="F2602" s="39">
        <v>779.06787390673992</v>
      </c>
      <c r="G2602" s="39">
        <v>797.96350571788616</v>
      </c>
      <c r="H2602" s="39">
        <v>766.01797972643863</v>
      </c>
      <c r="I2602" s="39">
        <v>807.49608772085651</v>
      </c>
    </row>
    <row r="2603" spans="1:9" x14ac:dyDescent="0.35">
      <c r="A2603" s="37" t="s">
        <v>246</v>
      </c>
      <c r="B2603" s="37" t="s">
        <v>146</v>
      </c>
      <c r="C2603" s="73" t="s">
        <v>76</v>
      </c>
      <c r="D2603" s="39">
        <v>834</v>
      </c>
      <c r="E2603" s="39">
        <v>794.31024349421</v>
      </c>
      <c r="F2603" s="39">
        <v>843.38360073332581</v>
      </c>
      <c r="G2603" s="39">
        <v>867.54099154911137</v>
      </c>
      <c r="H2603" s="39">
        <v>880.77638350814857</v>
      </c>
      <c r="I2603" s="39">
        <v>853.14481144452782</v>
      </c>
    </row>
    <row r="2604" spans="1:9" x14ac:dyDescent="0.35">
      <c r="A2604" s="37" t="s">
        <v>246</v>
      </c>
      <c r="B2604" s="37" t="s">
        <v>146</v>
      </c>
      <c r="C2604" s="73" t="s">
        <v>78</v>
      </c>
      <c r="D2604" s="39">
        <v>943</v>
      </c>
      <c r="E2604" s="39">
        <v>900.76795730687229</v>
      </c>
      <c r="F2604" s="39">
        <v>867.8062557411838</v>
      </c>
      <c r="G2604" s="39">
        <v>923.88802496840435</v>
      </c>
      <c r="H2604" s="39">
        <v>947.71670839773424</v>
      </c>
      <c r="I2604" s="39">
        <v>958.24797693346</v>
      </c>
    </row>
    <row r="2605" spans="1:9" x14ac:dyDescent="0.35">
      <c r="A2605" s="37" t="s">
        <v>246</v>
      </c>
      <c r="B2605" s="37" t="s">
        <v>146</v>
      </c>
      <c r="C2605" s="73" t="s">
        <v>80</v>
      </c>
      <c r="D2605" s="39">
        <v>1034</v>
      </c>
      <c r="E2605" s="39">
        <v>1043.0361028855871</v>
      </c>
      <c r="F2605" s="39">
        <v>1013.931197869039</v>
      </c>
      <c r="G2605" s="39">
        <v>983.93438378676296</v>
      </c>
      <c r="H2605" s="39">
        <v>1052.6260133507601</v>
      </c>
      <c r="I2605" s="39">
        <v>1083.150922250233</v>
      </c>
    </row>
    <row r="2606" spans="1:9" x14ac:dyDescent="0.35">
      <c r="A2606" s="37" t="s">
        <v>246</v>
      </c>
      <c r="B2606" s="37" t="s">
        <v>146</v>
      </c>
      <c r="C2606" s="73" t="s">
        <v>82</v>
      </c>
      <c r="D2606" s="39">
        <v>1114</v>
      </c>
      <c r="E2606" s="39">
        <v>1052.4469018052321</v>
      </c>
      <c r="F2606" s="39">
        <v>1065.25197323167</v>
      </c>
      <c r="G2606" s="39">
        <v>1046.084975609996</v>
      </c>
      <c r="H2606" s="39">
        <v>1018.588663738307</v>
      </c>
      <c r="I2606" s="39">
        <v>1094.3061146899149</v>
      </c>
    </row>
    <row r="2607" spans="1:9" x14ac:dyDescent="0.35">
      <c r="A2607" s="37" t="s">
        <v>246</v>
      </c>
      <c r="B2607" s="37" t="s">
        <v>146</v>
      </c>
      <c r="C2607" s="73" t="s">
        <v>84</v>
      </c>
      <c r="D2607" s="39">
        <v>1047</v>
      </c>
      <c r="E2607" s="39">
        <v>1173.875962649551</v>
      </c>
      <c r="F2607" s="39">
        <v>1134.48129136591</v>
      </c>
      <c r="G2607" s="39">
        <v>1153.5698492307749</v>
      </c>
      <c r="H2607" s="39">
        <v>1141.777459760468</v>
      </c>
      <c r="I2607" s="39">
        <v>1120.206141489783</v>
      </c>
    </row>
    <row r="2608" spans="1:9" x14ac:dyDescent="0.35">
      <c r="A2608" s="37" t="s">
        <v>246</v>
      </c>
      <c r="B2608" s="37" t="s">
        <v>146</v>
      </c>
      <c r="C2608" s="73" t="s">
        <v>86</v>
      </c>
      <c r="D2608" s="39">
        <v>944</v>
      </c>
      <c r="E2608" s="39">
        <v>1025.773324905716</v>
      </c>
      <c r="F2608" s="39">
        <v>1142.6495177107479</v>
      </c>
      <c r="G2608" s="39">
        <v>1120.161981015546</v>
      </c>
      <c r="H2608" s="39">
        <v>1143.4081397795189</v>
      </c>
      <c r="I2608" s="39">
        <v>1139.9574001023971</v>
      </c>
    </row>
    <row r="2609" spans="1:9" x14ac:dyDescent="0.35">
      <c r="A2609" s="37" t="s">
        <v>246</v>
      </c>
      <c r="B2609" s="37" t="s">
        <v>146</v>
      </c>
      <c r="C2609" s="73" t="s">
        <v>88</v>
      </c>
      <c r="D2609" s="39">
        <v>629</v>
      </c>
      <c r="E2609" s="39">
        <v>871.13326283688343</v>
      </c>
      <c r="F2609" s="39">
        <v>946.70177190808681</v>
      </c>
      <c r="G2609" s="39">
        <v>1056.5584340580519</v>
      </c>
      <c r="H2609" s="39">
        <v>1048.110573461413</v>
      </c>
      <c r="I2609" s="39">
        <v>1076.3437087951991</v>
      </c>
    </row>
    <row r="2610" spans="1:9" x14ac:dyDescent="0.35">
      <c r="A2610" s="37" t="s">
        <v>246</v>
      </c>
      <c r="B2610" s="37" t="s">
        <v>146</v>
      </c>
      <c r="C2610" s="73" t="s">
        <v>90</v>
      </c>
      <c r="D2610" s="39">
        <v>402</v>
      </c>
      <c r="E2610" s="39">
        <v>549.55509990504981</v>
      </c>
      <c r="F2610" s="39">
        <v>761.38710724307327</v>
      </c>
      <c r="G2610" s="39">
        <v>834.41293224078561</v>
      </c>
      <c r="H2610" s="39">
        <v>934.19865047718736</v>
      </c>
      <c r="I2610" s="39">
        <v>940.8792446499142</v>
      </c>
    </row>
    <row r="2611" spans="1:9" x14ac:dyDescent="0.35">
      <c r="A2611" s="37" t="s">
        <v>246</v>
      </c>
      <c r="B2611" s="37" t="s">
        <v>146</v>
      </c>
      <c r="C2611" s="73" t="s">
        <v>92</v>
      </c>
      <c r="D2611" s="39">
        <v>401</v>
      </c>
      <c r="E2611" s="39">
        <v>483.86663940890293</v>
      </c>
      <c r="F2611" s="39">
        <v>635.97192369160302</v>
      </c>
      <c r="G2611" s="39">
        <v>878.56944847195439</v>
      </c>
      <c r="H2611" s="39">
        <v>1069.6746114834521</v>
      </c>
      <c r="I2611" s="39">
        <v>1248.117539057165</v>
      </c>
    </row>
    <row r="2612" spans="1:9" x14ac:dyDescent="0.35">
      <c r="A2612" s="37" t="s">
        <v>246</v>
      </c>
      <c r="B2612" s="37" t="s">
        <v>147</v>
      </c>
      <c r="C2612" s="73" t="s">
        <v>57</v>
      </c>
      <c r="D2612" s="39">
        <v>5230</v>
      </c>
      <c r="E2612" s="39">
        <v>5295.7557638859626</v>
      </c>
      <c r="F2612" s="39">
        <v>5349.9528380855472</v>
      </c>
      <c r="G2612" s="39">
        <v>5536.0894671977221</v>
      </c>
      <c r="H2612" s="39">
        <v>5750.4715950394047</v>
      </c>
      <c r="I2612" s="39">
        <v>5855.8409476037559</v>
      </c>
    </row>
    <row r="2613" spans="1:9" x14ac:dyDescent="0.35">
      <c r="A2613" s="37" t="s">
        <v>246</v>
      </c>
      <c r="B2613" s="37" t="s">
        <v>147</v>
      </c>
      <c r="C2613" s="74" t="s">
        <v>59</v>
      </c>
      <c r="D2613" s="39">
        <v>5538</v>
      </c>
      <c r="E2613" s="39">
        <v>5345.621157316491</v>
      </c>
      <c r="F2613" s="39">
        <v>5446.4084854524699</v>
      </c>
      <c r="G2613" s="39">
        <v>5506.1031914138212</v>
      </c>
      <c r="H2613" s="39">
        <v>5680.9455252964044</v>
      </c>
      <c r="I2613" s="39">
        <v>5891.4612343918261</v>
      </c>
    </row>
    <row r="2614" spans="1:9" x14ac:dyDescent="0.35">
      <c r="A2614" s="37" t="s">
        <v>246</v>
      </c>
      <c r="B2614" s="37" t="s">
        <v>147</v>
      </c>
      <c r="C2614" s="73" t="s">
        <v>61</v>
      </c>
      <c r="D2614" s="39">
        <v>6346</v>
      </c>
      <c r="E2614" s="39">
        <v>5909.7306210596362</v>
      </c>
      <c r="F2614" s="39">
        <v>5697.3719910403297</v>
      </c>
      <c r="G2614" s="39">
        <v>5793.7248051736433</v>
      </c>
      <c r="H2614" s="39">
        <v>5854.6273166161163</v>
      </c>
      <c r="I2614" s="39">
        <v>6030.4112456625098</v>
      </c>
    </row>
    <row r="2615" spans="1:9" x14ac:dyDescent="0.35">
      <c r="A2615" s="37" t="s">
        <v>246</v>
      </c>
      <c r="B2615" s="37" t="s">
        <v>147</v>
      </c>
      <c r="C2615" s="73" t="s">
        <v>63</v>
      </c>
      <c r="D2615" s="39">
        <v>5625</v>
      </c>
      <c r="E2615" s="39">
        <v>6291.7548392616454</v>
      </c>
      <c r="F2615" s="39">
        <v>5988.8501802682867</v>
      </c>
      <c r="G2615" s="39">
        <v>5754.4304058862608</v>
      </c>
      <c r="H2615" s="39">
        <v>5841.8634425585797</v>
      </c>
      <c r="I2615" s="39">
        <v>5900.5922117208174</v>
      </c>
    </row>
    <row r="2616" spans="1:9" x14ac:dyDescent="0.35">
      <c r="A2616" s="37" t="s">
        <v>246</v>
      </c>
      <c r="B2616" s="37" t="s">
        <v>147</v>
      </c>
      <c r="C2616" s="73" t="s">
        <v>65</v>
      </c>
      <c r="D2616" s="39">
        <v>5335</v>
      </c>
      <c r="E2616" s="39">
        <v>5254.826147332823</v>
      </c>
      <c r="F2616" s="39">
        <v>5994.3416731359503</v>
      </c>
      <c r="G2616" s="39">
        <v>5878.6715076560859</v>
      </c>
      <c r="H2616" s="39">
        <v>5649.5269913244229</v>
      </c>
      <c r="I2616" s="39">
        <v>5710.1879375051149</v>
      </c>
    </row>
    <row r="2617" spans="1:9" x14ac:dyDescent="0.35">
      <c r="A2617" s="37" t="s">
        <v>246</v>
      </c>
      <c r="B2617" s="37" t="s">
        <v>147</v>
      </c>
      <c r="C2617" s="73" t="s">
        <v>67</v>
      </c>
      <c r="D2617" s="39">
        <v>5785</v>
      </c>
      <c r="E2617" s="39">
        <v>5323.1761467211654</v>
      </c>
      <c r="F2617" s="39">
        <v>5593.4396647386193</v>
      </c>
      <c r="G2617" s="39">
        <v>6248.22840044441</v>
      </c>
      <c r="H2617" s="39">
        <v>6223.7844796971222</v>
      </c>
      <c r="I2617" s="39">
        <v>6036.6456382549122</v>
      </c>
    </row>
    <row r="2618" spans="1:9" x14ac:dyDescent="0.35">
      <c r="A2618" s="37" t="s">
        <v>246</v>
      </c>
      <c r="B2618" s="37" t="s">
        <v>147</v>
      </c>
      <c r="C2618" s="73" t="s">
        <v>69</v>
      </c>
      <c r="D2618" s="39">
        <v>5634</v>
      </c>
      <c r="E2618" s="39">
        <v>5832.8672414111443</v>
      </c>
      <c r="F2618" s="39">
        <v>5655.5938016467608</v>
      </c>
      <c r="G2618" s="39">
        <v>5942.9699182910408</v>
      </c>
      <c r="H2618" s="39">
        <v>6517.4908686785366</v>
      </c>
      <c r="I2618" s="39">
        <v>6527.2493813055316</v>
      </c>
    </row>
    <row r="2619" spans="1:9" x14ac:dyDescent="0.35">
      <c r="A2619" s="37" t="s">
        <v>246</v>
      </c>
      <c r="B2619" s="37" t="s">
        <v>147</v>
      </c>
      <c r="C2619" s="73" t="s">
        <v>71</v>
      </c>
      <c r="D2619" s="39">
        <v>5584</v>
      </c>
      <c r="E2619" s="39">
        <v>5878.4784535700956</v>
      </c>
      <c r="F2619" s="39">
        <v>6083.0417872962662</v>
      </c>
      <c r="G2619" s="39">
        <v>5960.34651009762</v>
      </c>
      <c r="H2619" s="39">
        <v>6240.3854399888414</v>
      </c>
      <c r="I2619" s="39">
        <v>6778.2259118377988</v>
      </c>
    </row>
    <row r="2620" spans="1:9" x14ac:dyDescent="0.35">
      <c r="A2620" s="37" t="s">
        <v>246</v>
      </c>
      <c r="B2620" s="37" t="s">
        <v>147</v>
      </c>
      <c r="C2620" s="73" t="s">
        <v>73</v>
      </c>
      <c r="D2620" s="39">
        <v>5048</v>
      </c>
      <c r="E2620" s="39">
        <v>5843.5960107742194</v>
      </c>
      <c r="F2620" s="39">
        <v>6138.6373911357878</v>
      </c>
      <c r="G2620" s="39">
        <v>6303.8618128552662</v>
      </c>
      <c r="H2620" s="39">
        <v>6205.0894400954121</v>
      </c>
      <c r="I2620" s="39">
        <v>6483.7916175326864</v>
      </c>
    </row>
    <row r="2621" spans="1:9" x14ac:dyDescent="0.35">
      <c r="A2621" s="37" t="s">
        <v>246</v>
      </c>
      <c r="B2621" s="37" t="s">
        <v>147</v>
      </c>
      <c r="C2621" s="73" t="s">
        <v>76</v>
      </c>
      <c r="D2621" s="39">
        <v>5334</v>
      </c>
      <c r="E2621" s="39">
        <v>5226.4966871981242</v>
      </c>
      <c r="F2621" s="39">
        <v>5978.9077111913193</v>
      </c>
      <c r="G2621" s="39">
        <v>6254.2188387203996</v>
      </c>
      <c r="H2621" s="39">
        <v>6390.4618236428923</v>
      </c>
      <c r="I2621" s="39">
        <v>6309.0314784373422</v>
      </c>
    </row>
    <row r="2622" spans="1:9" x14ac:dyDescent="0.35">
      <c r="A2622" s="37" t="s">
        <v>246</v>
      </c>
      <c r="B2622" s="37" t="s">
        <v>147</v>
      </c>
      <c r="C2622" s="73" t="s">
        <v>78</v>
      </c>
      <c r="D2622" s="39">
        <v>5579</v>
      </c>
      <c r="E2622" s="39">
        <v>5431.8298700393689</v>
      </c>
      <c r="F2622" s="39">
        <v>5344.6764275996547</v>
      </c>
      <c r="G2622" s="39">
        <v>6061.0113311734631</v>
      </c>
      <c r="H2622" s="39">
        <v>6321.8363668932452</v>
      </c>
      <c r="I2622" s="39">
        <v>6442.2812604013961</v>
      </c>
    </row>
    <row r="2623" spans="1:9" x14ac:dyDescent="0.35">
      <c r="A2623" s="37" t="s">
        <v>246</v>
      </c>
      <c r="B2623" s="37" t="s">
        <v>147</v>
      </c>
      <c r="C2623" s="73" t="s">
        <v>80</v>
      </c>
      <c r="D2623" s="39">
        <v>5349</v>
      </c>
      <c r="E2623" s="39">
        <v>5679.4910344030577</v>
      </c>
      <c r="F2623" s="39">
        <v>5580.3020249644014</v>
      </c>
      <c r="G2623" s="39">
        <v>5513.172627283896</v>
      </c>
      <c r="H2623" s="39">
        <v>6214.5897441042316</v>
      </c>
      <c r="I2623" s="39">
        <v>6475.248024985307</v>
      </c>
    </row>
    <row r="2624" spans="1:9" x14ac:dyDescent="0.35">
      <c r="A2624" s="37" t="s">
        <v>246</v>
      </c>
      <c r="B2624" s="37" t="s">
        <v>147</v>
      </c>
      <c r="C2624" s="73" t="s">
        <v>82</v>
      </c>
      <c r="D2624" s="39">
        <v>5468</v>
      </c>
      <c r="E2624" s="39">
        <v>5432.3263397568744</v>
      </c>
      <c r="F2624" s="39">
        <v>5729.9081088625699</v>
      </c>
      <c r="G2624" s="39">
        <v>5669.9725856491632</v>
      </c>
      <c r="H2624" s="39">
        <v>5625.0860153588856</v>
      </c>
      <c r="I2624" s="39">
        <v>6321.6275302864578</v>
      </c>
    </row>
    <row r="2625" spans="1:9" x14ac:dyDescent="0.35">
      <c r="A2625" s="37" t="s">
        <v>246</v>
      </c>
      <c r="B2625" s="37" t="s">
        <v>147</v>
      </c>
      <c r="C2625" s="73" t="s">
        <v>84</v>
      </c>
      <c r="D2625" s="39">
        <v>4909</v>
      </c>
      <c r="E2625" s="39">
        <v>5478.7650399449831</v>
      </c>
      <c r="F2625" s="39">
        <v>5482.5953214252859</v>
      </c>
      <c r="G2625" s="39">
        <v>5759.3493682957014</v>
      </c>
      <c r="H2625" s="39">
        <v>5735.2618965866641</v>
      </c>
      <c r="I2625" s="39">
        <v>5714.2197009776319</v>
      </c>
    </row>
    <row r="2626" spans="1:9" x14ac:dyDescent="0.35">
      <c r="A2626" s="37" t="s">
        <v>246</v>
      </c>
      <c r="B2626" s="37" t="s">
        <v>147</v>
      </c>
      <c r="C2626" s="73" t="s">
        <v>86</v>
      </c>
      <c r="D2626" s="39">
        <v>4523</v>
      </c>
      <c r="E2626" s="39">
        <v>4895.486909224107</v>
      </c>
      <c r="F2626" s="39">
        <v>5461.8920812359111</v>
      </c>
      <c r="G2626" s="39">
        <v>5509.3195130387066</v>
      </c>
      <c r="H2626" s="39">
        <v>5777.8347283678804</v>
      </c>
      <c r="I2626" s="39">
        <v>5790.9058446012796</v>
      </c>
    </row>
    <row r="2627" spans="1:9" x14ac:dyDescent="0.35">
      <c r="A2627" s="37" t="s">
        <v>246</v>
      </c>
      <c r="B2627" s="37" t="s">
        <v>147</v>
      </c>
      <c r="C2627" s="73" t="s">
        <v>88</v>
      </c>
      <c r="D2627" s="39">
        <v>3534</v>
      </c>
      <c r="E2627" s="39">
        <v>4215.7821087589064</v>
      </c>
      <c r="F2627" s="39">
        <v>4574.5854999696139</v>
      </c>
      <c r="G2627" s="39">
        <v>5116.5448444519179</v>
      </c>
      <c r="H2627" s="39">
        <v>5199.0872236612076</v>
      </c>
      <c r="I2627" s="39">
        <v>5470.4420170796211</v>
      </c>
    </row>
    <row r="2628" spans="1:9" x14ac:dyDescent="0.35">
      <c r="A2628" s="37" t="s">
        <v>246</v>
      </c>
      <c r="B2628" s="37" t="s">
        <v>147</v>
      </c>
      <c r="C2628" s="73" t="s">
        <v>90</v>
      </c>
      <c r="D2628" s="39">
        <v>2483</v>
      </c>
      <c r="E2628" s="39">
        <v>3057.829635440884</v>
      </c>
      <c r="F2628" s="39">
        <v>3698.815234229714</v>
      </c>
      <c r="G2628" s="39">
        <v>4036.2108494990562</v>
      </c>
      <c r="H2628" s="39">
        <v>4543.8475184666813</v>
      </c>
      <c r="I2628" s="39">
        <v>4660.39930429988</v>
      </c>
    </row>
    <row r="2629" spans="1:9" x14ac:dyDescent="0.35">
      <c r="A2629" s="37" t="s">
        <v>246</v>
      </c>
      <c r="B2629" s="37" t="s">
        <v>147</v>
      </c>
      <c r="C2629" s="73" t="s">
        <v>92</v>
      </c>
      <c r="D2629" s="39">
        <v>2664</v>
      </c>
      <c r="E2629" s="39">
        <v>3160.1557790766328</v>
      </c>
      <c r="F2629" s="39">
        <v>3895.634973543225</v>
      </c>
      <c r="G2629" s="39">
        <v>4851.212048830047</v>
      </c>
      <c r="H2629" s="39">
        <v>5694.0219144064076</v>
      </c>
      <c r="I2629" s="39">
        <v>6582.5946531132377</v>
      </c>
    </row>
    <row r="2630" spans="1:9" x14ac:dyDescent="0.35">
      <c r="A2630" s="37" t="s">
        <v>246</v>
      </c>
      <c r="B2630" s="37" t="s">
        <v>148</v>
      </c>
      <c r="C2630" s="73" t="s">
        <v>57</v>
      </c>
      <c r="D2630" s="39">
        <v>142</v>
      </c>
      <c r="E2630" s="39">
        <v>139.13396298650761</v>
      </c>
      <c r="F2630" s="39">
        <v>136.99695410470849</v>
      </c>
      <c r="G2630" s="39">
        <v>136.68114830685809</v>
      </c>
      <c r="H2630" s="39">
        <v>137.2764442511733</v>
      </c>
      <c r="I2630" s="39">
        <v>136.20297743312</v>
      </c>
    </row>
    <row r="2631" spans="1:9" x14ac:dyDescent="0.35">
      <c r="A2631" s="37" t="s">
        <v>246</v>
      </c>
      <c r="B2631" s="37" t="s">
        <v>148</v>
      </c>
      <c r="C2631" s="74" t="s">
        <v>59</v>
      </c>
      <c r="D2631" s="39">
        <v>157</v>
      </c>
      <c r="E2631" s="39">
        <v>130.62599220049381</v>
      </c>
      <c r="F2631" s="39">
        <v>126.84249213644109</v>
      </c>
      <c r="G2631" s="39">
        <v>124.9005308692774</v>
      </c>
      <c r="H2631" s="39">
        <v>124.77480631394501</v>
      </c>
      <c r="I2631" s="39">
        <v>125.3147854604195</v>
      </c>
    </row>
    <row r="2632" spans="1:9" x14ac:dyDescent="0.35">
      <c r="A2632" s="37" t="s">
        <v>246</v>
      </c>
      <c r="B2632" s="37" t="s">
        <v>148</v>
      </c>
      <c r="C2632" s="73" t="s">
        <v>61</v>
      </c>
      <c r="D2632" s="39">
        <v>150</v>
      </c>
      <c r="E2632" s="39">
        <v>139.3055954607226</v>
      </c>
      <c r="F2632" s="39">
        <v>119.2753512584428</v>
      </c>
      <c r="G2632" s="39">
        <v>115.6469784347286</v>
      </c>
      <c r="H2632" s="39">
        <v>113.6572265177641</v>
      </c>
      <c r="I2632" s="39">
        <v>113.20232324919409</v>
      </c>
    </row>
    <row r="2633" spans="1:9" x14ac:dyDescent="0.35">
      <c r="A2633" s="37" t="s">
        <v>246</v>
      </c>
      <c r="B2633" s="37" t="s">
        <v>148</v>
      </c>
      <c r="C2633" s="73" t="s">
        <v>63</v>
      </c>
      <c r="D2633" s="39">
        <v>141</v>
      </c>
      <c r="E2633" s="39">
        <v>113.41906102240939</v>
      </c>
      <c r="F2633" s="39">
        <v>107.6834195331228</v>
      </c>
      <c r="G2633" s="39">
        <v>95.04173659107515</v>
      </c>
      <c r="H2633" s="39">
        <v>91.867265767874954</v>
      </c>
      <c r="I2633" s="39">
        <v>89.897152562961764</v>
      </c>
    </row>
    <row r="2634" spans="1:9" x14ac:dyDescent="0.35">
      <c r="A2634" s="37" t="s">
        <v>246</v>
      </c>
      <c r="B2634" s="37" t="s">
        <v>148</v>
      </c>
      <c r="C2634" s="73" t="s">
        <v>65</v>
      </c>
      <c r="D2634" s="39">
        <v>130</v>
      </c>
      <c r="E2634" s="39">
        <v>130.4942842777962</v>
      </c>
      <c r="F2634" s="39">
        <v>120.07094800531419</v>
      </c>
      <c r="G2634" s="39">
        <v>116.88296139360349</v>
      </c>
      <c r="H2634" s="39">
        <v>106.57502322371531</v>
      </c>
      <c r="I2634" s="39">
        <v>103.61099386553251</v>
      </c>
    </row>
    <row r="2635" spans="1:9" x14ac:dyDescent="0.35">
      <c r="A2635" s="37" t="s">
        <v>246</v>
      </c>
      <c r="B2635" s="37" t="s">
        <v>148</v>
      </c>
      <c r="C2635" s="73" t="s">
        <v>67</v>
      </c>
      <c r="D2635" s="39">
        <v>124</v>
      </c>
      <c r="E2635" s="39">
        <v>136.0505016352237</v>
      </c>
      <c r="F2635" s="39">
        <v>141.0610519965895</v>
      </c>
      <c r="G2635" s="39">
        <v>141.7971628075521</v>
      </c>
      <c r="H2635" s="39">
        <v>139.8865630286318</v>
      </c>
      <c r="I2635" s="39">
        <v>130.8566719948243</v>
      </c>
    </row>
    <row r="2636" spans="1:9" x14ac:dyDescent="0.35">
      <c r="A2636" s="37" t="s">
        <v>246</v>
      </c>
      <c r="B2636" s="37" t="s">
        <v>148</v>
      </c>
      <c r="C2636" s="73" t="s">
        <v>69</v>
      </c>
      <c r="D2636" s="39">
        <v>144</v>
      </c>
      <c r="E2636" s="39">
        <v>147.21142463410459</v>
      </c>
      <c r="F2636" s="39">
        <v>152.8310563651174</v>
      </c>
      <c r="G2636" s="39">
        <v>158.36437812476211</v>
      </c>
      <c r="H2636" s="39">
        <v>163.67307973134379</v>
      </c>
      <c r="I2636" s="39">
        <v>161.83546690502331</v>
      </c>
    </row>
    <row r="2637" spans="1:9" x14ac:dyDescent="0.35">
      <c r="A2637" s="37" t="s">
        <v>246</v>
      </c>
      <c r="B2637" s="37" t="s">
        <v>148</v>
      </c>
      <c r="C2637" s="73" t="s">
        <v>71</v>
      </c>
      <c r="D2637" s="39">
        <v>144</v>
      </c>
      <c r="E2637" s="39">
        <v>147.4000453591355</v>
      </c>
      <c r="F2637" s="39">
        <v>147.96260496797251</v>
      </c>
      <c r="G2637" s="39">
        <v>149.88901750243409</v>
      </c>
      <c r="H2637" s="39">
        <v>154.2699610103995</v>
      </c>
      <c r="I2637" s="39">
        <v>160.25435409942349</v>
      </c>
    </row>
    <row r="2638" spans="1:9" x14ac:dyDescent="0.35">
      <c r="A2638" s="37" t="s">
        <v>246</v>
      </c>
      <c r="B2638" s="37" t="s">
        <v>148</v>
      </c>
      <c r="C2638" s="73" t="s">
        <v>73</v>
      </c>
      <c r="D2638" s="39">
        <v>120</v>
      </c>
      <c r="E2638" s="39">
        <v>141.62433119448059</v>
      </c>
      <c r="F2638" s="39">
        <v>143.89920507120121</v>
      </c>
      <c r="G2638" s="39">
        <v>143.05677772617921</v>
      </c>
      <c r="H2638" s="39">
        <v>142.455324147694</v>
      </c>
      <c r="I2638" s="39">
        <v>145.3086480019478</v>
      </c>
    </row>
    <row r="2639" spans="1:9" x14ac:dyDescent="0.35">
      <c r="A2639" s="37" t="s">
        <v>246</v>
      </c>
      <c r="B2639" s="37" t="s">
        <v>148</v>
      </c>
      <c r="C2639" s="73" t="s">
        <v>76</v>
      </c>
      <c r="D2639" s="39">
        <v>112</v>
      </c>
      <c r="E2639" s="39">
        <v>109.96163874499661</v>
      </c>
      <c r="F2639" s="39">
        <v>124.8399463956524</v>
      </c>
      <c r="G2639" s="39">
        <v>125.5611948938043</v>
      </c>
      <c r="H2639" s="39">
        <v>124.1000752662641</v>
      </c>
      <c r="I2639" s="39">
        <v>122.0699082882735</v>
      </c>
    </row>
    <row r="2640" spans="1:9" x14ac:dyDescent="0.35">
      <c r="A2640" s="37" t="s">
        <v>246</v>
      </c>
      <c r="B2640" s="37" t="s">
        <v>148</v>
      </c>
      <c r="C2640" s="73" t="s">
        <v>78</v>
      </c>
      <c r="D2640" s="39">
        <v>96</v>
      </c>
      <c r="E2640" s="39">
        <v>91.041567592446668</v>
      </c>
      <c r="F2640" s="39">
        <v>88.71365808553773</v>
      </c>
      <c r="G2640" s="39">
        <v>98.905858448214943</v>
      </c>
      <c r="H2640" s="39">
        <v>98.632894654248588</v>
      </c>
      <c r="I2640" s="39">
        <v>96.775992330747698</v>
      </c>
    </row>
    <row r="2641" spans="1:9" x14ac:dyDescent="0.35">
      <c r="A2641" s="37" t="s">
        <v>246</v>
      </c>
      <c r="B2641" s="37" t="s">
        <v>148</v>
      </c>
      <c r="C2641" s="73" t="s">
        <v>80</v>
      </c>
      <c r="D2641" s="39">
        <v>92</v>
      </c>
      <c r="E2641" s="39">
        <v>97.902732603261043</v>
      </c>
      <c r="F2641" s="39">
        <v>94.414395530191925</v>
      </c>
      <c r="G2641" s="39">
        <v>92.864556678333258</v>
      </c>
      <c r="H2641" s="39">
        <v>102.5133362223774</v>
      </c>
      <c r="I2641" s="39">
        <v>102.1786988871452</v>
      </c>
    </row>
    <row r="2642" spans="1:9" x14ac:dyDescent="0.35">
      <c r="A2642" s="37" t="s">
        <v>246</v>
      </c>
      <c r="B2642" s="37" t="s">
        <v>148</v>
      </c>
      <c r="C2642" s="73" t="s">
        <v>82</v>
      </c>
      <c r="D2642" s="39">
        <v>95</v>
      </c>
      <c r="E2642" s="39">
        <v>86.214316010777893</v>
      </c>
      <c r="F2642" s="39">
        <v>90.879855040249538</v>
      </c>
      <c r="G2642" s="39">
        <v>88.514848085354487</v>
      </c>
      <c r="H2642" s="39">
        <v>87.386024076372081</v>
      </c>
      <c r="I2642" s="39">
        <v>95.799497512482546</v>
      </c>
    </row>
    <row r="2643" spans="1:9" x14ac:dyDescent="0.35">
      <c r="A2643" s="37" t="s">
        <v>246</v>
      </c>
      <c r="B2643" s="37" t="s">
        <v>148</v>
      </c>
      <c r="C2643" s="73" t="s">
        <v>84</v>
      </c>
      <c r="D2643" s="39">
        <v>59</v>
      </c>
      <c r="E2643" s="39">
        <v>79.514074220422856</v>
      </c>
      <c r="F2643" s="39">
        <v>72.243901520742057</v>
      </c>
      <c r="G2643" s="39">
        <v>76.048281477387775</v>
      </c>
      <c r="H2643" s="39">
        <v>74.413086467423184</v>
      </c>
      <c r="I2643" s="39">
        <v>73.533714281361682</v>
      </c>
    </row>
    <row r="2644" spans="1:9" x14ac:dyDescent="0.35">
      <c r="A2644" s="37" t="s">
        <v>246</v>
      </c>
      <c r="B2644" s="37" t="s">
        <v>148</v>
      </c>
      <c r="C2644" s="73" t="s">
        <v>86</v>
      </c>
      <c r="D2644" s="39">
        <v>35</v>
      </c>
      <c r="E2644" s="39">
        <v>47.659313178930823</v>
      </c>
      <c r="F2644" s="39">
        <v>62.693560976980713</v>
      </c>
      <c r="G2644" s="39">
        <v>57.510564229718391</v>
      </c>
      <c r="H2644" s="39">
        <v>60.368144387811633</v>
      </c>
      <c r="I2644" s="39">
        <v>59.193320824426443</v>
      </c>
    </row>
    <row r="2645" spans="1:9" x14ac:dyDescent="0.35">
      <c r="A2645" s="37" t="s">
        <v>246</v>
      </c>
      <c r="B2645" s="37" t="s">
        <v>148</v>
      </c>
      <c r="C2645" s="73" t="s">
        <v>88</v>
      </c>
      <c r="D2645" s="39">
        <v>20</v>
      </c>
      <c r="E2645" s="39">
        <v>26.83103155016661</v>
      </c>
      <c r="F2645" s="39">
        <v>35.914885303747873</v>
      </c>
      <c r="G2645" s="39">
        <v>46.844944774539371</v>
      </c>
      <c r="H2645" s="39">
        <v>43.057115625155703</v>
      </c>
      <c r="I2645" s="39">
        <v>45.293065619788948</v>
      </c>
    </row>
    <row r="2646" spans="1:9" x14ac:dyDescent="0.35">
      <c r="A2646" s="37" t="s">
        <v>246</v>
      </c>
      <c r="B2646" s="37" t="s">
        <v>148</v>
      </c>
      <c r="C2646" s="73" t="s">
        <v>90</v>
      </c>
      <c r="D2646" s="39">
        <v>10</v>
      </c>
      <c r="E2646" s="39">
        <v>13.835837675939089</v>
      </c>
      <c r="F2646" s="39">
        <v>18.711478518453351</v>
      </c>
      <c r="G2646" s="39">
        <v>25.036478185415699</v>
      </c>
      <c r="H2646" s="39">
        <v>32.630469836026627</v>
      </c>
      <c r="I2646" s="39">
        <v>30.05701786978624</v>
      </c>
    </row>
    <row r="2647" spans="1:9" x14ac:dyDescent="0.35">
      <c r="A2647" s="37" t="s">
        <v>246</v>
      </c>
      <c r="B2647" s="37" t="s">
        <v>148</v>
      </c>
      <c r="C2647" s="73" t="s">
        <v>92</v>
      </c>
      <c r="D2647" s="39">
        <v>1</v>
      </c>
      <c r="E2647" s="39">
        <v>7.4495873242299249</v>
      </c>
      <c r="F2647" s="39">
        <v>12.77812395689396</v>
      </c>
      <c r="G2647" s="39">
        <v>18.811831217813271</v>
      </c>
      <c r="H2647" s="39">
        <v>26.18302859795228</v>
      </c>
      <c r="I2647" s="39">
        <v>35.230289488641283</v>
      </c>
    </row>
    <row r="2648" spans="1:9" x14ac:dyDescent="0.35">
      <c r="A2648" s="37" t="s">
        <v>246</v>
      </c>
      <c r="B2648" s="37" t="s">
        <v>149</v>
      </c>
      <c r="C2648" s="73" t="s">
        <v>57</v>
      </c>
      <c r="D2648" s="39">
        <v>244</v>
      </c>
      <c r="E2648" s="39">
        <v>226.83326304805189</v>
      </c>
      <c r="F2648" s="39">
        <v>214.79311219388501</v>
      </c>
      <c r="G2648" s="39">
        <v>211.70759693813389</v>
      </c>
      <c r="H2648" s="39">
        <v>207.73655489990031</v>
      </c>
      <c r="I2648" s="39">
        <v>201.53061526622889</v>
      </c>
    </row>
    <row r="2649" spans="1:9" x14ac:dyDescent="0.35">
      <c r="A2649" s="37" t="s">
        <v>246</v>
      </c>
      <c r="B2649" s="37" t="s">
        <v>149</v>
      </c>
      <c r="C2649" s="74" t="s">
        <v>59</v>
      </c>
      <c r="D2649" s="39">
        <v>263</v>
      </c>
      <c r="E2649" s="39">
        <v>258.71010324590912</v>
      </c>
      <c r="F2649" s="39">
        <v>237.6257476100734</v>
      </c>
      <c r="G2649" s="39">
        <v>226.65469969076369</v>
      </c>
      <c r="H2649" s="39">
        <v>224.70033520141021</v>
      </c>
      <c r="I2649" s="39">
        <v>222.23892891005571</v>
      </c>
    </row>
    <row r="2650" spans="1:9" x14ac:dyDescent="0.35">
      <c r="A2650" s="37" t="s">
        <v>246</v>
      </c>
      <c r="B2650" s="37" t="s">
        <v>149</v>
      </c>
      <c r="C2650" s="73" t="s">
        <v>61</v>
      </c>
      <c r="D2650" s="39">
        <v>162</v>
      </c>
      <c r="E2650" s="39">
        <v>172.59864196996801</v>
      </c>
      <c r="F2650" s="39">
        <v>160.60133971519471</v>
      </c>
      <c r="G2650" s="39">
        <v>145.84093341597699</v>
      </c>
      <c r="H2650" s="39">
        <v>137.6339969710823</v>
      </c>
      <c r="I2650" s="39">
        <v>134.3863141638009</v>
      </c>
    </row>
    <row r="2651" spans="1:9" x14ac:dyDescent="0.35">
      <c r="A2651" s="37" t="s">
        <v>246</v>
      </c>
      <c r="B2651" s="37" t="s">
        <v>149</v>
      </c>
      <c r="C2651" s="73" t="s">
        <v>63</v>
      </c>
      <c r="D2651" s="39">
        <v>125</v>
      </c>
      <c r="E2651" s="39">
        <v>126.6762735006395</v>
      </c>
      <c r="F2651" s="39">
        <v>128.6543072201392</v>
      </c>
      <c r="G2651" s="39">
        <v>118.7490416247575</v>
      </c>
      <c r="H2651" s="39">
        <v>108.74368148163239</v>
      </c>
      <c r="I2651" s="39">
        <v>102.8015580760534</v>
      </c>
    </row>
    <row r="2652" spans="1:9" x14ac:dyDescent="0.35">
      <c r="A2652" s="37" t="s">
        <v>246</v>
      </c>
      <c r="B2652" s="37" t="s">
        <v>149</v>
      </c>
      <c r="C2652" s="73" t="s">
        <v>65</v>
      </c>
      <c r="D2652" s="39">
        <v>165</v>
      </c>
      <c r="E2652" s="39">
        <v>166.08647053307851</v>
      </c>
      <c r="F2652" s="39">
        <v>176.9933987913318</v>
      </c>
      <c r="G2652" s="39">
        <v>179.64765176418271</v>
      </c>
      <c r="H2652" s="39">
        <v>169.22708458180441</v>
      </c>
      <c r="I2652" s="39">
        <v>160.09519662516229</v>
      </c>
    </row>
    <row r="2653" spans="1:9" x14ac:dyDescent="0.35">
      <c r="A2653" s="37" t="s">
        <v>246</v>
      </c>
      <c r="B2653" s="37" t="s">
        <v>149</v>
      </c>
      <c r="C2653" s="73" t="s">
        <v>67</v>
      </c>
      <c r="D2653" s="39">
        <v>197</v>
      </c>
      <c r="E2653" s="39">
        <v>164.88141311446211</v>
      </c>
      <c r="F2653" s="39">
        <v>169.0825658506366</v>
      </c>
      <c r="G2653" s="39">
        <v>181.20580688424499</v>
      </c>
      <c r="H2653" s="39">
        <v>183.15336348907019</v>
      </c>
      <c r="I2653" s="39">
        <v>172.68678040472969</v>
      </c>
    </row>
    <row r="2654" spans="1:9" x14ac:dyDescent="0.35">
      <c r="A2654" s="37" t="s">
        <v>246</v>
      </c>
      <c r="B2654" s="37" t="s">
        <v>149</v>
      </c>
      <c r="C2654" s="73" t="s">
        <v>69</v>
      </c>
      <c r="D2654" s="39">
        <v>170</v>
      </c>
      <c r="E2654" s="39">
        <v>166.91186962173819</v>
      </c>
      <c r="F2654" s="39">
        <v>141.09746410222041</v>
      </c>
      <c r="G2654" s="39">
        <v>143.21667831231639</v>
      </c>
      <c r="H2654" s="39">
        <v>152.48477802702999</v>
      </c>
      <c r="I2654" s="39">
        <v>152.3354864345562</v>
      </c>
    </row>
    <row r="2655" spans="1:9" x14ac:dyDescent="0.35">
      <c r="A2655" s="37" t="s">
        <v>246</v>
      </c>
      <c r="B2655" s="37" t="s">
        <v>149</v>
      </c>
      <c r="C2655" s="73" t="s">
        <v>71</v>
      </c>
      <c r="D2655" s="39">
        <v>139</v>
      </c>
      <c r="E2655" s="39">
        <v>156.04685004801499</v>
      </c>
      <c r="F2655" s="39">
        <v>147.66112514482879</v>
      </c>
      <c r="G2655" s="39">
        <v>127.59186517415409</v>
      </c>
      <c r="H2655" s="39">
        <v>128.92936434713499</v>
      </c>
      <c r="I2655" s="39">
        <v>136.09215220379281</v>
      </c>
    </row>
    <row r="2656" spans="1:9" x14ac:dyDescent="0.35">
      <c r="A2656" s="37" t="s">
        <v>246</v>
      </c>
      <c r="B2656" s="37" t="s">
        <v>149</v>
      </c>
      <c r="C2656" s="73" t="s">
        <v>73</v>
      </c>
      <c r="D2656" s="39">
        <v>135</v>
      </c>
      <c r="E2656" s="39">
        <v>123.6245766796313</v>
      </c>
      <c r="F2656" s="39">
        <v>128.9365054983806</v>
      </c>
      <c r="G2656" s="39">
        <v>121.28758754972461</v>
      </c>
      <c r="H2656" s="39">
        <v>106.66720285276659</v>
      </c>
      <c r="I2656" s="39">
        <v>106.8933824384937</v>
      </c>
    </row>
    <row r="2657" spans="1:9" x14ac:dyDescent="0.35">
      <c r="A2657" s="37" t="s">
        <v>246</v>
      </c>
      <c r="B2657" s="37" t="s">
        <v>149</v>
      </c>
      <c r="C2657" s="73" t="s">
        <v>76</v>
      </c>
      <c r="D2657" s="39">
        <v>106</v>
      </c>
      <c r="E2657" s="39">
        <v>105.98155491970989</v>
      </c>
      <c r="F2657" s="39">
        <v>94.513344760922038</v>
      </c>
      <c r="G2657" s="39">
        <v>96.040361246470297</v>
      </c>
      <c r="H2657" s="39">
        <v>90.135235422108508</v>
      </c>
      <c r="I2657" s="39">
        <v>79.567851296236114</v>
      </c>
    </row>
    <row r="2658" spans="1:9" x14ac:dyDescent="0.35">
      <c r="A2658" s="37" t="s">
        <v>246</v>
      </c>
      <c r="B2658" s="37" t="s">
        <v>149</v>
      </c>
      <c r="C2658" s="73" t="s">
        <v>78</v>
      </c>
      <c r="D2658" s="39">
        <v>104</v>
      </c>
      <c r="E2658" s="39">
        <v>82.506567111609002</v>
      </c>
      <c r="F2658" s="39">
        <v>79.367661589184124</v>
      </c>
      <c r="G2658" s="39">
        <v>71.51401292303575</v>
      </c>
      <c r="H2658" s="39">
        <v>71.576740271385788</v>
      </c>
      <c r="I2658" s="39">
        <v>67.120292625964254</v>
      </c>
    </row>
    <row r="2659" spans="1:9" x14ac:dyDescent="0.35">
      <c r="A2659" s="37" t="s">
        <v>246</v>
      </c>
      <c r="B2659" s="37" t="s">
        <v>149</v>
      </c>
      <c r="C2659" s="73" t="s">
        <v>80</v>
      </c>
      <c r="D2659" s="39">
        <v>95</v>
      </c>
      <c r="E2659" s="39">
        <v>96.247249412290728</v>
      </c>
      <c r="F2659" s="39">
        <v>77.210903743339685</v>
      </c>
      <c r="G2659" s="39">
        <v>74.556846639046938</v>
      </c>
      <c r="H2659" s="39">
        <v>68.668084917634673</v>
      </c>
      <c r="I2659" s="39">
        <v>68.503533849330779</v>
      </c>
    </row>
    <row r="2660" spans="1:9" x14ac:dyDescent="0.35">
      <c r="A2660" s="37" t="s">
        <v>246</v>
      </c>
      <c r="B2660" s="37" t="s">
        <v>149</v>
      </c>
      <c r="C2660" s="73" t="s">
        <v>82</v>
      </c>
      <c r="D2660" s="39">
        <v>94</v>
      </c>
      <c r="E2660" s="39">
        <v>92.344054918032398</v>
      </c>
      <c r="F2660" s="39">
        <v>91.347866788381609</v>
      </c>
      <c r="G2660" s="39">
        <v>75.129028013961232</v>
      </c>
      <c r="H2660" s="39">
        <v>73.07058782198969</v>
      </c>
      <c r="I2660" s="39">
        <v>68.457404623058068</v>
      </c>
    </row>
    <row r="2661" spans="1:9" x14ac:dyDescent="0.35">
      <c r="A2661" s="37" t="s">
        <v>246</v>
      </c>
      <c r="B2661" s="37" t="s">
        <v>149</v>
      </c>
      <c r="C2661" s="73" t="s">
        <v>84</v>
      </c>
      <c r="D2661" s="39">
        <v>72</v>
      </c>
      <c r="E2661" s="39">
        <v>80.990797468999119</v>
      </c>
      <c r="F2661" s="39">
        <v>77.599156470720672</v>
      </c>
      <c r="G2661" s="39">
        <v>76.782446743656863</v>
      </c>
      <c r="H2661" s="39">
        <v>63.50986778009846</v>
      </c>
      <c r="I2661" s="39">
        <v>62.005812701035381</v>
      </c>
    </row>
    <row r="2662" spans="1:9" x14ac:dyDescent="0.35">
      <c r="A2662" s="37" t="s">
        <v>246</v>
      </c>
      <c r="B2662" s="37" t="s">
        <v>149</v>
      </c>
      <c r="C2662" s="73" t="s">
        <v>86</v>
      </c>
      <c r="D2662" s="39">
        <v>37</v>
      </c>
      <c r="E2662" s="39">
        <v>57.784723261589242</v>
      </c>
      <c r="F2662" s="39">
        <v>62.464253039524053</v>
      </c>
      <c r="G2662" s="39">
        <v>60.218952112480189</v>
      </c>
      <c r="H2662" s="39">
        <v>59.542945065770937</v>
      </c>
      <c r="I2662" s="39">
        <v>49.448876866561399</v>
      </c>
    </row>
    <row r="2663" spans="1:9" x14ac:dyDescent="0.35">
      <c r="A2663" s="37" t="s">
        <v>246</v>
      </c>
      <c r="B2663" s="37" t="s">
        <v>149</v>
      </c>
      <c r="C2663" s="73" t="s">
        <v>88</v>
      </c>
      <c r="D2663" s="39">
        <v>26</v>
      </c>
      <c r="E2663" s="39">
        <v>28.91051114170395</v>
      </c>
      <c r="F2663" s="39">
        <v>43.529506651745457</v>
      </c>
      <c r="G2663" s="39">
        <v>46.624914711813048</v>
      </c>
      <c r="H2663" s="39">
        <v>45.104004583053879</v>
      </c>
      <c r="I2663" s="39">
        <v>44.816210214264601</v>
      </c>
    </row>
    <row r="2664" spans="1:9" x14ac:dyDescent="0.35">
      <c r="A2664" s="37" t="s">
        <v>246</v>
      </c>
      <c r="B2664" s="37" t="s">
        <v>149</v>
      </c>
      <c r="C2664" s="73" t="s">
        <v>90</v>
      </c>
      <c r="D2664" s="39">
        <v>12</v>
      </c>
      <c r="E2664" s="39">
        <v>19.777644421406439</v>
      </c>
      <c r="F2664" s="39">
        <v>21.792942160271771</v>
      </c>
      <c r="G2664" s="39">
        <v>32.889491810859148</v>
      </c>
      <c r="H2664" s="39">
        <v>35.349407659237492</v>
      </c>
      <c r="I2664" s="39">
        <v>34.464731397164208</v>
      </c>
    </row>
    <row r="2665" spans="1:9" x14ac:dyDescent="0.35">
      <c r="A2665" s="37" t="s">
        <v>246</v>
      </c>
      <c r="B2665" s="37" t="s">
        <v>149</v>
      </c>
      <c r="C2665" s="73" t="s">
        <v>92</v>
      </c>
      <c r="D2665" s="39">
        <v>3</v>
      </c>
      <c r="E2665" s="39">
        <v>9.2914237202685435</v>
      </c>
      <c r="F2665" s="39">
        <v>16.610713835536131</v>
      </c>
      <c r="G2665" s="39">
        <v>21.280365612378461</v>
      </c>
      <c r="H2665" s="39">
        <v>30.89416491049889</v>
      </c>
      <c r="I2665" s="39">
        <v>37.013423451229698</v>
      </c>
    </row>
    <row r="2666" spans="1:9" x14ac:dyDescent="0.35">
      <c r="A2666" s="37" t="s">
        <v>246</v>
      </c>
      <c r="B2666" s="37" t="s">
        <v>150</v>
      </c>
      <c r="C2666" s="73" t="s">
        <v>57</v>
      </c>
      <c r="D2666" s="39">
        <v>5481</v>
      </c>
      <c r="E2666" s="39">
        <v>5977.5407174951042</v>
      </c>
      <c r="F2666" s="39">
        <v>6287.7774155353827</v>
      </c>
      <c r="G2666" s="39">
        <v>6763.9596191026567</v>
      </c>
      <c r="H2666" s="39">
        <v>7241.6274584851481</v>
      </c>
      <c r="I2666" s="39">
        <v>7567.3362473340849</v>
      </c>
    </row>
    <row r="2667" spans="1:9" x14ac:dyDescent="0.35">
      <c r="A2667" s="37" t="s">
        <v>246</v>
      </c>
      <c r="B2667" s="37" t="s">
        <v>150</v>
      </c>
      <c r="C2667" s="74" t="s">
        <v>59</v>
      </c>
      <c r="D2667" s="39">
        <v>6231</v>
      </c>
      <c r="E2667" s="39">
        <v>5880.1217045153753</v>
      </c>
      <c r="F2667" s="39">
        <v>6350.094023591987</v>
      </c>
      <c r="G2667" s="39">
        <v>6671.9813294085761</v>
      </c>
      <c r="H2667" s="39">
        <v>7132.2159460482007</v>
      </c>
      <c r="I2667" s="39">
        <v>7605.520743986026</v>
      </c>
    </row>
    <row r="2668" spans="1:9" x14ac:dyDescent="0.35">
      <c r="A2668" s="37" t="s">
        <v>246</v>
      </c>
      <c r="B2668" s="37" t="s">
        <v>150</v>
      </c>
      <c r="C2668" s="73" t="s">
        <v>61</v>
      </c>
      <c r="D2668" s="39">
        <v>6603</v>
      </c>
      <c r="E2668" s="39">
        <v>6465.7219864202089</v>
      </c>
      <c r="F2668" s="39">
        <v>6210.7380387081248</v>
      </c>
      <c r="G2668" s="39">
        <v>6643.6479813416108</v>
      </c>
      <c r="H2668" s="39">
        <v>6956.6484690856514</v>
      </c>
      <c r="I2668" s="39">
        <v>7397.4631092358322</v>
      </c>
    </row>
    <row r="2669" spans="1:9" x14ac:dyDescent="0.35">
      <c r="A2669" s="37" t="s">
        <v>246</v>
      </c>
      <c r="B2669" s="37" t="s">
        <v>150</v>
      </c>
      <c r="C2669" s="73" t="s">
        <v>63</v>
      </c>
      <c r="D2669" s="39">
        <v>6627</v>
      </c>
      <c r="E2669" s="39">
        <v>7554.2025394522971</v>
      </c>
      <c r="F2669" s="39">
        <v>7571.9620005763736</v>
      </c>
      <c r="G2669" s="39">
        <v>7350.8341267466594</v>
      </c>
      <c r="H2669" s="39">
        <v>7764.4475342261076</v>
      </c>
      <c r="I2669" s="39">
        <v>8091.7903907342034</v>
      </c>
    </row>
    <row r="2670" spans="1:9" x14ac:dyDescent="0.35">
      <c r="A2670" s="37" t="s">
        <v>246</v>
      </c>
      <c r="B2670" s="37" t="s">
        <v>150</v>
      </c>
      <c r="C2670" s="73" t="s">
        <v>65</v>
      </c>
      <c r="D2670" s="39">
        <v>7176</v>
      </c>
      <c r="E2670" s="39">
        <v>7695.5794703588826</v>
      </c>
      <c r="F2670" s="39">
        <v>8960.5351620943184</v>
      </c>
      <c r="G2670" s="39">
        <v>9128.4670729588015</v>
      </c>
      <c r="H2670" s="39">
        <v>8962.8975684543148</v>
      </c>
      <c r="I2670" s="39">
        <v>9330.1343628776758</v>
      </c>
    </row>
    <row r="2671" spans="1:9" x14ac:dyDescent="0.35">
      <c r="A2671" s="37" t="s">
        <v>246</v>
      </c>
      <c r="B2671" s="37" t="s">
        <v>150</v>
      </c>
      <c r="C2671" s="73" t="s">
        <v>67</v>
      </c>
      <c r="D2671" s="39">
        <v>7260</v>
      </c>
      <c r="E2671" s="39">
        <v>7055.2146608102576</v>
      </c>
      <c r="F2671" s="39">
        <v>7800.273443783688</v>
      </c>
      <c r="G2671" s="39">
        <v>8965.2129809016787</v>
      </c>
      <c r="H2671" s="39">
        <v>9211.1189587425979</v>
      </c>
      <c r="I2671" s="39">
        <v>9149.4669970210525</v>
      </c>
    </row>
    <row r="2672" spans="1:9" x14ac:dyDescent="0.35">
      <c r="A2672" s="37" t="s">
        <v>246</v>
      </c>
      <c r="B2672" s="37" t="s">
        <v>150</v>
      </c>
      <c r="C2672" s="73" t="s">
        <v>69</v>
      </c>
      <c r="D2672" s="39">
        <v>6791</v>
      </c>
      <c r="E2672" s="39">
        <v>7161.4329434157989</v>
      </c>
      <c r="F2672" s="39">
        <v>7226.9108268172758</v>
      </c>
      <c r="G2672" s="39">
        <v>7923.5804757380856</v>
      </c>
      <c r="H2672" s="39">
        <v>8946.3937070451993</v>
      </c>
      <c r="I2672" s="39">
        <v>9203.743655162727</v>
      </c>
    </row>
    <row r="2673" spans="1:9" x14ac:dyDescent="0.35">
      <c r="A2673" s="37" t="s">
        <v>246</v>
      </c>
      <c r="B2673" s="37" t="s">
        <v>150</v>
      </c>
      <c r="C2673" s="73" t="s">
        <v>71</v>
      </c>
      <c r="D2673" s="39">
        <v>6881</v>
      </c>
      <c r="E2673" s="39">
        <v>7104.1307583582966</v>
      </c>
      <c r="F2673" s="39">
        <v>7498.8218844845524</v>
      </c>
      <c r="G2673" s="39">
        <v>7626.6508635075916</v>
      </c>
      <c r="H2673" s="39">
        <v>8286.5000778119502</v>
      </c>
      <c r="I2673" s="39">
        <v>9249.1780706360987</v>
      </c>
    </row>
    <row r="2674" spans="1:9" x14ac:dyDescent="0.35">
      <c r="A2674" s="37" t="s">
        <v>246</v>
      </c>
      <c r="B2674" s="37" t="s">
        <v>150</v>
      </c>
      <c r="C2674" s="73" t="s">
        <v>73</v>
      </c>
      <c r="D2674" s="39">
        <v>6147</v>
      </c>
      <c r="E2674" s="39">
        <v>7071.4748357593689</v>
      </c>
      <c r="F2674" s="39">
        <v>7387.980345164573</v>
      </c>
      <c r="G2674" s="39">
        <v>7771.4046564829541</v>
      </c>
      <c r="H2674" s="39">
        <v>7919.7148615236147</v>
      </c>
      <c r="I2674" s="39">
        <v>8555.5715685257674</v>
      </c>
    </row>
    <row r="2675" spans="1:9" x14ac:dyDescent="0.35">
      <c r="A2675" s="37" t="s">
        <v>246</v>
      </c>
      <c r="B2675" s="37" t="s">
        <v>150</v>
      </c>
      <c r="C2675" s="73" t="s">
        <v>76</v>
      </c>
      <c r="D2675" s="39">
        <v>6379</v>
      </c>
      <c r="E2675" s="39">
        <v>6094.3940178618532</v>
      </c>
      <c r="F2675" s="39">
        <v>6989.701206649951</v>
      </c>
      <c r="G2675" s="39">
        <v>7345.8894641002353</v>
      </c>
      <c r="H2675" s="39">
        <v>7698.6479702711304</v>
      </c>
      <c r="I2675" s="39">
        <v>7845.8657640990996</v>
      </c>
    </row>
    <row r="2676" spans="1:9" x14ac:dyDescent="0.35">
      <c r="A2676" s="37" t="s">
        <v>246</v>
      </c>
      <c r="B2676" s="37" t="s">
        <v>150</v>
      </c>
      <c r="C2676" s="73" t="s">
        <v>78</v>
      </c>
      <c r="D2676" s="39">
        <v>6242</v>
      </c>
      <c r="E2676" s="39">
        <v>6240.7260587933579</v>
      </c>
      <c r="F2676" s="39">
        <v>6068.4620532448962</v>
      </c>
      <c r="G2676" s="39">
        <v>6960.9730435403017</v>
      </c>
      <c r="H2676" s="39">
        <v>7339.6684319266305</v>
      </c>
      <c r="I2676" s="39">
        <v>7673.0722365621023</v>
      </c>
    </row>
    <row r="2677" spans="1:9" x14ac:dyDescent="0.35">
      <c r="A2677" s="37" t="s">
        <v>246</v>
      </c>
      <c r="B2677" s="37" t="s">
        <v>150</v>
      </c>
      <c r="C2677" s="73" t="s">
        <v>80</v>
      </c>
      <c r="D2677" s="39">
        <v>5963</v>
      </c>
      <c r="E2677" s="39">
        <v>6097.8550362279157</v>
      </c>
      <c r="F2677" s="39">
        <v>6160.2409444942359</v>
      </c>
      <c r="G2677" s="39">
        <v>6077.0452579422217</v>
      </c>
      <c r="H2677" s="39">
        <v>6962.7900769930948</v>
      </c>
      <c r="I2677" s="39">
        <v>7357.6101901987886</v>
      </c>
    </row>
    <row r="2678" spans="1:9" x14ac:dyDescent="0.35">
      <c r="A2678" s="37" t="s">
        <v>246</v>
      </c>
      <c r="B2678" s="37" t="s">
        <v>150</v>
      </c>
      <c r="C2678" s="73" t="s">
        <v>82</v>
      </c>
      <c r="D2678" s="39">
        <v>5474</v>
      </c>
      <c r="E2678" s="39">
        <v>5628.7959499180524</v>
      </c>
      <c r="F2678" s="39">
        <v>5795.0044445177382</v>
      </c>
      <c r="G2678" s="39">
        <v>5900.0792378035176</v>
      </c>
      <c r="H2678" s="39">
        <v>5876.2111995218074</v>
      </c>
      <c r="I2678" s="39">
        <v>6724.6274617041472</v>
      </c>
    </row>
    <row r="2679" spans="1:9" x14ac:dyDescent="0.35">
      <c r="A2679" s="37" t="s">
        <v>246</v>
      </c>
      <c r="B2679" s="37" t="s">
        <v>150</v>
      </c>
      <c r="C2679" s="73" t="s">
        <v>84</v>
      </c>
      <c r="D2679" s="39">
        <v>4486</v>
      </c>
      <c r="E2679" s="39">
        <v>5131.6305880644122</v>
      </c>
      <c r="F2679" s="39">
        <v>5309.1799068508826</v>
      </c>
      <c r="G2679" s="39">
        <v>5499.155536649615</v>
      </c>
      <c r="H2679" s="39">
        <v>5633.9797093085754</v>
      </c>
      <c r="I2679" s="39">
        <v>5647.6037316576476</v>
      </c>
    </row>
    <row r="2680" spans="1:9" x14ac:dyDescent="0.35">
      <c r="A2680" s="37" t="s">
        <v>246</v>
      </c>
      <c r="B2680" s="37" t="s">
        <v>150</v>
      </c>
      <c r="C2680" s="73" t="s">
        <v>86</v>
      </c>
      <c r="D2680" s="39">
        <v>3742</v>
      </c>
      <c r="E2680" s="39">
        <v>4307.7832348230068</v>
      </c>
      <c r="F2680" s="39">
        <v>4931.2306867100206</v>
      </c>
      <c r="G2680" s="39">
        <v>5142.390019544102</v>
      </c>
      <c r="H2680" s="39">
        <v>5348.8653043942804</v>
      </c>
      <c r="I2680" s="39">
        <v>5511.6307561964322</v>
      </c>
    </row>
    <row r="2681" spans="1:9" x14ac:dyDescent="0.35">
      <c r="A2681" s="37" t="s">
        <v>246</v>
      </c>
      <c r="B2681" s="37" t="s">
        <v>150</v>
      </c>
      <c r="C2681" s="73" t="s">
        <v>88</v>
      </c>
      <c r="D2681" s="39">
        <v>2587</v>
      </c>
      <c r="E2681" s="39">
        <v>3507.4506702652161</v>
      </c>
      <c r="F2681" s="39">
        <v>4039.9370409076241</v>
      </c>
      <c r="G2681" s="39">
        <v>4648.3826635266769</v>
      </c>
      <c r="H2681" s="39">
        <v>4885.2597849534432</v>
      </c>
      <c r="I2681" s="39">
        <v>5114.5664417954213</v>
      </c>
    </row>
    <row r="2682" spans="1:9" x14ac:dyDescent="0.35">
      <c r="A2682" s="37" t="s">
        <v>246</v>
      </c>
      <c r="B2682" s="37" t="s">
        <v>150</v>
      </c>
      <c r="C2682" s="73" t="s">
        <v>90</v>
      </c>
      <c r="D2682" s="39">
        <v>1728</v>
      </c>
      <c r="E2682" s="39">
        <v>2268.6548805824768</v>
      </c>
      <c r="F2682" s="39">
        <v>3108.465746577308</v>
      </c>
      <c r="G2682" s="39">
        <v>3601.361692744128</v>
      </c>
      <c r="H2682" s="39">
        <v>4180.3270107649278</v>
      </c>
      <c r="I2682" s="39">
        <v>4429.4015829875734</v>
      </c>
    </row>
    <row r="2683" spans="1:9" x14ac:dyDescent="0.35">
      <c r="A2683" s="37" t="s">
        <v>246</v>
      </c>
      <c r="B2683" s="37" t="s">
        <v>150</v>
      </c>
      <c r="C2683" s="73" t="s">
        <v>92</v>
      </c>
      <c r="D2683" s="39">
        <v>1605</v>
      </c>
      <c r="E2683" s="39">
        <v>2123.2627709611202</v>
      </c>
      <c r="F2683" s="39">
        <v>2838.6356803119861</v>
      </c>
      <c r="G2683" s="39">
        <v>3906.731906386367</v>
      </c>
      <c r="H2683" s="39">
        <v>4937.8368249065761</v>
      </c>
      <c r="I2683" s="39">
        <v>6003.4045161898184</v>
      </c>
    </row>
    <row r="2684" spans="1:9" x14ac:dyDescent="0.35">
      <c r="A2684" s="37" t="s">
        <v>246</v>
      </c>
      <c r="B2684" s="37" t="s">
        <v>151</v>
      </c>
      <c r="C2684" s="73" t="s">
        <v>57</v>
      </c>
      <c r="D2684" s="39">
        <v>188</v>
      </c>
      <c r="E2684" s="39">
        <v>193.87713633952731</v>
      </c>
      <c r="F2684" s="39">
        <v>191.8095683242681</v>
      </c>
      <c r="G2684" s="39">
        <v>194.46855069939619</v>
      </c>
      <c r="H2684" s="39">
        <v>198.88446526275669</v>
      </c>
      <c r="I2684" s="39">
        <v>200.43398697668641</v>
      </c>
    </row>
    <row r="2685" spans="1:9" x14ac:dyDescent="0.35">
      <c r="A2685" s="37" t="s">
        <v>246</v>
      </c>
      <c r="B2685" s="37" t="s">
        <v>151</v>
      </c>
      <c r="C2685" s="74" t="s">
        <v>59</v>
      </c>
      <c r="D2685" s="39">
        <v>165</v>
      </c>
      <c r="E2685" s="39">
        <v>154.83189547367559</v>
      </c>
      <c r="F2685" s="39">
        <v>162.06833068848741</v>
      </c>
      <c r="G2685" s="39">
        <v>159.80945421639569</v>
      </c>
      <c r="H2685" s="39">
        <v>161.42625843896229</v>
      </c>
      <c r="I2685" s="39">
        <v>164.14647116701821</v>
      </c>
    </row>
    <row r="2686" spans="1:9" x14ac:dyDescent="0.35">
      <c r="A2686" s="37" t="s">
        <v>246</v>
      </c>
      <c r="B2686" s="37" t="s">
        <v>151</v>
      </c>
      <c r="C2686" s="73" t="s">
        <v>61</v>
      </c>
      <c r="D2686" s="39">
        <v>148</v>
      </c>
      <c r="E2686" s="39">
        <v>130.44419238770399</v>
      </c>
      <c r="F2686" s="39">
        <v>122.964347546494</v>
      </c>
      <c r="G2686" s="39">
        <v>124.6609717287332</v>
      </c>
      <c r="H2686" s="39">
        <v>122.7690041217157</v>
      </c>
      <c r="I2686" s="39">
        <v>123.2221095405387</v>
      </c>
    </row>
    <row r="2687" spans="1:9" x14ac:dyDescent="0.35">
      <c r="A2687" s="37" t="s">
        <v>246</v>
      </c>
      <c r="B2687" s="37" t="s">
        <v>151</v>
      </c>
      <c r="C2687" s="73" t="s">
        <v>63</v>
      </c>
      <c r="D2687" s="39">
        <v>119</v>
      </c>
      <c r="E2687" s="39">
        <v>96.31440621314448</v>
      </c>
      <c r="F2687" s="39">
        <v>90.483850537900778</v>
      </c>
      <c r="G2687" s="39">
        <v>85.301697326658427</v>
      </c>
      <c r="H2687" s="39">
        <v>85.064930398757042</v>
      </c>
      <c r="I2687" s="39">
        <v>83.634442417763466</v>
      </c>
    </row>
    <row r="2688" spans="1:9" x14ac:dyDescent="0.35">
      <c r="A2688" s="37" t="s">
        <v>246</v>
      </c>
      <c r="B2688" s="37" t="s">
        <v>151</v>
      </c>
      <c r="C2688" s="73" t="s">
        <v>65</v>
      </c>
      <c r="D2688" s="39">
        <v>165</v>
      </c>
      <c r="E2688" s="39">
        <v>136.26839097627601</v>
      </c>
      <c r="F2688" s="39">
        <v>141.8867136073124</v>
      </c>
      <c r="G2688" s="39">
        <v>140.96837016136391</v>
      </c>
      <c r="H2688" s="39">
        <v>136.18109188719109</v>
      </c>
      <c r="I2688" s="39">
        <v>135.59144622151771</v>
      </c>
    </row>
    <row r="2689" spans="1:9" x14ac:dyDescent="0.35">
      <c r="A2689" s="37" t="s">
        <v>246</v>
      </c>
      <c r="B2689" s="37" t="s">
        <v>151</v>
      </c>
      <c r="C2689" s="73" t="s">
        <v>67</v>
      </c>
      <c r="D2689" s="39">
        <v>196</v>
      </c>
      <c r="E2689" s="39">
        <v>178.83051000566539</v>
      </c>
      <c r="F2689" s="39">
        <v>172.89960771831201</v>
      </c>
      <c r="G2689" s="39">
        <v>188.36108813539741</v>
      </c>
      <c r="H2689" s="39">
        <v>189.66373794473131</v>
      </c>
      <c r="I2689" s="39">
        <v>183.75232468167141</v>
      </c>
    </row>
    <row r="2690" spans="1:9" x14ac:dyDescent="0.35">
      <c r="A2690" s="37" t="s">
        <v>246</v>
      </c>
      <c r="B2690" s="37" t="s">
        <v>151</v>
      </c>
      <c r="C2690" s="73" t="s">
        <v>69</v>
      </c>
      <c r="D2690" s="39">
        <v>197</v>
      </c>
      <c r="E2690" s="39">
        <v>195.25329278797139</v>
      </c>
      <c r="F2690" s="39">
        <v>186.01909774453841</v>
      </c>
      <c r="G2690" s="39">
        <v>188.12617795823479</v>
      </c>
      <c r="H2690" s="39">
        <v>204.74663631338649</v>
      </c>
      <c r="I2690" s="39">
        <v>205.84355083463561</v>
      </c>
    </row>
    <row r="2691" spans="1:9" x14ac:dyDescent="0.35">
      <c r="A2691" s="37" t="s">
        <v>246</v>
      </c>
      <c r="B2691" s="37" t="s">
        <v>151</v>
      </c>
      <c r="C2691" s="73" t="s">
        <v>71</v>
      </c>
      <c r="D2691" s="39">
        <v>182</v>
      </c>
      <c r="E2691" s="39">
        <v>187.05449788148479</v>
      </c>
      <c r="F2691" s="39">
        <v>187.34247944440531</v>
      </c>
      <c r="G2691" s="39">
        <v>180.7057940637043</v>
      </c>
      <c r="H2691" s="39">
        <v>185.0721421468123</v>
      </c>
      <c r="I2691" s="39">
        <v>198.73699019710961</v>
      </c>
    </row>
    <row r="2692" spans="1:9" x14ac:dyDescent="0.35">
      <c r="A2692" s="37" t="s">
        <v>246</v>
      </c>
      <c r="B2692" s="37" t="s">
        <v>151</v>
      </c>
      <c r="C2692" s="73" t="s">
        <v>73</v>
      </c>
      <c r="D2692" s="39">
        <v>149</v>
      </c>
      <c r="E2692" s="39">
        <v>184.83655324167111</v>
      </c>
      <c r="F2692" s="39">
        <v>192.6243869331438</v>
      </c>
      <c r="G2692" s="39">
        <v>191.58768467786541</v>
      </c>
      <c r="H2692" s="39">
        <v>186.62699174879569</v>
      </c>
      <c r="I2692" s="39">
        <v>191.2402748163407</v>
      </c>
    </row>
    <row r="2693" spans="1:9" x14ac:dyDescent="0.35">
      <c r="A2693" s="37" t="s">
        <v>246</v>
      </c>
      <c r="B2693" s="37" t="s">
        <v>151</v>
      </c>
      <c r="C2693" s="73" t="s">
        <v>76</v>
      </c>
      <c r="D2693" s="39">
        <v>140</v>
      </c>
      <c r="E2693" s="39">
        <v>139.51488032659461</v>
      </c>
      <c r="F2693" s="39">
        <v>166.24269262732659</v>
      </c>
      <c r="G2693" s="39">
        <v>170.28066348203859</v>
      </c>
      <c r="H2693" s="39">
        <v>169.25531273847409</v>
      </c>
      <c r="I2693" s="39">
        <v>165.0386675551857</v>
      </c>
    </row>
    <row r="2694" spans="1:9" x14ac:dyDescent="0.35">
      <c r="A2694" s="37" t="s">
        <v>246</v>
      </c>
      <c r="B2694" s="37" t="s">
        <v>151</v>
      </c>
      <c r="C2694" s="73" t="s">
        <v>78</v>
      </c>
      <c r="D2694" s="39">
        <v>122</v>
      </c>
      <c r="E2694" s="39">
        <v>132.34914887616941</v>
      </c>
      <c r="F2694" s="39">
        <v>132.9633943546076</v>
      </c>
      <c r="G2694" s="39">
        <v>152.65564659714869</v>
      </c>
      <c r="H2694" s="39">
        <v>155.52880957753291</v>
      </c>
      <c r="I2694" s="39">
        <v>154.41412795217519</v>
      </c>
    </row>
    <row r="2695" spans="1:9" x14ac:dyDescent="0.35">
      <c r="A2695" s="37" t="s">
        <v>246</v>
      </c>
      <c r="B2695" s="37" t="s">
        <v>151</v>
      </c>
      <c r="C2695" s="73" t="s">
        <v>80</v>
      </c>
      <c r="D2695" s="39">
        <v>102</v>
      </c>
      <c r="E2695" s="39">
        <v>102.6025723987679</v>
      </c>
      <c r="F2695" s="39">
        <v>112.53730452560821</v>
      </c>
      <c r="G2695" s="39">
        <v>113.03157722325081</v>
      </c>
      <c r="H2695" s="39">
        <v>127.5893169888575</v>
      </c>
      <c r="I2695" s="39">
        <v>129.20493735237699</v>
      </c>
    </row>
    <row r="2696" spans="1:9" x14ac:dyDescent="0.35">
      <c r="A2696" s="37" t="s">
        <v>246</v>
      </c>
      <c r="B2696" s="37" t="s">
        <v>151</v>
      </c>
      <c r="C2696" s="73" t="s">
        <v>82</v>
      </c>
      <c r="D2696" s="39">
        <v>51</v>
      </c>
      <c r="E2696" s="39">
        <v>96.461341998676943</v>
      </c>
      <c r="F2696" s="39">
        <v>99.538006861351974</v>
      </c>
      <c r="G2696" s="39">
        <v>108.2267375922961</v>
      </c>
      <c r="H2696" s="39">
        <v>108.9809749207752</v>
      </c>
      <c r="I2696" s="39">
        <v>121.9941419447261</v>
      </c>
    </row>
    <row r="2697" spans="1:9" x14ac:dyDescent="0.35">
      <c r="A2697" s="37" t="s">
        <v>246</v>
      </c>
      <c r="B2697" s="37" t="s">
        <v>151</v>
      </c>
      <c r="C2697" s="73" t="s">
        <v>84</v>
      </c>
      <c r="D2697" s="39">
        <v>21</v>
      </c>
      <c r="E2697" s="39">
        <v>46.637459459104321</v>
      </c>
      <c r="F2697" s="39">
        <v>83.729900427989108</v>
      </c>
      <c r="G2697" s="39">
        <v>86.331669322128036</v>
      </c>
      <c r="H2697" s="39">
        <v>93.528138158381267</v>
      </c>
      <c r="I2697" s="39">
        <v>94.295831100637216</v>
      </c>
    </row>
    <row r="2698" spans="1:9" x14ac:dyDescent="0.35">
      <c r="A2698" s="37" t="s">
        <v>246</v>
      </c>
      <c r="B2698" s="37" t="s">
        <v>151</v>
      </c>
      <c r="C2698" s="73" t="s">
        <v>86</v>
      </c>
      <c r="D2698" s="39">
        <v>18</v>
      </c>
      <c r="E2698" s="39">
        <v>20.553219225404089</v>
      </c>
      <c r="F2698" s="39">
        <v>41.259617928377573</v>
      </c>
      <c r="G2698" s="39">
        <v>70.736628996799951</v>
      </c>
      <c r="H2698" s="39">
        <v>72.75938546112971</v>
      </c>
      <c r="I2698" s="39">
        <v>78.595843165366261</v>
      </c>
    </row>
    <row r="2699" spans="1:9" x14ac:dyDescent="0.35">
      <c r="A2699" s="37" t="s">
        <v>246</v>
      </c>
      <c r="B2699" s="37" t="s">
        <v>151</v>
      </c>
      <c r="C2699" s="73" t="s">
        <v>88</v>
      </c>
      <c r="D2699" s="39">
        <v>12</v>
      </c>
      <c r="E2699" s="39">
        <v>13.47292567462627</v>
      </c>
      <c r="F2699" s="39">
        <v>15.599508400253651</v>
      </c>
      <c r="G2699" s="39">
        <v>31.070595076111541</v>
      </c>
      <c r="H2699" s="39">
        <v>53.359312671688123</v>
      </c>
      <c r="I2699" s="39">
        <v>55.011764346598461</v>
      </c>
    </row>
    <row r="2700" spans="1:9" x14ac:dyDescent="0.35">
      <c r="A2700" s="37" t="s">
        <v>246</v>
      </c>
      <c r="B2700" s="37" t="s">
        <v>151</v>
      </c>
      <c r="C2700" s="73" t="s">
        <v>90</v>
      </c>
      <c r="D2700" s="39">
        <v>0</v>
      </c>
      <c r="E2700" s="39">
        <v>8.7380726793585346</v>
      </c>
      <c r="F2700" s="39">
        <v>10.219614284966459</v>
      </c>
      <c r="G2700" s="39">
        <v>11.85409929823574</v>
      </c>
      <c r="H2700" s="39">
        <v>23.609058804795179</v>
      </c>
      <c r="I2700" s="39">
        <v>40.682844821040668</v>
      </c>
    </row>
    <row r="2701" spans="1:9" x14ac:dyDescent="0.35">
      <c r="A2701" s="37" t="s">
        <v>246</v>
      </c>
      <c r="B2701" s="37" t="s">
        <v>151</v>
      </c>
      <c r="C2701" s="73" t="s">
        <v>92</v>
      </c>
      <c r="D2701" s="39">
        <v>0</v>
      </c>
      <c r="E2701" s="39">
        <v>2.0041024078707751E-3</v>
      </c>
      <c r="F2701" s="39">
        <v>6.1489463663548038</v>
      </c>
      <c r="G2701" s="39">
        <v>10.06368423458963</v>
      </c>
      <c r="H2701" s="39">
        <v>13.08526964407681</v>
      </c>
      <c r="I2701" s="39">
        <v>23.147847587598221</v>
      </c>
    </row>
    <row r="2702" spans="1:9" x14ac:dyDescent="0.35">
      <c r="A2702" s="37" t="s">
        <v>246</v>
      </c>
      <c r="B2702" s="37" t="s">
        <v>152</v>
      </c>
      <c r="C2702" s="73" t="s">
        <v>57</v>
      </c>
      <c r="D2702" s="39">
        <v>1105</v>
      </c>
      <c r="E2702" s="39">
        <v>1181.320170623376</v>
      </c>
      <c r="F2702" s="39">
        <v>1185.036912382008</v>
      </c>
      <c r="G2702" s="39">
        <v>1203.0473691164159</v>
      </c>
      <c r="H2702" s="39">
        <v>1220.5818704337601</v>
      </c>
      <c r="I2702" s="39">
        <v>1213.6905576317999</v>
      </c>
    </row>
    <row r="2703" spans="1:9" x14ac:dyDescent="0.35">
      <c r="A2703" s="37" t="s">
        <v>246</v>
      </c>
      <c r="B2703" s="37" t="s">
        <v>152</v>
      </c>
      <c r="C2703" s="74" t="s">
        <v>59</v>
      </c>
      <c r="D2703" s="39">
        <v>1243</v>
      </c>
      <c r="E2703" s="39">
        <v>1120.8815607724671</v>
      </c>
      <c r="F2703" s="39">
        <v>1184.803347537124</v>
      </c>
      <c r="G2703" s="39">
        <v>1180.155557981878</v>
      </c>
      <c r="H2703" s="39">
        <v>1191.004495277168</v>
      </c>
      <c r="I2703" s="39">
        <v>1204.9450342508369</v>
      </c>
    </row>
    <row r="2704" spans="1:9" x14ac:dyDescent="0.35">
      <c r="A2704" s="37" t="s">
        <v>246</v>
      </c>
      <c r="B2704" s="37" t="s">
        <v>152</v>
      </c>
      <c r="C2704" s="73" t="s">
        <v>61</v>
      </c>
      <c r="D2704" s="39">
        <v>1267</v>
      </c>
      <c r="E2704" s="39">
        <v>1154.852779976839</v>
      </c>
      <c r="F2704" s="39">
        <v>1050.95255880075</v>
      </c>
      <c r="G2704" s="39">
        <v>1088.0413205117291</v>
      </c>
      <c r="H2704" s="39">
        <v>1076.014058424794</v>
      </c>
      <c r="I2704" s="39">
        <v>1080.1137165177161</v>
      </c>
    </row>
    <row r="2705" spans="1:9" x14ac:dyDescent="0.35">
      <c r="A2705" s="37" t="s">
        <v>246</v>
      </c>
      <c r="B2705" s="37" t="s">
        <v>152</v>
      </c>
      <c r="C2705" s="73" t="s">
        <v>63</v>
      </c>
      <c r="D2705" s="39">
        <v>970</v>
      </c>
      <c r="E2705" s="39">
        <v>1041.531580600534</v>
      </c>
      <c r="F2705" s="39">
        <v>956.92233564951732</v>
      </c>
      <c r="G2705" s="39">
        <v>871.91083856051421</v>
      </c>
      <c r="H2705" s="39">
        <v>886.21619850612615</v>
      </c>
      <c r="I2705" s="39">
        <v>872.11615132846634</v>
      </c>
    </row>
    <row r="2706" spans="1:9" x14ac:dyDescent="0.35">
      <c r="A2706" s="37" t="s">
        <v>246</v>
      </c>
      <c r="B2706" s="37" t="s">
        <v>152</v>
      </c>
      <c r="C2706" s="73" t="s">
        <v>65</v>
      </c>
      <c r="D2706" s="39">
        <v>946</v>
      </c>
      <c r="E2706" s="39">
        <v>894.29649404247539</v>
      </c>
      <c r="F2706" s="39">
        <v>1005.113182483699</v>
      </c>
      <c r="G2706" s="39">
        <v>961.7189595845806</v>
      </c>
      <c r="H2706" s="39">
        <v>893.70351342988442</v>
      </c>
      <c r="I2706" s="39">
        <v>891.11757477828826</v>
      </c>
    </row>
    <row r="2707" spans="1:9" x14ac:dyDescent="0.35">
      <c r="A2707" s="37" t="s">
        <v>246</v>
      </c>
      <c r="B2707" s="37" t="s">
        <v>152</v>
      </c>
      <c r="C2707" s="73" t="s">
        <v>67</v>
      </c>
      <c r="D2707" s="39">
        <v>1186</v>
      </c>
      <c r="E2707" s="39">
        <v>1017.289198898782</v>
      </c>
      <c r="F2707" s="39">
        <v>1058.879857913126</v>
      </c>
      <c r="G2707" s="39">
        <v>1164.900272880936</v>
      </c>
      <c r="H2707" s="39">
        <v>1133.5284577840559</v>
      </c>
      <c r="I2707" s="39">
        <v>1071.988293106335</v>
      </c>
    </row>
    <row r="2708" spans="1:9" x14ac:dyDescent="0.35">
      <c r="A2708" s="37" t="s">
        <v>246</v>
      </c>
      <c r="B2708" s="37" t="s">
        <v>152</v>
      </c>
      <c r="C2708" s="73" t="s">
        <v>69</v>
      </c>
      <c r="D2708" s="39">
        <v>1061</v>
      </c>
      <c r="E2708" s="39">
        <v>1206.9170490811209</v>
      </c>
      <c r="F2708" s="39">
        <v>1120.9208792187519</v>
      </c>
      <c r="G2708" s="39">
        <v>1161.534492056285</v>
      </c>
      <c r="H2708" s="39">
        <v>1250.024947789082</v>
      </c>
      <c r="I2708" s="39">
        <v>1223.714417203319</v>
      </c>
    </row>
    <row r="2709" spans="1:9" x14ac:dyDescent="0.35">
      <c r="A2709" s="37" t="s">
        <v>246</v>
      </c>
      <c r="B2709" s="37" t="s">
        <v>152</v>
      </c>
      <c r="C2709" s="73" t="s">
        <v>71</v>
      </c>
      <c r="D2709" s="39">
        <v>1072</v>
      </c>
      <c r="E2709" s="39">
        <v>1088.8357433957881</v>
      </c>
      <c r="F2709" s="39">
        <v>1183.489273413338</v>
      </c>
      <c r="G2709" s="39">
        <v>1118.5288467047551</v>
      </c>
      <c r="H2709" s="39">
        <v>1147.860680835525</v>
      </c>
      <c r="I2709" s="39">
        <v>1219.3268829250219</v>
      </c>
    </row>
    <row r="2710" spans="1:9" x14ac:dyDescent="0.35">
      <c r="A2710" s="37" t="s">
        <v>246</v>
      </c>
      <c r="B2710" s="37" t="s">
        <v>152</v>
      </c>
      <c r="C2710" s="73" t="s">
        <v>73</v>
      </c>
      <c r="D2710" s="39">
        <v>980</v>
      </c>
      <c r="E2710" s="39">
        <v>1062.0764545318541</v>
      </c>
      <c r="F2710" s="39">
        <v>1080.2835216086251</v>
      </c>
      <c r="G2710" s="39">
        <v>1137.115738886228</v>
      </c>
      <c r="H2710" s="39">
        <v>1081.4855026205071</v>
      </c>
      <c r="I2710" s="39">
        <v>1104.6179321629811</v>
      </c>
    </row>
    <row r="2711" spans="1:9" x14ac:dyDescent="0.35">
      <c r="A2711" s="37" t="s">
        <v>246</v>
      </c>
      <c r="B2711" s="37" t="s">
        <v>152</v>
      </c>
      <c r="C2711" s="73" t="s">
        <v>76</v>
      </c>
      <c r="D2711" s="39">
        <v>1046</v>
      </c>
      <c r="E2711" s="39">
        <v>981.87139300144361</v>
      </c>
      <c r="F2711" s="39">
        <v>1065.388780754133</v>
      </c>
      <c r="G2711" s="39">
        <v>1079.332570169373</v>
      </c>
      <c r="H2711" s="39">
        <v>1113.8060613042171</v>
      </c>
      <c r="I2711" s="39">
        <v>1065.3791898759389</v>
      </c>
    </row>
    <row r="2712" spans="1:9" x14ac:dyDescent="0.35">
      <c r="A2712" s="37" t="s">
        <v>246</v>
      </c>
      <c r="B2712" s="37" t="s">
        <v>152</v>
      </c>
      <c r="C2712" s="73" t="s">
        <v>78</v>
      </c>
      <c r="D2712" s="39">
        <v>1109</v>
      </c>
      <c r="E2712" s="39">
        <v>1043.7736405518081</v>
      </c>
      <c r="F2712" s="39">
        <v>992.59665237921843</v>
      </c>
      <c r="G2712" s="39">
        <v>1071.4538808992049</v>
      </c>
      <c r="H2712" s="39">
        <v>1082.855651408152</v>
      </c>
      <c r="I2712" s="39">
        <v>1103.3386464344451</v>
      </c>
    </row>
    <row r="2713" spans="1:9" x14ac:dyDescent="0.35">
      <c r="A2713" s="37" t="s">
        <v>246</v>
      </c>
      <c r="B2713" s="37" t="s">
        <v>152</v>
      </c>
      <c r="C2713" s="73" t="s">
        <v>80</v>
      </c>
      <c r="D2713" s="39">
        <v>1042</v>
      </c>
      <c r="E2713" s="39">
        <v>1070.1371032126999</v>
      </c>
      <c r="F2713" s="39">
        <v>1018.044480288265</v>
      </c>
      <c r="G2713" s="39">
        <v>971.50149568456334</v>
      </c>
      <c r="H2713" s="39">
        <v>1045.8198142751021</v>
      </c>
      <c r="I2713" s="39">
        <v>1055.9804346129149</v>
      </c>
    </row>
    <row r="2714" spans="1:9" x14ac:dyDescent="0.35">
      <c r="A2714" s="37" t="s">
        <v>246</v>
      </c>
      <c r="B2714" s="37" t="s">
        <v>152</v>
      </c>
      <c r="C2714" s="73" t="s">
        <v>82</v>
      </c>
      <c r="D2714" s="39">
        <v>994</v>
      </c>
      <c r="E2714" s="39">
        <v>940.1320080179413</v>
      </c>
      <c r="F2714" s="39">
        <v>964.24157467102532</v>
      </c>
      <c r="G2714" s="39">
        <v>918.63587001499627</v>
      </c>
      <c r="H2714" s="39">
        <v>878.8604979781403</v>
      </c>
      <c r="I2714" s="39">
        <v>945.40575761251466</v>
      </c>
    </row>
    <row r="2715" spans="1:9" x14ac:dyDescent="0.35">
      <c r="A2715" s="37" t="s">
        <v>246</v>
      </c>
      <c r="B2715" s="37" t="s">
        <v>152</v>
      </c>
      <c r="C2715" s="73" t="s">
        <v>84</v>
      </c>
      <c r="D2715" s="39">
        <v>833</v>
      </c>
      <c r="E2715" s="39">
        <v>918.38886511598548</v>
      </c>
      <c r="F2715" s="39">
        <v>876.07257780459065</v>
      </c>
      <c r="G2715" s="39">
        <v>897.74333599419265</v>
      </c>
      <c r="H2715" s="39">
        <v>858.88655725133549</v>
      </c>
      <c r="I2715" s="39">
        <v>826.48233960339417</v>
      </c>
    </row>
    <row r="2716" spans="1:9" x14ac:dyDescent="0.35">
      <c r="A2716" s="37" t="s">
        <v>246</v>
      </c>
      <c r="B2716" s="37" t="s">
        <v>152</v>
      </c>
      <c r="C2716" s="73" t="s">
        <v>86</v>
      </c>
      <c r="D2716" s="39">
        <v>705</v>
      </c>
      <c r="E2716" s="39">
        <v>769.17949869929032</v>
      </c>
      <c r="F2716" s="39">
        <v>846.64082605223427</v>
      </c>
      <c r="G2716" s="39">
        <v>811.70380529361648</v>
      </c>
      <c r="H2716" s="39">
        <v>831.80301037492916</v>
      </c>
      <c r="I2716" s="39">
        <v>800.14676319403156</v>
      </c>
    </row>
    <row r="2717" spans="1:9" x14ac:dyDescent="0.35">
      <c r="A2717" s="37" t="s">
        <v>246</v>
      </c>
      <c r="B2717" s="37" t="s">
        <v>152</v>
      </c>
      <c r="C2717" s="73" t="s">
        <v>88</v>
      </c>
      <c r="D2717" s="39">
        <v>555</v>
      </c>
      <c r="E2717" s="39">
        <v>628.35626256485523</v>
      </c>
      <c r="F2717" s="39">
        <v>677.61510062031596</v>
      </c>
      <c r="G2717" s="39">
        <v>749.95843843782211</v>
      </c>
      <c r="H2717" s="39">
        <v>722.43624512090014</v>
      </c>
      <c r="I2717" s="39">
        <v>745.4351251971118</v>
      </c>
    </row>
    <row r="2718" spans="1:9" x14ac:dyDescent="0.35">
      <c r="A2718" s="37" t="s">
        <v>246</v>
      </c>
      <c r="B2718" s="37" t="s">
        <v>152</v>
      </c>
      <c r="C2718" s="73" t="s">
        <v>90</v>
      </c>
      <c r="D2718" s="39">
        <v>372</v>
      </c>
      <c r="E2718" s="39">
        <v>460.23364725120439</v>
      </c>
      <c r="F2718" s="39">
        <v>522.79633034333619</v>
      </c>
      <c r="G2718" s="39">
        <v>565.95022503247833</v>
      </c>
      <c r="H2718" s="39">
        <v>631.89424781236198</v>
      </c>
      <c r="I2718" s="39">
        <v>614.98476690175016</v>
      </c>
    </row>
    <row r="2719" spans="1:9" x14ac:dyDescent="0.35">
      <c r="A2719" s="37" t="s">
        <v>246</v>
      </c>
      <c r="B2719" s="37" t="s">
        <v>152</v>
      </c>
      <c r="C2719" s="73" t="s">
        <v>92</v>
      </c>
      <c r="D2719" s="39">
        <v>382</v>
      </c>
      <c r="E2719" s="39">
        <v>471.90814647890778</v>
      </c>
      <c r="F2719" s="39">
        <v>592.88656714428623</v>
      </c>
      <c r="G2719" s="39">
        <v>718.07875935937363</v>
      </c>
      <c r="H2719" s="39">
        <v>834.41846996381037</v>
      </c>
      <c r="I2719" s="39">
        <v>959.79821918125526</v>
      </c>
    </row>
    <row r="2720" spans="1:9" x14ac:dyDescent="0.35">
      <c r="A2720" s="37" t="s">
        <v>246</v>
      </c>
      <c r="B2720" s="37" t="s">
        <v>153</v>
      </c>
      <c r="C2720" s="73" t="s">
        <v>57</v>
      </c>
      <c r="D2720" s="39">
        <v>921</v>
      </c>
      <c r="E2720" s="39">
        <v>1007.520682821392</v>
      </c>
      <c r="F2720" s="39">
        <v>1021.052001237578</v>
      </c>
      <c r="G2720" s="39">
        <v>1070.2114796573701</v>
      </c>
      <c r="H2720" s="39">
        <v>1130.0775614610029</v>
      </c>
      <c r="I2720" s="39">
        <v>1174.0457652684991</v>
      </c>
    </row>
    <row r="2721" spans="1:9" x14ac:dyDescent="0.35">
      <c r="A2721" s="37" t="s">
        <v>246</v>
      </c>
      <c r="B2721" s="37" t="s">
        <v>153</v>
      </c>
      <c r="C2721" s="74" t="s">
        <v>59</v>
      </c>
      <c r="D2721" s="39">
        <v>1066</v>
      </c>
      <c r="E2721" s="39">
        <v>1024.2742545468609</v>
      </c>
      <c r="F2721" s="39">
        <v>1102.132670353858</v>
      </c>
      <c r="G2721" s="39">
        <v>1123.9967950325261</v>
      </c>
      <c r="H2721" s="39">
        <v>1179.2965207102341</v>
      </c>
      <c r="I2721" s="39">
        <v>1247.7597745169651</v>
      </c>
    </row>
    <row r="2722" spans="1:9" x14ac:dyDescent="0.35">
      <c r="A2722" s="37" t="s">
        <v>246</v>
      </c>
      <c r="B2722" s="37" t="s">
        <v>153</v>
      </c>
      <c r="C2722" s="73" t="s">
        <v>61</v>
      </c>
      <c r="D2722" s="39">
        <v>1117</v>
      </c>
      <c r="E2722" s="39">
        <v>1158.1899435404109</v>
      </c>
      <c r="F2722" s="39">
        <v>1107.6536416226629</v>
      </c>
      <c r="G2722" s="39">
        <v>1179.1568203965519</v>
      </c>
      <c r="H2722" s="39">
        <v>1206.621088079414</v>
      </c>
      <c r="I2722" s="39">
        <v>1266.1668620344799</v>
      </c>
    </row>
    <row r="2723" spans="1:9" x14ac:dyDescent="0.35">
      <c r="A2723" s="37" t="s">
        <v>246</v>
      </c>
      <c r="B2723" s="37" t="s">
        <v>153</v>
      </c>
      <c r="C2723" s="73" t="s">
        <v>63</v>
      </c>
      <c r="D2723" s="39">
        <v>943</v>
      </c>
      <c r="E2723" s="39">
        <v>1093.222489796322</v>
      </c>
      <c r="F2723" s="39">
        <v>1097.5020373953009</v>
      </c>
      <c r="G2723" s="39">
        <v>1056.937854389191</v>
      </c>
      <c r="H2723" s="39">
        <v>1117.300947384975</v>
      </c>
      <c r="I2723" s="39">
        <v>1147.542004968883</v>
      </c>
    </row>
    <row r="2724" spans="1:9" x14ac:dyDescent="0.35">
      <c r="A2724" s="37" t="s">
        <v>246</v>
      </c>
      <c r="B2724" s="37" t="s">
        <v>153</v>
      </c>
      <c r="C2724" s="73" t="s">
        <v>65</v>
      </c>
      <c r="D2724" s="39">
        <v>1086</v>
      </c>
      <c r="E2724" s="39">
        <v>1119.292622004926</v>
      </c>
      <c r="F2724" s="39">
        <v>1289.990934927851</v>
      </c>
      <c r="G2724" s="39">
        <v>1310.948448471913</v>
      </c>
      <c r="H2724" s="39">
        <v>1286.1139030577719</v>
      </c>
      <c r="I2724" s="39">
        <v>1340.6891177010759</v>
      </c>
    </row>
    <row r="2725" spans="1:9" x14ac:dyDescent="0.35">
      <c r="A2725" s="37" t="s">
        <v>246</v>
      </c>
      <c r="B2725" s="37" t="s">
        <v>153</v>
      </c>
      <c r="C2725" s="73" t="s">
        <v>67</v>
      </c>
      <c r="D2725" s="39">
        <v>1471</v>
      </c>
      <c r="E2725" s="39">
        <v>1371.4611819072841</v>
      </c>
      <c r="F2725" s="39">
        <v>1475.047638086505</v>
      </c>
      <c r="G2725" s="39">
        <v>1653.735377457336</v>
      </c>
      <c r="H2725" s="39">
        <v>1689.20998452253</v>
      </c>
      <c r="I2725" s="39">
        <v>1682.798726101669</v>
      </c>
    </row>
    <row r="2726" spans="1:9" x14ac:dyDescent="0.35">
      <c r="A2726" s="37" t="s">
        <v>246</v>
      </c>
      <c r="B2726" s="37" t="s">
        <v>153</v>
      </c>
      <c r="C2726" s="73" t="s">
        <v>69</v>
      </c>
      <c r="D2726" s="39">
        <v>1335</v>
      </c>
      <c r="E2726" s="39">
        <v>1421.79588501733</v>
      </c>
      <c r="F2726" s="39">
        <v>1401.1140718431309</v>
      </c>
      <c r="G2726" s="39">
        <v>1496.9584235819341</v>
      </c>
      <c r="H2726" s="39">
        <v>1657.8385924389861</v>
      </c>
      <c r="I2726" s="39">
        <v>1700.867566939821</v>
      </c>
    </row>
    <row r="2727" spans="1:9" x14ac:dyDescent="0.35">
      <c r="A2727" s="37" t="s">
        <v>246</v>
      </c>
      <c r="B2727" s="37" t="s">
        <v>153</v>
      </c>
      <c r="C2727" s="73" t="s">
        <v>71</v>
      </c>
      <c r="D2727" s="39">
        <v>1224</v>
      </c>
      <c r="E2727" s="39">
        <v>1288.707820012932</v>
      </c>
      <c r="F2727" s="39">
        <v>1345.99745094475</v>
      </c>
      <c r="G2727" s="39">
        <v>1345.8873411328659</v>
      </c>
      <c r="H2727" s="39">
        <v>1435.949783100619</v>
      </c>
      <c r="I2727" s="39">
        <v>1587.5555382128871</v>
      </c>
    </row>
    <row r="2728" spans="1:9" x14ac:dyDescent="0.35">
      <c r="A2728" s="37" t="s">
        <v>246</v>
      </c>
      <c r="B2728" s="37" t="s">
        <v>153</v>
      </c>
      <c r="C2728" s="73" t="s">
        <v>73</v>
      </c>
      <c r="D2728" s="39">
        <v>1164</v>
      </c>
      <c r="E2728" s="39">
        <v>1250.380807546647</v>
      </c>
      <c r="F2728" s="39">
        <v>1299.11296229032</v>
      </c>
      <c r="G2728" s="39">
        <v>1353.757188815654</v>
      </c>
      <c r="H2728" s="39">
        <v>1362.3204467056601</v>
      </c>
      <c r="I2728" s="39">
        <v>1451.5396793059799</v>
      </c>
    </row>
    <row r="2729" spans="1:9" x14ac:dyDescent="0.35">
      <c r="A2729" s="37" t="s">
        <v>246</v>
      </c>
      <c r="B2729" s="37" t="s">
        <v>153</v>
      </c>
      <c r="C2729" s="73" t="s">
        <v>76</v>
      </c>
      <c r="D2729" s="39">
        <v>1215</v>
      </c>
      <c r="E2729" s="39">
        <v>1194.62442999171</v>
      </c>
      <c r="F2729" s="39">
        <v>1295.43658704426</v>
      </c>
      <c r="G2729" s="39">
        <v>1354.4259084315649</v>
      </c>
      <c r="H2729" s="39">
        <v>1409.1840781418371</v>
      </c>
      <c r="I2729" s="39">
        <v>1424.1347608000781</v>
      </c>
    </row>
    <row r="2730" spans="1:9" x14ac:dyDescent="0.35">
      <c r="A2730" s="37" t="s">
        <v>246</v>
      </c>
      <c r="B2730" s="37" t="s">
        <v>153</v>
      </c>
      <c r="C2730" s="73" t="s">
        <v>78</v>
      </c>
      <c r="D2730" s="39">
        <v>1230</v>
      </c>
      <c r="E2730" s="39">
        <v>1280.459588653237</v>
      </c>
      <c r="F2730" s="39">
        <v>1250.4687171061801</v>
      </c>
      <c r="G2730" s="39">
        <v>1374.12164907652</v>
      </c>
      <c r="H2730" s="39">
        <v>1442.0385409318001</v>
      </c>
      <c r="I2730" s="39">
        <v>1497.2564528712271</v>
      </c>
    </row>
    <row r="2731" spans="1:9" x14ac:dyDescent="0.35">
      <c r="A2731" s="37" t="s">
        <v>246</v>
      </c>
      <c r="B2731" s="37" t="s">
        <v>153</v>
      </c>
      <c r="C2731" s="73" t="s">
        <v>80</v>
      </c>
      <c r="D2731" s="39">
        <v>1264</v>
      </c>
      <c r="E2731" s="39">
        <v>1247.020178022444</v>
      </c>
      <c r="F2731" s="39">
        <v>1290.0232612196951</v>
      </c>
      <c r="G2731" s="39">
        <v>1267.034482922229</v>
      </c>
      <c r="H2731" s="39">
        <v>1403.4430487959539</v>
      </c>
      <c r="I2731" s="39">
        <v>1475.565971363608</v>
      </c>
    </row>
    <row r="2732" spans="1:9" x14ac:dyDescent="0.35">
      <c r="A2732" s="37" t="s">
        <v>246</v>
      </c>
      <c r="B2732" s="37" t="s">
        <v>153</v>
      </c>
      <c r="C2732" s="73" t="s">
        <v>82</v>
      </c>
      <c r="D2732" s="39">
        <v>1230</v>
      </c>
      <c r="E2732" s="39">
        <v>1286.9653449235791</v>
      </c>
      <c r="F2732" s="39">
        <v>1262.3396721840179</v>
      </c>
      <c r="G2732" s="39">
        <v>1312.936242285906</v>
      </c>
      <c r="H2732" s="39">
        <v>1299.4420768501129</v>
      </c>
      <c r="I2732" s="39">
        <v>1444.68801849787</v>
      </c>
    </row>
    <row r="2733" spans="1:9" x14ac:dyDescent="0.35">
      <c r="A2733" s="37" t="s">
        <v>246</v>
      </c>
      <c r="B2733" s="37" t="s">
        <v>153</v>
      </c>
      <c r="C2733" s="73" t="s">
        <v>84</v>
      </c>
      <c r="D2733" s="39">
        <v>991</v>
      </c>
      <c r="E2733" s="39">
        <v>1236.064753264581</v>
      </c>
      <c r="F2733" s="39">
        <v>1288.8766479063929</v>
      </c>
      <c r="G2733" s="39">
        <v>1275.88338648075</v>
      </c>
      <c r="H2733" s="39">
        <v>1331.310236914599</v>
      </c>
      <c r="I2733" s="39">
        <v>1325.1172837196709</v>
      </c>
    </row>
    <row r="2734" spans="1:9" x14ac:dyDescent="0.35">
      <c r="A2734" s="37" t="s">
        <v>246</v>
      </c>
      <c r="B2734" s="37" t="s">
        <v>153</v>
      </c>
      <c r="C2734" s="73" t="s">
        <v>86</v>
      </c>
      <c r="D2734" s="39">
        <v>821</v>
      </c>
      <c r="E2734" s="39">
        <v>942.50585843109241</v>
      </c>
      <c r="F2734" s="39">
        <v>1157.719578966716</v>
      </c>
      <c r="G2734" s="39">
        <v>1215.0716882884419</v>
      </c>
      <c r="H2734" s="39">
        <v>1211.2604275236249</v>
      </c>
      <c r="I2734" s="39">
        <v>1268.016525690563</v>
      </c>
    </row>
    <row r="2735" spans="1:9" x14ac:dyDescent="0.35">
      <c r="A2735" s="37" t="s">
        <v>246</v>
      </c>
      <c r="B2735" s="37" t="s">
        <v>153</v>
      </c>
      <c r="C2735" s="73" t="s">
        <v>88</v>
      </c>
      <c r="D2735" s="39">
        <v>491</v>
      </c>
      <c r="E2735" s="39">
        <v>746.58204451484482</v>
      </c>
      <c r="F2735" s="39">
        <v>849.64596260232179</v>
      </c>
      <c r="G2735" s="39">
        <v>1046.032473283911</v>
      </c>
      <c r="H2735" s="39">
        <v>1107.727342006018</v>
      </c>
      <c r="I2735" s="39">
        <v>1110.665597495698</v>
      </c>
    </row>
    <row r="2736" spans="1:9" x14ac:dyDescent="0.35">
      <c r="A2736" s="37" t="s">
        <v>246</v>
      </c>
      <c r="B2736" s="37" t="s">
        <v>153</v>
      </c>
      <c r="C2736" s="73" t="s">
        <v>90</v>
      </c>
      <c r="D2736" s="39">
        <v>309</v>
      </c>
      <c r="E2736" s="39">
        <v>447.50533765049829</v>
      </c>
      <c r="F2736" s="39">
        <v>670.71015333162563</v>
      </c>
      <c r="G2736" s="39">
        <v>772.01539081211911</v>
      </c>
      <c r="H2736" s="39">
        <v>953.46735491702543</v>
      </c>
      <c r="I2736" s="39">
        <v>1016.643341291153</v>
      </c>
    </row>
    <row r="2737" spans="1:9" x14ac:dyDescent="0.35">
      <c r="A2737" s="37" t="s">
        <v>246</v>
      </c>
      <c r="B2737" s="37" t="s">
        <v>153</v>
      </c>
      <c r="C2737" s="73" t="s">
        <v>92</v>
      </c>
      <c r="D2737" s="39">
        <v>300</v>
      </c>
      <c r="E2737" s="39">
        <v>375.25677393901861</v>
      </c>
      <c r="F2737" s="39">
        <v>510.79515734186822</v>
      </c>
      <c r="G2737" s="39">
        <v>747.81508739422202</v>
      </c>
      <c r="H2737" s="39">
        <v>956.19615599234066</v>
      </c>
      <c r="I2737" s="39">
        <v>1202.1893608101859</v>
      </c>
    </row>
    <row r="2738" spans="1:9" x14ac:dyDescent="0.35">
      <c r="A2738" s="37" t="s">
        <v>246</v>
      </c>
      <c r="B2738" s="37" t="s">
        <v>154</v>
      </c>
      <c r="C2738" s="73" t="s">
        <v>57</v>
      </c>
      <c r="D2738" s="39">
        <v>44</v>
      </c>
      <c r="E2738" s="39">
        <v>30.126823083039429</v>
      </c>
      <c r="F2738" s="39">
        <v>28.727703728695079</v>
      </c>
      <c r="G2738" s="39">
        <v>27.05931790093253</v>
      </c>
      <c r="H2738" s="39">
        <v>25.792621562929689</v>
      </c>
      <c r="I2738" s="39">
        <v>24.355048993329831</v>
      </c>
    </row>
    <row r="2739" spans="1:9" x14ac:dyDescent="0.35">
      <c r="A2739" s="37" t="s">
        <v>246</v>
      </c>
      <c r="B2739" s="37" t="s">
        <v>154</v>
      </c>
      <c r="C2739" s="74" t="s">
        <v>59</v>
      </c>
      <c r="D2739" s="39">
        <v>35</v>
      </c>
      <c r="E2739" s="39">
        <v>22.512294683789801</v>
      </c>
      <c r="F2739" s="39">
        <v>17.582251959271151</v>
      </c>
      <c r="G2739" s="39">
        <v>16.161458876305758</v>
      </c>
      <c r="H2739" s="39">
        <v>14.89868844602729</v>
      </c>
      <c r="I2739" s="39">
        <v>13.97496812256175</v>
      </c>
    </row>
    <row r="2740" spans="1:9" x14ac:dyDescent="0.35">
      <c r="A2740" s="37" t="s">
        <v>246</v>
      </c>
      <c r="B2740" s="37" t="s">
        <v>154</v>
      </c>
      <c r="C2740" s="73" t="s">
        <v>61</v>
      </c>
      <c r="D2740" s="39">
        <v>23</v>
      </c>
      <c r="E2740" s="39">
        <v>34.070791033937873</v>
      </c>
      <c r="F2740" s="39">
        <v>27.480730538121211</v>
      </c>
      <c r="G2740" s="39">
        <v>23.54706387078242</v>
      </c>
      <c r="H2740" s="39">
        <v>22.274710146019881</v>
      </c>
      <c r="I2740" s="39">
        <v>21.265305391958691</v>
      </c>
    </row>
    <row r="2741" spans="1:9" x14ac:dyDescent="0.35">
      <c r="A2741" s="37" t="s">
        <v>246</v>
      </c>
      <c r="B2741" s="37" t="s">
        <v>154</v>
      </c>
      <c r="C2741" s="73" t="s">
        <v>63</v>
      </c>
      <c r="D2741" s="39">
        <v>21</v>
      </c>
      <c r="E2741" s="39">
        <v>22.280616909175968</v>
      </c>
      <c r="F2741" s="39">
        <v>22.380443416684699</v>
      </c>
      <c r="G2741" s="39">
        <v>18.60409530535086</v>
      </c>
      <c r="H2741" s="39">
        <v>16.52122640888048</v>
      </c>
      <c r="I2741" s="39">
        <v>15.588906814108221</v>
      </c>
    </row>
    <row r="2742" spans="1:9" x14ac:dyDescent="0.35">
      <c r="A2742" s="37" t="s">
        <v>246</v>
      </c>
      <c r="B2742" s="37" t="s">
        <v>154</v>
      </c>
      <c r="C2742" s="73" t="s">
        <v>65</v>
      </c>
      <c r="D2742" s="39">
        <v>28</v>
      </c>
      <c r="E2742" s="39">
        <v>12.796636469960159</v>
      </c>
      <c r="F2742" s="39">
        <v>14.75145758307071</v>
      </c>
      <c r="G2742" s="39">
        <v>14.02779787849677</v>
      </c>
      <c r="H2742" s="39">
        <v>11.56088589683487</v>
      </c>
      <c r="I2742" s="39">
        <v>10.243090562746749</v>
      </c>
    </row>
    <row r="2743" spans="1:9" x14ac:dyDescent="0.35">
      <c r="A2743" s="37" t="s">
        <v>246</v>
      </c>
      <c r="B2743" s="37" t="s">
        <v>154</v>
      </c>
      <c r="C2743" s="73" t="s">
        <v>67</v>
      </c>
      <c r="D2743" s="39">
        <v>35</v>
      </c>
      <c r="E2743" s="39">
        <v>38.712210184442633</v>
      </c>
      <c r="F2743" s="39">
        <v>32.375098603381907</v>
      </c>
      <c r="G2743" s="39">
        <v>34.186034497845426</v>
      </c>
      <c r="H2743" s="39">
        <v>32.878985494849402</v>
      </c>
      <c r="I2743" s="39">
        <v>30.361383130722778</v>
      </c>
    </row>
    <row r="2744" spans="1:9" x14ac:dyDescent="0.35">
      <c r="A2744" s="37" t="s">
        <v>246</v>
      </c>
      <c r="B2744" s="37" t="s">
        <v>154</v>
      </c>
      <c r="C2744" s="73" t="s">
        <v>69</v>
      </c>
      <c r="D2744" s="39">
        <v>17</v>
      </c>
      <c r="E2744" s="39">
        <v>31.60776163062847</v>
      </c>
      <c r="F2744" s="39">
        <v>28.801236651577629</v>
      </c>
      <c r="G2744" s="39">
        <v>25.447579467197169</v>
      </c>
      <c r="H2744" s="39">
        <v>25.942591840067461</v>
      </c>
      <c r="I2744" s="39">
        <v>24.269432155827019</v>
      </c>
    </row>
    <row r="2745" spans="1:9" x14ac:dyDescent="0.35">
      <c r="A2745" s="37" t="s">
        <v>246</v>
      </c>
      <c r="B2745" s="37" t="s">
        <v>154</v>
      </c>
      <c r="C2745" s="73" t="s">
        <v>71</v>
      </c>
      <c r="D2745" s="39">
        <v>45</v>
      </c>
      <c r="E2745" s="39">
        <v>28.458355793993789</v>
      </c>
      <c r="F2745" s="39">
        <v>29.587429305646818</v>
      </c>
      <c r="G2745" s="39">
        <v>26.414121660298111</v>
      </c>
      <c r="H2745" s="39">
        <v>24.156998603460099</v>
      </c>
      <c r="I2745" s="39">
        <v>24.32920010259193</v>
      </c>
    </row>
    <row r="2746" spans="1:9" x14ac:dyDescent="0.35">
      <c r="A2746" s="37" t="s">
        <v>246</v>
      </c>
      <c r="B2746" s="37" t="s">
        <v>154</v>
      </c>
      <c r="C2746" s="73" t="s">
        <v>73</v>
      </c>
      <c r="D2746" s="39">
        <v>36</v>
      </c>
      <c r="E2746" s="39">
        <v>48.07493263590586</v>
      </c>
      <c r="F2746" s="39">
        <v>39.80226000780867</v>
      </c>
      <c r="G2746" s="39">
        <v>39.408695071012517</v>
      </c>
      <c r="H2746" s="39">
        <v>36.211534464676809</v>
      </c>
      <c r="I2746" s="39">
        <v>34.14753032169429</v>
      </c>
    </row>
    <row r="2747" spans="1:9" x14ac:dyDescent="0.35">
      <c r="A2747" s="37" t="s">
        <v>246</v>
      </c>
      <c r="B2747" s="37" t="s">
        <v>154</v>
      </c>
      <c r="C2747" s="73" t="s">
        <v>76</v>
      </c>
      <c r="D2747" s="39">
        <v>59</v>
      </c>
      <c r="E2747" s="39">
        <v>33.759279091025391</v>
      </c>
      <c r="F2747" s="39">
        <v>42.492681792213517</v>
      </c>
      <c r="G2747" s="39">
        <v>36.475784358954243</v>
      </c>
      <c r="H2747" s="39">
        <v>35.219915609712018</v>
      </c>
      <c r="I2747" s="39">
        <v>32.319966437703457</v>
      </c>
    </row>
    <row r="2748" spans="1:9" x14ac:dyDescent="0.35">
      <c r="A2748" s="37" t="s">
        <v>246</v>
      </c>
      <c r="B2748" s="37" t="s">
        <v>154</v>
      </c>
      <c r="C2748" s="73" t="s">
        <v>78</v>
      </c>
      <c r="D2748" s="39">
        <v>44</v>
      </c>
      <c r="E2748" s="39">
        <v>35.790000777198031</v>
      </c>
      <c r="F2748" s="39">
        <v>26.032373596149249</v>
      </c>
      <c r="G2748" s="39">
        <v>30.803220927272388</v>
      </c>
      <c r="H2748" s="39">
        <v>26.84143290045758</v>
      </c>
      <c r="I2748" s="39">
        <v>25.570735780510621</v>
      </c>
    </row>
    <row r="2749" spans="1:9" x14ac:dyDescent="0.35">
      <c r="A2749" s="37" t="s">
        <v>246</v>
      </c>
      <c r="B2749" s="37" t="s">
        <v>154</v>
      </c>
      <c r="C2749" s="73" t="s">
        <v>80</v>
      </c>
      <c r="D2749" s="39">
        <v>45</v>
      </c>
      <c r="E2749" s="39">
        <v>37.212205697806951</v>
      </c>
      <c r="F2749" s="39">
        <v>31.27612887260474</v>
      </c>
      <c r="G2749" s="39">
        <v>24.19680181359459</v>
      </c>
      <c r="H2749" s="39">
        <v>27.303249973472209</v>
      </c>
      <c r="I2749" s="39">
        <v>24.198928791691689</v>
      </c>
    </row>
    <row r="2750" spans="1:9" x14ac:dyDescent="0.35">
      <c r="A2750" s="37" t="s">
        <v>246</v>
      </c>
      <c r="B2750" s="37" t="s">
        <v>154</v>
      </c>
      <c r="C2750" s="73" t="s">
        <v>82</v>
      </c>
      <c r="D2750" s="39">
        <v>51</v>
      </c>
      <c r="E2750" s="39">
        <v>44.555176883472377</v>
      </c>
      <c r="F2750" s="39">
        <v>40.304324553583307</v>
      </c>
      <c r="G2750" s="39">
        <v>35.691275189631881</v>
      </c>
      <c r="H2750" s="39">
        <v>30.634282360070181</v>
      </c>
      <c r="I2750" s="39">
        <v>32.656904787195813</v>
      </c>
    </row>
    <row r="2751" spans="1:9" x14ac:dyDescent="0.35">
      <c r="A2751" s="37" t="s">
        <v>246</v>
      </c>
      <c r="B2751" s="37" t="s">
        <v>154</v>
      </c>
      <c r="C2751" s="73" t="s">
        <v>84</v>
      </c>
      <c r="D2751" s="39">
        <v>26</v>
      </c>
      <c r="E2751" s="39">
        <v>30.03656444021788</v>
      </c>
      <c r="F2751" s="39">
        <v>23.61292920812436</v>
      </c>
      <c r="G2751" s="39">
        <v>19.590708509789639</v>
      </c>
      <c r="H2751" s="39">
        <v>16.906453000637601</v>
      </c>
      <c r="I2751" s="39">
        <v>14.13079738660697</v>
      </c>
    </row>
    <row r="2752" spans="1:9" x14ac:dyDescent="0.35">
      <c r="A2752" s="37" t="s">
        <v>246</v>
      </c>
      <c r="B2752" s="37" t="s">
        <v>154</v>
      </c>
      <c r="C2752" s="73" t="s">
        <v>86</v>
      </c>
      <c r="D2752" s="39">
        <v>24</v>
      </c>
      <c r="E2752" s="39">
        <v>33.691476566450959</v>
      </c>
      <c r="F2752" s="39">
        <v>28.363096323018599</v>
      </c>
      <c r="G2752" s="39">
        <v>23.379595120113901</v>
      </c>
      <c r="H2752" s="39">
        <v>20.125459177883972</v>
      </c>
      <c r="I2752" s="39">
        <v>17.876265900653959</v>
      </c>
    </row>
    <row r="2753" spans="1:9" x14ac:dyDescent="0.35">
      <c r="A2753" s="37" t="s">
        <v>246</v>
      </c>
      <c r="B2753" s="37" t="s">
        <v>154</v>
      </c>
      <c r="C2753" s="73" t="s">
        <v>88</v>
      </c>
      <c r="D2753" s="39">
        <v>29</v>
      </c>
      <c r="E2753" s="39">
        <v>27.815762285208798</v>
      </c>
      <c r="F2753" s="39">
        <v>33.124218848682602</v>
      </c>
      <c r="G2753" s="39">
        <v>29.019164019225322</v>
      </c>
      <c r="H2753" s="39">
        <v>24.278313014428221</v>
      </c>
      <c r="I2753" s="39">
        <v>22.26738427418238</v>
      </c>
    </row>
    <row r="2754" spans="1:9" x14ac:dyDescent="0.35">
      <c r="A2754" s="37" t="s">
        <v>246</v>
      </c>
      <c r="B2754" s="37" t="s">
        <v>154</v>
      </c>
      <c r="C2754" s="73" t="s">
        <v>90</v>
      </c>
      <c r="D2754" s="39">
        <v>12</v>
      </c>
      <c r="E2754" s="39">
        <v>17.071236602164081</v>
      </c>
      <c r="F2754" s="39">
        <v>16.566262805765358</v>
      </c>
      <c r="G2754" s="39">
        <v>20.06112595587598</v>
      </c>
      <c r="H2754" s="39">
        <v>17.11761477871714</v>
      </c>
      <c r="I2754" s="39">
        <v>14.26255832753284</v>
      </c>
    </row>
    <row r="2755" spans="1:9" x14ac:dyDescent="0.35">
      <c r="A2755" s="37" t="s">
        <v>246</v>
      </c>
      <c r="B2755" s="37" t="s">
        <v>154</v>
      </c>
      <c r="C2755" s="73" t="s">
        <v>92</v>
      </c>
      <c r="D2755" s="39">
        <v>4</v>
      </c>
      <c r="E2755" s="39">
        <v>8.5160207542002659</v>
      </c>
      <c r="F2755" s="39">
        <v>11.26368928821341</v>
      </c>
      <c r="G2755" s="39">
        <v>12.333515658246849</v>
      </c>
      <c r="H2755" s="39">
        <v>14.748843098820659</v>
      </c>
      <c r="I2755" s="39">
        <v>14.117744238073239</v>
      </c>
    </row>
    <row r="2756" spans="1:9" x14ac:dyDescent="0.35">
      <c r="A2756" s="37" t="s">
        <v>246</v>
      </c>
      <c r="B2756" s="37" t="s">
        <v>155</v>
      </c>
      <c r="C2756" s="73" t="s">
        <v>57</v>
      </c>
      <c r="D2756" s="39">
        <v>51</v>
      </c>
      <c r="E2756" s="39">
        <v>63.467122187013679</v>
      </c>
      <c r="F2756" s="39">
        <v>63.157760114578558</v>
      </c>
      <c r="G2756" s="39">
        <v>65.636477142243422</v>
      </c>
      <c r="H2756" s="39">
        <v>67.626090767772524</v>
      </c>
      <c r="I2756" s="39">
        <v>67.766496024149873</v>
      </c>
    </row>
    <row r="2757" spans="1:9" x14ac:dyDescent="0.35">
      <c r="A2757" s="37" t="s">
        <v>246</v>
      </c>
      <c r="B2757" s="37" t="s">
        <v>155</v>
      </c>
      <c r="C2757" s="74" t="s">
        <v>59</v>
      </c>
      <c r="D2757" s="39">
        <v>62</v>
      </c>
      <c r="E2757" s="39">
        <v>61.053036763665951</v>
      </c>
      <c r="F2757" s="39">
        <v>60.108567258189623</v>
      </c>
      <c r="G2757" s="39">
        <v>59.699397718795737</v>
      </c>
      <c r="H2757" s="39">
        <v>61.526042474715751</v>
      </c>
      <c r="I2757" s="39">
        <v>63.20154314151069</v>
      </c>
    </row>
    <row r="2758" spans="1:9" x14ac:dyDescent="0.35">
      <c r="A2758" s="37" t="s">
        <v>246</v>
      </c>
      <c r="B2758" s="37" t="s">
        <v>155</v>
      </c>
      <c r="C2758" s="73" t="s">
        <v>61</v>
      </c>
      <c r="D2758" s="39">
        <v>47</v>
      </c>
      <c r="E2758" s="39">
        <v>43.781966277079214</v>
      </c>
      <c r="F2758" s="39">
        <v>42.829203436249287</v>
      </c>
      <c r="G2758" s="39">
        <v>41.791665794641389</v>
      </c>
      <c r="H2758" s="39">
        <v>41.098423202863167</v>
      </c>
      <c r="I2758" s="39">
        <v>41.931649591479911</v>
      </c>
    </row>
    <row r="2759" spans="1:9" x14ac:dyDescent="0.35">
      <c r="A2759" s="37" t="s">
        <v>246</v>
      </c>
      <c r="B2759" s="37" t="s">
        <v>155</v>
      </c>
      <c r="C2759" s="73" t="s">
        <v>63</v>
      </c>
      <c r="D2759" s="39">
        <v>59</v>
      </c>
      <c r="E2759" s="39">
        <v>41.829656900692243</v>
      </c>
      <c r="F2759" s="39">
        <v>38.121043335546332</v>
      </c>
      <c r="G2759" s="39">
        <v>36.915800317287633</v>
      </c>
      <c r="H2759" s="39">
        <v>36.35151586526429</v>
      </c>
      <c r="I2759" s="39">
        <v>36.127077798397593</v>
      </c>
    </row>
    <row r="2760" spans="1:9" x14ac:dyDescent="0.35">
      <c r="A2760" s="37" t="s">
        <v>246</v>
      </c>
      <c r="B2760" s="37" t="s">
        <v>155</v>
      </c>
      <c r="C2760" s="73" t="s">
        <v>65</v>
      </c>
      <c r="D2760" s="39">
        <v>54</v>
      </c>
      <c r="E2760" s="39">
        <v>42.057056995117748</v>
      </c>
      <c r="F2760" s="39">
        <v>42.719781414880828</v>
      </c>
      <c r="G2760" s="39">
        <v>40.73378848935026</v>
      </c>
      <c r="H2760" s="39">
        <v>38.597835979460122</v>
      </c>
      <c r="I2760" s="39">
        <v>38.483090129818478</v>
      </c>
    </row>
    <row r="2761" spans="1:9" x14ac:dyDescent="0.35">
      <c r="A2761" s="37" t="s">
        <v>246</v>
      </c>
      <c r="B2761" s="37" t="s">
        <v>155</v>
      </c>
      <c r="C2761" s="73" t="s">
        <v>67</v>
      </c>
      <c r="D2761" s="39">
        <v>54</v>
      </c>
      <c r="E2761" s="39">
        <v>42.442995446506913</v>
      </c>
      <c r="F2761" s="39">
        <v>47.88470781119323</v>
      </c>
      <c r="G2761" s="39">
        <v>50.966566898727301</v>
      </c>
      <c r="H2761" s="39">
        <v>50.489447402777103</v>
      </c>
      <c r="I2761" s="39">
        <v>49.264780563779567</v>
      </c>
    </row>
    <row r="2762" spans="1:9" x14ac:dyDescent="0.35">
      <c r="A2762" s="37" t="s">
        <v>246</v>
      </c>
      <c r="B2762" s="37" t="s">
        <v>155</v>
      </c>
      <c r="C2762" s="73" t="s">
        <v>69</v>
      </c>
      <c r="D2762" s="39">
        <v>51</v>
      </c>
      <c r="E2762" s="39">
        <v>42.785063879530043</v>
      </c>
      <c r="F2762" s="39">
        <v>42.784495736746621</v>
      </c>
      <c r="G2762" s="39">
        <v>46.394254766652992</v>
      </c>
      <c r="H2762" s="39">
        <v>49.621143685224553</v>
      </c>
      <c r="I2762" s="39">
        <v>49.561145611666667</v>
      </c>
    </row>
    <row r="2763" spans="1:9" x14ac:dyDescent="0.35">
      <c r="A2763" s="37" t="s">
        <v>246</v>
      </c>
      <c r="B2763" s="37" t="s">
        <v>155</v>
      </c>
      <c r="C2763" s="73" t="s">
        <v>71</v>
      </c>
      <c r="D2763" s="39">
        <v>34</v>
      </c>
      <c r="E2763" s="39">
        <v>30.830795154280111</v>
      </c>
      <c r="F2763" s="39">
        <v>34.094691545255237</v>
      </c>
      <c r="G2763" s="39">
        <v>33.749073903756504</v>
      </c>
      <c r="H2763" s="39">
        <v>35.911283964508158</v>
      </c>
      <c r="I2763" s="39">
        <v>38.308311049302333</v>
      </c>
    </row>
    <row r="2764" spans="1:9" x14ac:dyDescent="0.35">
      <c r="A2764" s="37" t="s">
        <v>246</v>
      </c>
      <c r="B2764" s="37" t="s">
        <v>155</v>
      </c>
      <c r="C2764" s="73" t="s">
        <v>73</v>
      </c>
      <c r="D2764" s="39">
        <v>23</v>
      </c>
      <c r="E2764" s="39">
        <v>21.410425300009781</v>
      </c>
      <c r="F2764" s="39">
        <v>21.224564734020351</v>
      </c>
      <c r="G2764" s="39">
        <v>22.5974059916005</v>
      </c>
      <c r="H2764" s="39">
        <v>22.070986696023631</v>
      </c>
      <c r="I2764" s="39">
        <v>23.27751428743121</v>
      </c>
    </row>
    <row r="2765" spans="1:9" x14ac:dyDescent="0.35">
      <c r="A2765" s="37" t="s">
        <v>246</v>
      </c>
      <c r="B2765" s="37" t="s">
        <v>155</v>
      </c>
      <c r="C2765" s="73" t="s">
        <v>76</v>
      </c>
      <c r="D2765" s="39">
        <v>31</v>
      </c>
      <c r="E2765" s="39">
        <v>23.284792545079799</v>
      </c>
      <c r="F2765" s="39">
        <v>24.50057085618408</v>
      </c>
      <c r="G2765" s="39">
        <v>24.49533525739464</v>
      </c>
      <c r="H2765" s="39">
        <v>25.5318692512135</v>
      </c>
      <c r="I2765" s="39">
        <v>25.309331458746001</v>
      </c>
    </row>
    <row r="2766" spans="1:9" x14ac:dyDescent="0.35">
      <c r="A2766" s="37" t="s">
        <v>246</v>
      </c>
      <c r="B2766" s="37" t="s">
        <v>155</v>
      </c>
      <c r="C2766" s="73" t="s">
        <v>78</v>
      </c>
      <c r="D2766" s="39">
        <v>32</v>
      </c>
      <c r="E2766" s="39">
        <v>22.63921198767417</v>
      </c>
      <c r="F2766" s="39">
        <v>22.58108006810027</v>
      </c>
      <c r="G2766" s="39">
        <v>23.774881430017089</v>
      </c>
      <c r="H2766" s="39">
        <v>23.96904170144477</v>
      </c>
      <c r="I2766" s="39">
        <v>24.774331828296901</v>
      </c>
    </row>
    <row r="2767" spans="1:9" x14ac:dyDescent="0.35">
      <c r="A2767" s="37" t="s">
        <v>246</v>
      </c>
      <c r="B2767" s="37" t="s">
        <v>155</v>
      </c>
      <c r="C2767" s="73" t="s">
        <v>80</v>
      </c>
      <c r="D2767" s="39">
        <v>22</v>
      </c>
      <c r="E2767" s="39">
        <v>10.343749656073371</v>
      </c>
      <c r="F2767" s="39">
        <v>11.078417966595641</v>
      </c>
      <c r="G2767" s="39">
        <v>10.38981589457299</v>
      </c>
      <c r="H2767" s="39">
        <v>11.0833197088671</v>
      </c>
      <c r="I2767" s="39">
        <v>11.04840132044556</v>
      </c>
    </row>
    <row r="2768" spans="1:9" x14ac:dyDescent="0.35">
      <c r="A2768" s="37" t="s">
        <v>246</v>
      </c>
      <c r="B2768" s="37" t="s">
        <v>155</v>
      </c>
      <c r="C2768" s="73" t="s">
        <v>82</v>
      </c>
      <c r="D2768" s="39">
        <v>8</v>
      </c>
      <c r="E2768" s="39">
        <v>12.38244129844885</v>
      </c>
      <c r="F2768" s="39">
        <v>9.3414488557466218</v>
      </c>
      <c r="G2768" s="39">
        <v>9.5920931337047808</v>
      </c>
      <c r="H2768" s="39">
        <v>8.6854161367969365</v>
      </c>
      <c r="I2768" s="39">
        <v>9.4120398513378056</v>
      </c>
    </row>
    <row r="2769" spans="1:9" x14ac:dyDescent="0.35">
      <c r="A2769" s="37" t="s">
        <v>246</v>
      </c>
      <c r="B2769" s="37" t="s">
        <v>155</v>
      </c>
      <c r="C2769" s="73" t="s">
        <v>84</v>
      </c>
      <c r="D2769" s="39">
        <v>23</v>
      </c>
      <c r="E2769" s="39">
        <v>16.912769326877509</v>
      </c>
      <c r="F2769" s="39">
        <v>19.543057891029619</v>
      </c>
      <c r="G2769" s="39">
        <v>16.473658112247939</v>
      </c>
      <c r="H2769" s="39">
        <v>16.89063084890358</v>
      </c>
      <c r="I2769" s="39">
        <v>16.23529573259276</v>
      </c>
    </row>
    <row r="2770" spans="1:9" x14ac:dyDescent="0.35">
      <c r="A2770" s="37" t="s">
        <v>246</v>
      </c>
      <c r="B2770" s="37" t="s">
        <v>155</v>
      </c>
      <c r="C2770" s="73" t="s">
        <v>86</v>
      </c>
      <c r="D2770" s="39">
        <v>17</v>
      </c>
      <c r="E2770" s="39">
        <v>10.10979621885811</v>
      </c>
      <c r="F2770" s="39">
        <v>11.077904114566071</v>
      </c>
      <c r="G2770" s="39">
        <v>12.679449131491319</v>
      </c>
      <c r="H2770" s="39">
        <v>10.562518981936689</v>
      </c>
      <c r="I2770" s="39">
        <v>10.727416377354659</v>
      </c>
    </row>
    <row r="2771" spans="1:9" x14ac:dyDescent="0.35">
      <c r="A2771" s="37" t="s">
        <v>246</v>
      </c>
      <c r="B2771" s="37" t="s">
        <v>155</v>
      </c>
      <c r="C2771" s="73" t="s">
        <v>88</v>
      </c>
      <c r="D2771" s="39">
        <v>8</v>
      </c>
      <c r="E2771" s="39">
        <v>4.4682119212471596</v>
      </c>
      <c r="F2771" s="39">
        <v>4.7449806394625886</v>
      </c>
      <c r="G2771" s="39">
        <v>5.2058396265206142</v>
      </c>
      <c r="H2771" s="39">
        <v>5.9578124256121532</v>
      </c>
      <c r="I2771" s="39">
        <v>4.9462335018149881</v>
      </c>
    </row>
    <row r="2772" spans="1:9" x14ac:dyDescent="0.35">
      <c r="A2772" s="37" t="s">
        <v>246</v>
      </c>
      <c r="B2772" s="37" t="s">
        <v>155</v>
      </c>
      <c r="C2772" s="73" t="s">
        <v>90</v>
      </c>
      <c r="D2772" s="39">
        <v>0</v>
      </c>
      <c r="E2772" s="39">
        <v>1.290407556914372</v>
      </c>
      <c r="F2772" s="39">
        <v>1.341818521309105</v>
      </c>
      <c r="G2772" s="39">
        <v>1.5396625365384271</v>
      </c>
      <c r="H2772" s="39">
        <v>1.7282231929292351</v>
      </c>
      <c r="I2772" s="39">
        <v>2.040068295240407</v>
      </c>
    </row>
    <row r="2773" spans="1:9" x14ac:dyDescent="0.35">
      <c r="A2773" s="37" t="s">
        <v>246</v>
      </c>
      <c r="B2773" s="37" t="s">
        <v>155</v>
      </c>
      <c r="C2773" s="73" t="s">
        <v>92</v>
      </c>
      <c r="D2773" s="39">
        <v>0</v>
      </c>
      <c r="E2773" s="39">
        <v>0.79355113462749205</v>
      </c>
      <c r="F2773" s="39">
        <v>1.757465986822712</v>
      </c>
      <c r="G2773" s="39">
        <v>2.1966444745418721</v>
      </c>
      <c r="H2773" s="39">
        <v>2.5257793380358962</v>
      </c>
      <c r="I2773" s="39">
        <v>2.889498982199044</v>
      </c>
    </row>
    <row r="2774" spans="1:9" x14ac:dyDescent="0.35">
      <c r="A2774" s="37" t="s">
        <v>246</v>
      </c>
      <c r="B2774" s="37" t="s">
        <v>156</v>
      </c>
      <c r="C2774" s="73" t="s">
        <v>57</v>
      </c>
      <c r="D2774" s="39">
        <v>17</v>
      </c>
      <c r="E2774" s="39">
        <v>18.2274825408794</v>
      </c>
      <c r="F2774" s="39">
        <v>18.33489679444002</v>
      </c>
      <c r="G2774" s="39">
        <v>18.347735942006121</v>
      </c>
      <c r="H2774" s="39">
        <v>18.08818792662392</v>
      </c>
      <c r="I2774" s="39">
        <v>17.900133936547689</v>
      </c>
    </row>
    <row r="2775" spans="1:9" x14ac:dyDescent="0.35">
      <c r="A2775" s="37" t="s">
        <v>246</v>
      </c>
      <c r="B2775" s="37" t="s">
        <v>156</v>
      </c>
      <c r="C2775" s="74" t="s">
        <v>59</v>
      </c>
      <c r="D2775" s="39">
        <v>15</v>
      </c>
      <c r="E2775" s="39">
        <v>17.307881759158981</v>
      </c>
      <c r="F2775" s="39">
        <v>17.270325703600591</v>
      </c>
      <c r="G2775" s="39">
        <v>17.232203727461751</v>
      </c>
      <c r="H2775" s="39">
        <v>17.28082206782376</v>
      </c>
      <c r="I2775" s="39">
        <v>17.16675209607817</v>
      </c>
    </row>
    <row r="2776" spans="1:9" x14ac:dyDescent="0.35">
      <c r="A2776" s="37" t="s">
        <v>246</v>
      </c>
      <c r="B2776" s="37" t="s">
        <v>156</v>
      </c>
      <c r="C2776" s="73" t="s">
        <v>61</v>
      </c>
      <c r="D2776" s="39">
        <v>14</v>
      </c>
      <c r="E2776" s="39">
        <v>6.4172269083285558</v>
      </c>
      <c r="F2776" s="39">
        <v>4.5584763873105318</v>
      </c>
      <c r="G2776" s="39">
        <v>4.4397607738536564</v>
      </c>
      <c r="H2776" s="39">
        <v>4.2650514226066161</v>
      </c>
      <c r="I2776" s="39">
        <v>4.1545767414088726</v>
      </c>
    </row>
    <row r="2777" spans="1:9" x14ac:dyDescent="0.35">
      <c r="A2777" s="37" t="s">
        <v>246</v>
      </c>
      <c r="B2777" s="37" t="s">
        <v>156</v>
      </c>
      <c r="C2777" s="73" t="s">
        <v>63</v>
      </c>
      <c r="D2777" s="39">
        <v>3</v>
      </c>
      <c r="E2777" s="39">
        <v>10.72419096388613</v>
      </c>
      <c r="F2777" s="39">
        <v>10.087483921842731</v>
      </c>
      <c r="G2777" s="39">
        <v>9.1254093953495783</v>
      </c>
      <c r="H2777" s="39">
        <v>8.9529892512468976</v>
      </c>
      <c r="I2777" s="39">
        <v>8.8616105014470783</v>
      </c>
    </row>
    <row r="2778" spans="1:9" x14ac:dyDescent="0.35">
      <c r="A2778" s="37" t="s">
        <v>246</v>
      </c>
      <c r="B2778" s="37" t="s">
        <v>156</v>
      </c>
      <c r="C2778" s="73" t="s">
        <v>65</v>
      </c>
      <c r="D2778" s="39">
        <v>6</v>
      </c>
      <c r="E2778" s="39">
        <v>8.8458745527652969</v>
      </c>
      <c r="F2778" s="39">
        <v>9.4174444132665744</v>
      </c>
      <c r="G2778" s="39">
        <v>9.0267043367252295</v>
      </c>
      <c r="H2778" s="39">
        <v>7.8419312092035334</v>
      </c>
      <c r="I2778" s="39">
        <v>7.6289969007255047</v>
      </c>
    </row>
    <row r="2779" spans="1:9" x14ac:dyDescent="0.35">
      <c r="A2779" s="37" t="s">
        <v>246</v>
      </c>
      <c r="B2779" s="37" t="s">
        <v>156</v>
      </c>
      <c r="C2779" s="73" t="s">
        <v>67</v>
      </c>
      <c r="D2779" s="39">
        <v>19</v>
      </c>
      <c r="E2779" s="39">
        <v>15.646258122160789</v>
      </c>
      <c r="F2779" s="39">
        <v>16.75562071961755</v>
      </c>
      <c r="G2779" s="39">
        <v>17.406510827771871</v>
      </c>
      <c r="H2779" s="39">
        <v>17.03150563468779</v>
      </c>
      <c r="I2779" s="39">
        <v>16.208968609765179</v>
      </c>
    </row>
    <row r="2780" spans="1:9" x14ac:dyDescent="0.35">
      <c r="A2780" s="37" t="s">
        <v>246</v>
      </c>
      <c r="B2780" s="37" t="s">
        <v>156</v>
      </c>
      <c r="C2780" s="73" t="s">
        <v>69</v>
      </c>
      <c r="D2780" s="39">
        <v>23</v>
      </c>
      <c r="E2780" s="39">
        <v>14.31445249966441</v>
      </c>
      <c r="F2780" s="39">
        <v>13.627979206004809</v>
      </c>
      <c r="G2780" s="39">
        <v>14.490250079605479</v>
      </c>
      <c r="H2780" s="39">
        <v>15.40087282826557</v>
      </c>
      <c r="I2780" s="39">
        <v>15.15657929167528</v>
      </c>
    </row>
    <row r="2781" spans="1:9" x14ac:dyDescent="0.35">
      <c r="A2781" s="37" t="s">
        <v>246</v>
      </c>
      <c r="B2781" s="37" t="s">
        <v>156</v>
      </c>
      <c r="C2781" s="73" t="s">
        <v>71</v>
      </c>
      <c r="D2781" s="39">
        <v>10</v>
      </c>
      <c r="E2781" s="39">
        <v>12.87005196772617</v>
      </c>
      <c r="F2781" s="39">
        <v>11.52989822916838</v>
      </c>
      <c r="G2781" s="39">
        <v>10.99312953935439</v>
      </c>
      <c r="H2781" s="39">
        <v>11.55597866760368</v>
      </c>
      <c r="I2781" s="39">
        <v>12.228115010889219</v>
      </c>
    </row>
    <row r="2782" spans="1:9" x14ac:dyDescent="0.35">
      <c r="A2782" s="37" t="s">
        <v>246</v>
      </c>
      <c r="B2782" s="37" t="s">
        <v>156</v>
      </c>
      <c r="C2782" s="73" t="s">
        <v>73</v>
      </c>
      <c r="D2782" s="39">
        <v>8</v>
      </c>
      <c r="E2782" s="39">
        <v>6.5674830103303954</v>
      </c>
      <c r="F2782" s="39">
        <v>8.1600974869848866</v>
      </c>
      <c r="G2782" s="39">
        <v>7.4098360724761774</v>
      </c>
      <c r="H2782" s="39">
        <v>7.1201852566501618</v>
      </c>
      <c r="I2782" s="39">
        <v>7.4330278557680307</v>
      </c>
    </row>
    <row r="2783" spans="1:9" x14ac:dyDescent="0.35">
      <c r="A2783" s="37" t="s">
        <v>246</v>
      </c>
      <c r="B2783" s="37" t="s">
        <v>156</v>
      </c>
      <c r="C2783" s="73" t="s">
        <v>76</v>
      </c>
      <c r="D2783" s="39">
        <v>2</v>
      </c>
      <c r="E2783" s="39">
        <v>1.279893067705727</v>
      </c>
      <c r="F2783" s="39">
        <v>1.7224783537054451</v>
      </c>
      <c r="G2783" s="39">
        <v>2.6865853356658</v>
      </c>
      <c r="H2783" s="39">
        <v>2.187039087436295</v>
      </c>
      <c r="I2783" s="39">
        <v>1.9083778988109159</v>
      </c>
    </row>
    <row r="2784" spans="1:9" x14ac:dyDescent="0.35">
      <c r="A2784" s="37" t="s">
        <v>246</v>
      </c>
      <c r="B2784" s="37" t="s">
        <v>156</v>
      </c>
      <c r="C2784" s="73" t="s">
        <v>78</v>
      </c>
      <c r="D2784" s="39">
        <v>4</v>
      </c>
      <c r="E2784" s="39">
        <v>7.3401217418633502</v>
      </c>
      <c r="F2784" s="39">
        <v>7.1753297024975922</v>
      </c>
      <c r="G2784" s="39">
        <v>8.1545152109871228</v>
      </c>
      <c r="H2784" s="39">
        <v>9.1080527667935396</v>
      </c>
      <c r="I2784" s="39">
        <v>8.5886546227583214</v>
      </c>
    </row>
    <row r="2785" spans="1:9" x14ac:dyDescent="0.35">
      <c r="A2785" s="37" t="s">
        <v>246</v>
      </c>
      <c r="B2785" s="37" t="s">
        <v>156</v>
      </c>
      <c r="C2785" s="73" t="s">
        <v>80</v>
      </c>
      <c r="D2785" s="39">
        <v>10</v>
      </c>
      <c r="E2785" s="39">
        <v>5.693730693519429</v>
      </c>
      <c r="F2785" s="39">
        <v>4.8125333465599578</v>
      </c>
      <c r="G2785" s="39">
        <v>4.8782460644606536</v>
      </c>
      <c r="H2785" s="39">
        <v>5.6919459497544498</v>
      </c>
      <c r="I2785" s="39">
        <v>6.6878292874973964</v>
      </c>
    </row>
    <row r="2786" spans="1:9" x14ac:dyDescent="0.35">
      <c r="A2786" s="37" t="s">
        <v>246</v>
      </c>
      <c r="B2786" s="37" t="s">
        <v>156</v>
      </c>
      <c r="C2786" s="73" t="s">
        <v>82</v>
      </c>
      <c r="D2786" s="39">
        <v>10</v>
      </c>
      <c r="E2786" s="39">
        <v>7.8340187131871524</v>
      </c>
      <c r="F2786" s="39">
        <v>8.9881658557006858</v>
      </c>
      <c r="G2786" s="39">
        <v>8.4344924680435476</v>
      </c>
      <c r="H2786" s="39">
        <v>8.3316916276957347</v>
      </c>
      <c r="I2786" s="39">
        <v>9.2939334380976728</v>
      </c>
    </row>
    <row r="2787" spans="1:9" x14ac:dyDescent="0.35">
      <c r="A2787" s="37" t="s">
        <v>246</v>
      </c>
      <c r="B2787" s="37" t="s">
        <v>156</v>
      </c>
      <c r="C2787" s="73" t="s">
        <v>84</v>
      </c>
      <c r="D2787" s="39">
        <v>6</v>
      </c>
      <c r="E2787" s="39">
        <v>3.8693548665712378</v>
      </c>
      <c r="F2787" s="39">
        <v>3.131827448107781</v>
      </c>
      <c r="G2787" s="39">
        <v>3.6759542843616519</v>
      </c>
      <c r="H2787" s="39">
        <v>3.3175160421084411</v>
      </c>
      <c r="I2787" s="39">
        <v>3.346264884294659</v>
      </c>
    </row>
    <row r="2788" spans="1:9" x14ac:dyDescent="0.35">
      <c r="A2788" s="37" t="s">
        <v>246</v>
      </c>
      <c r="B2788" s="37" t="s">
        <v>156</v>
      </c>
      <c r="C2788" s="73" t="s">
        <v>86</v>
      </c>
      <c r="D2788" s="39">
        <v>0</v>
      </c>
      <c r="E2788" s="39">
        <v>0.1768561824503064</v>
      </c>
      <c r="F2788" s="39">
        <v>0.61847315948602755</v>
      </c>
      <c r="G2788" s="39">
        <v>0.25616705953845992</v>
      </c>
      <c r="H2788" s="39">
        <v>0.48334478743663561</v>
      </c>
      <c r="I2788" s="39">
        <v>0.26777129945909189</v>
      </c>
    </row>
    <row r="2789" spans="1:9" x14ac:dyDescent="0.35">
      <c r="A2789" s="37" t="s">
        <v>246</v>
      </c>
      <c r="B2789" s="37" t="s">
        <v>156</v>
      </c>
      <c r="C2789" s="73" t="s">
        <v>88</v>
      </c>
      <c r="D2789" s="39">
        <v>0</v>
      </c>
      <c r="E2789" s="39">
        <v>1.9120765521624259</v>
      </c>
      <c r="F2789" s="39">
        <v>2.6194781920778869</v>
      </c>
      <c r="G2789" s="39">
        <v>3.1031395581815229</v>
      </c>
      <c r="H2789" s="39">
        <v>2.7466024444927299</v>
      </c>
      <c r="I2789" s="39">
        <v>3.0577796104116159</v>
      </c>
    </row>
    <row r="2790" spans="1:9" x14ac:dyDescent="0.35">
      <c r="A2790" s="37" t="s">
        <v>246</v>
      </c>
      <c r="B2790" s="37" t="s">
        <v>156</v>
      </c>
      <c r="C2790" s="73" t="s">
        <v>90</v>
      </c>
      <c r="D2790" s="39">
        <v>0</v>
      </c>
      <c r="E2790" s="39">
        <v>0.38468754035284158</v>
      </c>
      <c r="F2790" s="39">
        <v>0.75243118471786996</v>
      </c>
      <c r="G2790" s="39">
        <v>1.087554044076704</v>
      </c>
      <c r="H2790" s="39">
        <v>1.4455070686085689</v>
      </c>
      <c r="I2790" s="39">
        <v>1.167088948604633</v>
      </c>
    </row>
    <row r="2791" spans="1:9" x14ac:dyDescent="0.35">
      <c r="A2791" s="37" t="s">
        <v>246</v>
      </c>
      <c r="B2791" s="37" t="s">
        <v>156</v>
      </c>
      <c r="C2791" s="73" t="s">
        <v>92</v>
      </c>
      <c r="D2791" s="39">
        <v>0</v>
      </c>
      <c r="E2791" s="39">
        <v>0.27647204238568768</v>
      </c>
      <c r="F2791" s="39">
        <v>0.50981873699364744</v>
      </c>
      <c r="G2791" s="39">
        <v>0.80617084931052407</v>
      </c>
      <c r="H2791" s="39">
        <v>1.157499034720852</v>
      </c>
      <c r="I2791" s="39">
        <v>1.51522583253259</v>
      </c>
    </row>
    <row r="2792" spans="1:9" x14ac:dyDescent="0.35">
      <c r="A2792" s="37" t="s">
        <v>246</v>
      </c>
      <c r="B2792" s="37" t="s">
        <v>157</v>
      </c>
      <c r="C2792" s="73" t="s">
        <v>57</v>
      </c>
      <c r="D2792" s="39">
        <v>127</v>
      </c>
      <c r="E2792" s="39">
        <v>129.9877297713293</v>
      </c>
      <c r="F2792" s="39">
        <v>135.07139501785281</v>
      </c>
      <c r="G2792" s="39">
        <v>141.012192141914</v>
      </c>
      <c r="H2792" s="39">
        <v>148.1305040633078</v>
      </c>
      <c r="I2792" s="39">
        <v>152.92845440016359</v>
      </c>
    </row>
    <row r="2793" spans="1:9" x14ac:dyDescent="0.35">
      <c r="A2793" s="37" t="s">
        <v>246</v>
      </c>
      <c r="B2793" s="37" t="s">
        <v>157</v>
      </c>
      <c r="C2793" s="74" t="s">
        <v>59</v>
      </c>
      <c r="D2793" s="39">
        <v>137</v>
      </c>
      <c r="E2793" s="39">
        <v>119.9890252494361</v>
      </c>
      <c r="F2793" s="39">
        <v>126.43792218736201</v>
      </c>
      <c r="G2793" s="39">
        <v>132.5497812655646</v>
      </c>
      <c r="H2793" s="39">
        <v>138.7819564227768</v>
      </c>
      <c r="I2793" s="39">
        <v>145.9826423182231</v>
      </c>
    </row>
    <row r="2794" spans="1:9" x14ac:dyDescent="0.35">
      <c r="A2794" s="37" t="s">
        <v>246</v>
      </c>
      <c r="B2794" s="37" t="s">
        <v>157</v>
      </c>
      <c r="C2794" s="73" t="s">
        <v>61</v>
      </c>
      <c r="D2794" s="39">
        <v>128</v>
      </c>
      <c r="E2794" s="39">
        <v>149.21855775366271</v>
      </c>
      <c r="F2794" s="39">
        <v>132.52569738899959</v>
      </c>
      <c r="G2794" s="39">
        <v>141.00251905686321</v>
      </c>
      <c r="H2794" s="39">
        <v>147.78038093256521</v>
      </c>
      <c r="I2794" s="39">
        <v>155.04291804728589</v>
      </c>
    </row>
    <row r="2795" spans="1:9" x14ac:dyDescent="0.35">
      <c r="A2795" s="37" t="s">
        <v>246</v>
      </c>
      <c r="B2795" s="37" t="s">
        <v>157</v>
      </c>
      <c r="C2795" s="73" t="s">
        <v>63</v>
      </c>
      <c r="D2795" s="39">
        <v>143</v>
      </c>
      <c r="E2795" s="39">
        <v>139.56046159712579</v>
      </c>
      <c r="F2795" s="39">
        <v>156.88302433378169</v>
      </c>
      <c r="G2795" s="39">
        <v>141.0565160758868</v>
      </c>
      <c r="H2795" s="39">
        <v>150.6548305412598</v>
      </c>
      <c r="I2795" s="39">
        <v>157.89129193327929</v>
      </c>
    </row>
    <row r="2796" spans="1:9" x14ac:dyDescent="0.35">
      <c r="A2796" s="37" t="s">
        <v>246</v>
      </c>
      <c r="B2796" s="37" t="s">
        <v>157</v>
      </c>
      <c r="C2796" s="73" t="s">
        <v>65</v>
      </c>
      <c r="D2796" s="39">
        <v>99</v>
      </c>
      <c r="E2796" s="39">
        <v>116.42647080165411</v>
      </c>
      <c r="F2796" s="39">
        <v>120.5963787997843</v>
      </c>
      <c r="G2796" s="39">
        <v>134.773129852549</v>
      </c>
      <c r="H2796" s="39">
        <v>121.865859249205</v>
      </c>
      <c r="I2796" s="39">
        <v>129.83143872262241</v>
      </c>
    </row>
    <row r="2797" spans="1:9" x14ac:dyDescent="0.35">
      <c r="A2797" s="37" t="s">
        <v>246</v>
      </c>
      <c r="B2797" s="37" t="s">
        <v>157</v>
      </c>
      <c r="C2797" s="73" t="s">
        <v>67</v>
      </c>
      <c r="D2797" s="39">
        <v>116</v>
      </c>
      <c r="E2797" s="39">
        <v>80.639994014416629</v>
      </c>
      <c r="F2797" s="39">
        <v>101.5713431559987</v>
      </c>
      <c r="G2797" s="39">
        <v>106.9924793451041</v>
      </c>
      <c r="H2797" s="39">
        <v>117.79887570678881</v>
      </c>
      <c r="I2797" s="39">
        <v>107.93299605679709</v>
      </c>
    </row>
    <row r="2798" spans="1:9" x14ac:dyDescent="0.35">
      <c r="A2798" s="37" t="s">
        <v>246</v>
      </c>
      <c r="B2798" s="37" t="s">
        <v>157</v>
      </c>
      <c r="C2798" s="73" t="s">
        <v>69</v>
      </c>
      <c r="D2798" s="39">
        <v>100</v>
      </c>
      <c r="E2798" s="39">
        <v>108.6041938476928</v>
      </c>
      <c r="F2798" s="39">
        <v>84.834218158602681</v>
      </c>
      <c r="G2798" s="39">
        <v>104.1280921097111</v>
      </c>
      <c r="H2798" s="39">
        <v>110.5806945265047</v>
      </c>
      <c r="I2798" s="39">
        <v>119.6981865452322</v>
      </c>
    </row>
    <row r="2799" spans="1:9" x14ac:dyDescent="0.35">
      <c r="A2799" s="37" t="s">
        <v>246</v>
      </c>
      <c r="B2799" s="37" t="s">
        <v>157</v>
      </c>
      <c r="C2799" s="73" t="s">
        <v>71</v>
      </c>
      <c r="D2799" s="39">
        <v>82</v>
      </c>
      <c r="E2799" s="39">
        <v>92.108872792173855</v>
      </c>
      <c r="F2799" s="39">
        <v>99.835763649301413</v>
      </c>
      <c r="G2799" s="39">
        <v>81.974463699586437</v>
      </c>
      <c r="H2799" s="39">
        <v>98.438950903158286</v>
      </c>
      <c r="I2799" s="39">
        <v>104.94756068573</v>
      </c>
    </row>
    <row r="2800" spans="1:9" x14ac:dyDescent="0.35">
      <c r="A2800" s="37" t="s">
        <v>246</v>
      </c>
      <c r="B2800" s="37" t="s">
        <v>157</v>
      </c>
      <c r="C2800" s="73" t="s">
        <v>73</v>
      </c>
      <c r="D2800" s="39">
        <v>68</v>
      </c>
      <c r="E2800" s="39">
        <v>77.295537522283269</v>
      </c>
      <c r="F2800" s="39">
        <v>84.070017687392337</v>
      </c>
      <c r="G2800" s="39">
        <v>91.819652623063703</v>
      </c>
      <c r="H2800" s="39">
        <v>77.17228462828794</v>
      </c>
      <c r="I2800" s="39">
        <v>91.797889101328082</v>
      </c>
    </row>
    <row r="2801" spans="1:9" x14ac:dyDescent="0.35">
      <c r="A2801" s="37" t="s">
        <v>246</v>
      </c>
      <c r="B2801" s="37" t="s">
        <v>157</v>
      </c>
      <c r="C2801" s="73" t="s">
        <v>76</v>
      </c>
      <c r="D2801" s="39">
        <v>56</v>
      </c>
      <c r="E2801" s="39">
        <v>63.658860155459728</v>
      </c>
      <c r="F2801" s="39">
        <v>71.39700746159609</v>
      </c>
      <c r="G2801" s="39">
        <v>78.196624399093565</v>
      </c>
      <c r="H2801" s="39">
        <v>85.61856389701569</v>
      </c>
      <c r="I2801" s="39">
        <v>73.162307275231427</v>
      </c>
    </row>
    <row r="2802" spans="1:9" x14ac:dyDescent="0.35">
      <c r="A2802" s="37" t="s">
        <v>246</v>
      </c>
      <c r="B2802" s="37" t="s">
        <v>157</v>
      </c>
      <c r="C2802" s="73" t="s">
        <v>78</v>
      </c>
      <c r="D2802" s="39">
        <v>86</v>
      </c>
      <c r="E2802" s="39">
        <v>53.24075503498343</v>
      </c>
      <c r="F2802" s="39">
        <v>59.580640758654482</v>
      </c>
      <c r="G2802" s="39">
        <v>66.956037174676922</v>
      </c>
      <c r="H2802" s="39">
        <v>73.368744206156762</v>
      </c>
      <c r="I2802" s="39">
        <v>80.236102016801937</v>
      </c>
    </row>
    <row r="2803" spans="1:9" x14ac:dyDescent="0.35">
      <c r="A2803" s="37" t="s">
        <v>246</v>
      </c>
      <c r="B2803" s="37" t="s">
        <v>157</v>
      </c>
      <c r="C2803" s="73" t="s">
        <v>80</v>
      </c>
      <c r="D2803" s="39">
        <v>80</v>
      </c>
      <c r="E2803" s="39">
        <v>71.351608276987562</v>
      </c>
      <c r="F2803" s="39">
        <v>44.129429134286603</v>
      </c>
      <c r="G2803" s="39">
        <v>49.591752614192302</v>
      </c>
      <c r="H2803" s="39">
        <v>55.716825502466342</v>
      </c>
      <c r="I2803" s="39">
        <v>61.301396290579959</v>
      </c>
    </row>
    <row r="2804" spans="1:9" x14ac:dyDescent="0.35">
      <c r="A2804" s="37" t="s">
        <v>246</v>
      </c>
      <c r="B2804" s="37" t="s">
        <v>157</v>
      </c>
      <c r="C2804" s="73" t="s">
        <v>82</v>
      </c>
      <c r="D2804" s="39">
        <v>53</v>
      </c>
      <c r="E2804" s="39">
        <v>76.546047799152248</v>
      </c>
      <c r="F2804" s="39">
        <v>68.691338957473732</v>
      </c>
      <c r="G2804" s="39">
        <v>45.152786858426403</v>
      </c>
      <c r="H2804" s="39">
        <v>50.378577097136713</v>
      </c>
      <c r="I2804" s="39">
        <v>56.722557186472372</v>
      </c>
    </row>
    <row r="2805" spans="1:9" x14ac:dyDescent="0.35">
      <c r="A2805" s="37" t="s">
        <v>246</v>
      </c>
      <c r="B2805" s="37" t="s">
        <v>157</v>
      </c>
      <c r="C2805" s="73" t="s">
        <v>84</v>
      </c>
      <c r="D2805" s="39">
        <v>30</v>
      </c>
      <c r="E2805" s="39">
        <v>47.578933541060508</v>
      </c>
      <c r="F2805" s="39">
        <v>67.522453280588039</v>
      </c>
      <c r="G2805" s="39">
        <v>61.273147580777447</v>
      </c>
      <c r="H2805" s="39">
        <v>40.640942959933327</v>
      </c>
      <c r="I2805" s="39">
        <v>45.543711245451888</v>
      </c>
    </row>
    <row r="2806" spans="1:9" x14ac:dyDescent="0.35">
      <c r="A2806" s="37" t="s">
        <v>246</v>
      </c>
      <c r="B2806" s="37" t="s">
        <v>157</v>
      </c>
      <c r="C2806" s="73" t="s">
        <v>86</v>
      </c>
      <c r="D2806" s="39">
        <v>24</v>
      </c>
      <c r="E2806" s="39">
        <v>26.64539699023441</v>
      </c>
      <c r="F2806" s="39">
        <v>41.755914199812771</v>
      </c>
      <c r="G2806" s="39">
        <v>59.84693071699283</v>
      </c>
      <c r="H2806" s="39">
        <v>54.846453488152846</v>
      </c>
      <c r="I2806" s="39">
        <v>36.665749661895561</v>
      </c>
    </row>
    <row r="2807" spans="1:9" x14ac:dyDescent="0.35">
      <c r="A2807" s="37" t="s">
        <v>246</v>
      </c>
      <c r="B2807" s="37" t="s">
        <v>157</v>
      </c>
      <c r="C2807" s="73" t="s">
        <v>88</v>
      </c>
      <c r="D2807" s="39">
        <v>11</v>
      </c>
      <c r="E2807" s="39">
        <v>20.799842890944291</v>
      </c>
      <c r="F2807" s="39">
        <v>22.5587274566148</v>
      </c>
      <c r="G2807" s="39">
        <v>35.810854665659569</v>
      </c>
      <c r="H2807" s="39">
        <v>51.870332046083263</v>
      </c>
      <c r="I2807" s="39">
        <v>48.003943541513067</v>
      </c>
    </row>
    <row r="2808" spans="1:9" x14ac:dyDescent="0.35">
      <c r="A2808" s="37" t="s">
        <v>246</v>
      </c>
      <c r="B2808" s="37" t="s">
        <v>157</v>
      </c>
      <c r="C2808" s="73" t="s">
        <v>90</v>
      </c>
      <c r="D2808" s="39">
        <v>0</v>
      </c>
      <c r="E2808" s="39">
        <v>8.9330864005796791</v>
      </c>
      <c r="F2808" s="39">
        <v>16.702086085440989</v>
      </c>
      <c r="G2808" s="39">
        <v>18.390844033356242</v>
      </c>
      <c r="H2808" s="39">
        <v>29.599130054477751</v>
      </c>
      <c r="I2808" s="39">
        <v>43.305835792403848</v>
      </c>
    </row>
    <row r="2809" spans="1:9" x14ac:dyDescent="0.35">
      <c r="A2809" s="37" t="s">
        <v>246</v>
      </c>
      <c r="B2809" s="37" t="s">
        <v>157</v>
      </c>
      <c r="C2809" s="73" t="s">
        <v>92</v>
      </c>
      <c r="D2809" s="39">
        <v>4</v>
      </c>
      <c r="E2809" s="39">
        <v>1.785300773960365</v>
      </c>
      <c r="F2809" s="39">
        <v>7.3453202089981291</v>
      </c>
      <c r="G2809" s="39">
        <v>15.93715625769585</v>
      </c>
      <c r="H2809" s="39">
        <v>21.602221619379218</v>
      </c>
      <c r="I2809" s="39">
        <v>33.190938828677417</v>
      </c>
    </row>
    <row r="2810" spans="1:9" x14ac:dyDescent="0.35">
      <c r="A2810" s="37" t="s">
        <v>247</v>
      </c>
      <c r="B2810" s="37" t="s">
        <v>20</v>
      </c>
      <c r="C2810" s="73" t="s">
        <v>57</v>
      </c>
      <c r="D2810" s="39">
        <v>93</v>
      </c>
      <c r="E2810" s="39">
        <v>94.942517488109047</v>
      </c>
      <c r="F2810" s="39">
        <v>90.465567493631596</v>
      </c>
      <c r="G2810" s="39">
        <v>87.711450777646718</v>
      </c>
      <c r="H2810" s="39">
        <v>85.741710448259212</v>
      </c>
      <c r="I2810" s="39">
        <v>82.571371586804815</v>
      </c>
    </row>
    <row r="2811" spans="1:9" x14ac:dyDescent="0.35">
      <c r="A2811" s="37" t="s">
        <v>247</v>
      </c>
      <c r="B2811" s="37" t="s">
        <v>20</v>
      </c>
      <c r="C2811" s="74" t="s">
        <v>59</v>
      </c>
      <c r="D2811" s="39">
        <v>77</v>
      </c>
      <c r="E2811" s="39">
        <v>88.9704649085661</v>
      </c>
      <c r="F2811" s="39">
        <v>87.321498134295581</v>
      </c>
      <c r="G2811" s="39">
        <v>84.098469903341808</v>
      </c>
      <c r="H2811" s="39">
        <v>82.230821191680519</v>
      </c>
      <c r="I2811" s="39">
        <v>81.025543543909365</v>
      </c>
    </row>
    <row r="2812" spans="1:9" x14ac:dyDescent="0.35">
      <c r="A2812" s="37" t="s">
        <v>247</v>
      </c>
      <c r="B2812" s="37" t="s">
        <v>20</v>
      </c>
      <c r="C2812" s="73" t="s">
        <v>61</v>
      </c>
      <c r="D2812" s="39">
        <v>105</v>
      </c>
      <c r="E2812" s="39">
        <v>67.184848495157951</v>
      </c>
      <c r="F2812" s="39">
        <v>71.775601231472052</v>
      </c>
      <c r="G2812" s="39">
        <v>70.921196345745926</v>
      </c>
      <c r="H2812" s="39">
        <v>68.543446831410222</v>
      </c>
      <c r="I2812" s="39">
        <v>67.254368463490465</v>
      </c>
    </row>
    <row r="2813" spans="1:9" x14ac:dyDescent="0.35">
      <c r="A2813" s="37" t="s">
        <v>247</v>
      </c>
      <c r="B2813" s="37" t="s">
        <v>20</v>
      </c>
      <c r="C2813" s="73" t="s">
        <v>63</v>
      </c>
      <c r="D2813" s="39">
        <v>107</v>
      </c>
      <c r="E2813" s="39">
        <v>92.964253423133542</v>
      </c>
      <c r="F2813" s="39">
        <v>57.697644605965202</v>
      </c>
      <c r="G2813" s="39">
        <v>61.626928567834682</v>
      </c>
      <c r="H2813" s="39">
        <v>61.314397641353217</v>
      </c>
      <c r="I2813" s="39">
        <v>59.542145853641088</v>
      </c>
    </row>
    <row r="2814" spans="1:9" x14ac:dyDescent="0.35">
      <c r="A2814" s="37" t="s">
        <v>247</v>
      </c>
      <c r="B2814" s="37" t="s">
        <v>20</v>
      </c>
      <c r="C2814" s="73" t="s">
        <v>65</v>
      </c>
      <c r="D2814" s="39">
        <v>101</v>
      </c>
      <c r="E2814" s="39">
        <v>116.9327510679571</v>
      </c>
      <c r="F2814" s="39">
        <v>104.7429605986911</v>
      </c>
      <c r="G2814" s="39">
        <v>71.6394756512002</v>
      </c>
      <c r="H2814" s="39">
        <v>75.643642639791267</v>
      </c>
      <c r="I2814" s="39">
        <v>75.816936514321426</v>
      </c>
    </row>
    <row r="2815" spans="1:9" x14ac:dyDescent="0.35">
      <c r="A2815" s="37" t="s">
        <v>247</v>
      </c>
      <c r="B2815" s="37" t="s">
        <v>20</v>
      </c>
      <c r="C2815" s="73" t="s">
        <v>67</v>
      </c>
      <c r="D2815" s="39">
        <v>104</v>
      </c>
      <c r="E2815" s="39">
        <v>103.6884086822708</v>
      </c>
      <c r="F2815" s="39">
        <v>118.7377460192517</v>
      </c>
      <c r="G2815" s="39">
        <v>110.4479859329242</v>
      </c>
      <c r="H2815" s="39">
        <v>81.315689438688679</v>
      </c>
      <c r="I2815" s="39">
        <v>85.059326342185102</v>
      </c>
    </row>
    <row r="2816" spans="1:9" x14ac:dyDescent="0.35">
      <c r="A2816" s="37" t="s">
        <v>247</v>
      </c>
      <c r="B2816" s="37" t="s">
        <v>20</v>
      </c>
      <c r="C2816" s="73" t="s">
        <v>69</v>
      </c>
      <c r="D2816" s="39">
        <v>101</v>
      </c>
      <c r="E2816" s="39">
        <v>106.158003216987</v>
      </c>
      <c r="F2816" s="39">
        <v>103.15016419494479</v>
      </c>
      <c r="G2816" s="39">
        <v>118.0934424604032</v>
      </c>
      <c r="H2816" s="39">
        <v>111.5610736115174</v>
      </c>
      <c r="I2816" s="39">
        <v>85.203885411962858</v>
      </c>
    </row>
    <row r="2817" spans="1:9" x14ac:dyDescent="0.35">
      <c r="A2817" s="37" t="s">
        <v>247</v>
      </c>
      <c r="B2817" s="37" t="s">
        <v>20</v>
      </c>
      <c r="C2817" s="73" t="s">
        <v>71</v>
      </c>
      <c r="D2817" s="39">
        <v>82</v>
      </c>
      <c r="E2817" s="39">
        <v>102.9951673830903</v>
      </c>
      <c r="F2817" s="39">
        <v>102.8777537025163</v>
      </c>
      <c r="G2817" s="39">
        <v>100.9134741636161</v>
      </c>
      <c r="H2817" s="39">
        <v>115.2596530966608</v>
      </c>
      <c r="I2817" s="39">
        <v>110.1512975234041</v>
      </c>
    </row>
    <row r="2818" spans="1:9" x14ac:dyDescent="0.35">
      <c r="A2818" s="37" t="s">
        <v>247</v>
      </c>
      <c r="B2818" s="37" t="s">
        <v>20</v>
      </c>
      <c r="C2818" s="73" t="s">
        <v>73</v>
      </c>
      <c r="D2818" s="39">
        <v>58</v>
      </c>
      <c r="E2818" s="39">
        <v>86.957607103532752</v>
      </c>
      <c r="F2818" s="39">
        <v>99.82980319857171</v>
      </c>
      <c r="G2818" s="39">
        <v>100.6104170855224</v>
      </c>
      <c r="H2818" s="39">
        <v>99.175914344431192</v>
      </c>
      <c r="I2818" s="39">
        <v>112.90459591115599</v>
      </c>
    </row>
    <row r="2819" spans="1:9" x14ac:dyDescent="0.35">
      <c r="A2819" s="37" t="s">
        <v>247</v>
      </c>
      <c r="B2819" s="37" t="s">
        <v>20</v>
      </c>
      <c r="C2819" s="73" t="s">
        <v>76</v>
      </c>
      <c r="D2819" s="39">
        <v>88</v>
      </c>
      <c r="E2819" s="39">
        <v>58.568319457452994</v>
      </c>
      <c r="F2819" s="39">
        <v>80.808466824968036</v>
      </c>
      <c r="G2819" s="39">
        <v>92.25143841857539</v>
      </c>
      <c r="H2819" s="39">
        <v>93.509333119554327</v>
      </c>
      <c r="I2819" s="39">
        <v>92.473601495112945</v>
      </c>
    </row>
    <row r="2820" spans="1:9" x14ac:dyDescent="0.35">
      <c r="A2820" s="37" t="s">
        <v>247</v>
      </c>
      <c r="B2820" s="37" t="s">
        <v>20</v>
      </c>
      <c r="C2820" s="73" t="s">
        <v>78</v>
      </c>
      <c r="D2820" s="39">
        <v>72</v>
      </c>
      <c r="E2820" s="39">
        <v>82.997442677922251</v>
      </c>
      <c r="F2820" s="39">
        <v>54.654048177275968</v>
      </c>
      <c r="G2820" s="39">
        <v>73.941589419702581</v>
      </c>
      <c r="H2820" s="39">
        <v>83.882159304203256</v>
      </c>
      <c r="I2820" s="39">
        <v>85.445648036724691</v>
      </c>
    </row>
    <row r="2821" spans="1:9" x14ac:dyDescent="0.35">
      <c r="A2821" s="37" t="s">
        <v>247</v>
      </c>
      <c r="B2821" s="37" t="s">
        <v>20</v>
      </c>
      <c r="C2821" s="73" t="s">
        <v>80</v>
      </c>
      <c r="D2821" s="39">
        <v>70</v>
      </c>
      <c r="E2821" s="39">
        <v>61.947338892103559</v>
      </c>
      <c r="F2821" s="39">
        <v>68.998138955863638</v>
      </c>
      <c r="G2821" s="39">
        <v>45.68485869305227</v>
      </c>
      <c r="H2821" s="39">
        <v>61.907347218589663</v>
      </c>
      <c r="I2821" s="39">
        <v>70.168760983923676</v>
      </c>
    </row>
    <row r="2822" spans="1:9" x14ac:dyDescent="0.35">
      <c r="A2822" s="37" t="s">
        <v>247</v>
      </c>
      <c r="B2822" s="37" t="s">
        <v>20</v>
      </c>
      <c r="C2822" s="73" t="s">
        <v>82</v>
      </c>
      <c r="D2822" s="39">
        <v>32</v>
      </c>
      <c r="E2822" s="39">
        <v>60.433408415344957</v>
      </c>
      <c r="F2822" s="39">
        <v>51.176115956510429</v>
      </c>
      <c r="G2822" s="39">
        <v>57.957265613905413</v>
      </c>
      <c r="H2822" s="39">
        <v>38.646254794861939</v>
      </c>
      <c r="I2822" s="39">
        <v>52.468153564215442</v>
      </c>
    </row>
    <row r="2823" spans="1:9" x14ac:dyDescent="0.35">
      <c r="A2823" s="37" t="s">
        <v>247</v>
      </c>
      <c r="B2823" s="37" t="s">
        <v>20</v>
      </c>
      <c r="C2823" s="73" t="s">
        <v>84</v>
      </c>
      <c r="D2823" s="39">
        <v>30</v>
      </c>
      <c r="E2823" s="39">
        <v>27.172413360532548</v>
      </c>
      <c r="F2823" s="39">
        <v>48.993815233470883</v>
      </c>
      <c r="G2823" s="39">
        <v>42.00142541999837</v>
      </c>
      <c r="H2823" s="39">
        <v>48.12029626673894</v>
      </c>
      <c r="I2823" s="39">
        <v>32.468985046193872</v>
      </c>
    </row>
    <row r="2824" spans="1:9" x14ac:dyDescent="0.35">
      <c r="A2824" s="37" t="s">
        <v>247</v>
      </c>
      <c r="B2824" s="37" t="s">
        <v>20</v>
      </c>
      <c r="C2824" s="73" t="s">
        <v>86</v>
      </c>
      <c r="D2824" s="39">
        <v>8</v>
      </c>
      <c r="E2824" s="39">
        <v>23.522942556831339</v>
      </c>
      <c r="F2824" s="39">
        <v>20.320478165290091</v>
      </c>
      <c r="G2824" s="39">
        <v>37.097646038514043</v>
      </c>
      <c r="H2824" s="39">
        <v>32.10745348317964</v>
      </c>
      <c r="I2824" s="39">
        <v>37.024450733097723</v>
      </c>
    </row>
    <row r="2825" spans="1:9" x14ac:dyDescent="0.35">
      <c r="A2825" s="37" t="s">
        <v>247</v>
      </c>
      <c r="B2825" s="37" t="s">
        <v>20</v>
      </c>
      <c r="C2825" s="73" t="s">
        <v>88</v>
      </c>
      <c r="D2825" s="39">
        <v>3</v>
      </c>
      <c r="E2825" s="39">
        <v>6.0329616607896703</v>
      </c>
      <c r="F2825" s="39">
        <v>16.83906571516242</v>
      </c>
      <c r="G2825" s="39">
        <v>14.65514571940601</v>
      </c>
      <c r="H2825" s="39">
        <v>27.07775032449986</v>
      </c>
      <c r="I2825" s="39">
        <v>23.718077804074671</v>
      </c>
    </row>
    <row r="2826" spans="1:9" x14ac:dyDescent="0.35">
      <c r="A2826" s="37" t="s">
        <v>247</v>
      </c>
      <c r="B2826" s="37" t="s">
        <v>20</v>
      </c>
      <c r="C2826" s="73" t="s">
        <v>90</v>
      </c>
      <c r="D2826" s="39">
        <v>0</v>
      </c>
      <c r="E2826" s="39">
        <v>2.051804173398236</v>
      </c>
      <c r="F2826" s="39">
        <v>3.9874340195574498</v>
      </c>
      <c r="G2826" s="39">
        <v>11.30154560905968</v>
      </c>
      <c r="H2826" s="39">
        <v>9.9713769624372723</v>
      </c>
      <c r="I2826" s="39">
        <v>18.640246495056619</v>
      </c>
    </row>
    <row r="2827" spans="1:9" x14ac:dyDescent="0.35">
      <c r="A2827" s="37" t="s">
        <v>247</v>
      </c>
      <c r="B2827" s="37" t="s">
        <v>20</v>
      </c>
      <c r="C2827" s="73" t="s">
        <v>92</v>
      </c>
      <c r="D2827" s="39">
        <v>0</v>
      </c>
      <c r="E2827" s="39">
        <v>0</v>
      </c>
      <c r="F2827" s="39">
        <v>1.0749397680471451</v>
      </c>
      <c r="G2827" s="39">
        <v>2.5934276909534311</v>
      </c>
      <c r="H2827" s="39">
        <v>7.4388640420879959</v>
      </c>
      <c r="I2827" s="39">
        <v>8.5159997438134116</v>
      </c>
    </row>
    <row r="2828" spans="1:9" x14ac:dyDescent="0.35">
      <c r="A2828" s="37" t="s">
        <v>247</v>
      </c>
      <c r="B2828" s="37" t="s">
        <v>60</v>
      </c>
      <c r="C2828" s="73" t="s">
        <v>57</v>
      </c>
      <c r="D2828" s="39">
        <v>310</v>
      </c>
      <c r="E2828" s="39">
        <v>281.61673683353359</v>
      </c>
      <c r="F2828" s="39">
        <v>248.92743155192071</v>
      </c>
      <c r="G2828" s="39">
        <v>233.3614331188773</v>
      </c>
      <c r="H2828" s="39">
        <v>217.2267523782991</v>
      </c>
      <c r="I2828" s="39">
        <v>200.55541260011961</v>
      </c>
    </row>
    <row r="2829" spans="1:9" x14ac:dyDescent="0.35">
      <c r="A2829" s="37" t="s">
        <v>247</v>
      </c>
      <c r="B2829" s="37" t="s">
        <v>60</v>
      </c>
      <c r="C2829" s="74" t="s">
        <v>59</v>
      </c>
      <c r="D2829" s="39">
        <v>288</v>
      </c>
      <c r="E2829" s="39">
        <v>278.68696401177442</v>
      </c>
      <c r="F2829" s="39">
        <v>255.91017840269129</v>
      </c>
      <c r="G2829" s="39">
        <v>228.51531883016281</v>
      </c>
      <c r="H2829" s="39">
        <v>214.57415068957329</v>
      </c>
      <c r="I2829" s="39">
        <v>200.82020081059079</v>
      </c>
    </row>
    <row r="2830" spans="1:9" x14ac:dyDescent="0.35">
      <c r="A2830" s="37" t="s">
        <v>247</v>
      </c>
      <c r="B2830" s="37" t="s">
        <v>60</v>
      </c>
      <c r="C2830" s="73" t="s">
        <v>61</v>
      </c>
      <c r="D2830" s="39">
        <v>294</v>
      </c>
      <c r="E2830" s="39">
        <v>243.16098247554871</v>
      </c>
      <c r="F2830" s="39">
        <v>226.3036896973652</v>
      </c>
      <c r="G2830" s="39">
        <v>206.4029218503025</v>
      </c>
      <c r="H2830" s="39">
        <v>184.421397807288</v>
      </c>
      <c r="I2830" s="39">
        <v>172.05655333207389</v>
      </c>
    </row>
    <row r="2831" spans="1:9" x14ac:dyDescent="0.35">
      <c r="A2831" s="37" t="s">
        <v>247</v>
      </c>
      <c r="B2831" s="37" t="s">
        <v>60</v>
      </c>
      <c r="C2831" s="73" t="s">
        <v>63</v>
      </c>
      <c r="D2831" s="39">
        <v>258</v>
      </c>
      <c r="E2831" s="39">
        <v>234.38952077523169</v>
      </c>
      <c r="F2831" s="39">
        <v>195.46929273479461</v>
      </c>
      <c r="G2831" s="39">
        <v>176.40909612937079</v>
      </c>
      <c r="H2831" s="39">
        <v>158.89476392117331</v>
      </c>
      <c r="I2831" s="39">
        <v>141.94929924499141</v>
      </c>
    </row>
    <row r="2832" spans="1:9" x14ac:dyDescent="0.35">
      <c r="A2832" s="37" t="s">
        <v>247</v>
      </c>
      <c r="B2832" s="37" t="s">
        <v>60</v>
      </c>
      <c r="C2832" s="73" t="s">
        <v>65</v>
      </c>
      <c r="D2832" s="39">
        <v>271</v>
      </c>
      <c r="E2832" s="39">
        <v>193.77845302569949</v>
      </c>
      <c r="F2832" s="39">
        <v>184.04771458848731</v>
      </c>
      <c r="G2832" s="39">
        <v>159.33846737963029</v>
      </c>
      <c r="H2832" s="39">
        <v>141.84368780291319</v>
      </c>
      <c r="I2832" s="39">
        <v>128.05632048585059</v>
      </c>
    </row>
    <row r="2833" spans="1:9" x14ac:dyDescent="0.35">
      <c r="A2833" s="37" t="s">
        <v>247</v>
      </c>
      <c r="B2833" s="37" t="s">
        <v>60</v>
      </c>
      <c r="C2833" s="73" t="s">
        <v>67</v>
      </c>
      <c r="D2833" s="39">
        <v>268</v>
      </c>
      <c r="E2833" s="39">
        <v>252.9572641507327</v>
      </c>
      <c r="F2833" s="39">
        <v>216.16795312178141</v>
      </c>
      <c r="G2833" s="39">
        <v>209.9745913909442</v>
      </c>
      <c r="H2833" s="39">
        <v>189.77411145295449</v>
      </c>
      <c r="I2833" s="39">
        <v>171.3904000431184</v>
      </c>
    </row>
    <row r="2834" spans="1:9" x14ac:dyDescent="0.35">
      <c r="A2834" s="37" t="s">
        <v>247</v>
      </c>
      <c r="B2834" s="37" t="s">
        <v>60</v>
      </c>
      <c r="C2834" s="73" t="s">
        <v>69</v>
      </c>
      <c r="D2834" s="39">
        <v>299</v>
      </c>
      <c r="E2834" s="39">
        <v>251.84836764362359</v>
      </c>
      <c r="F2834" s="39">
        <v>237.25465284981709</v>
      </c>
      <c r="G2834" s="39">
        <v>212.7751755336576</v>
      </c>
      <c r="H2834" s="39">
        <v>207.0174482801215</v>
      </c>
      <c r="I2834" s="39">
        <v>189.04773511053901</v>
      </c>
    </row>
    <row r="2835" spans="1:9" x14ac:dyDescent="0.35">
      <c r="A2835" s="37" t="s">
        <v>247</v>
      </c>
      <c r="B2835" s="37" t="s">
        <v>60</v>
      </c>
      <c r="C2835" s="73" t="s">
        <v>71</v>
      </c>
      <c r="D2835" s="39">
        <v>227</v>
      </c>
      <c r="E2835" s="39">
        <v>269.4349269587305</v>
      </c>
      <c r="F2835" s="39">
        <v>233.24176162051529</v>
      </c>
      <c r="G2835" s="39">
        <v>218.27462271282209</v>
      </c>
      <c r="H2835" s="39">
        <v>199.4250533783588</v>
      </c>
      <c r="I2835" s="39">
        <v>194.46435277420949</v>
      </c>
    </row>
    <row r="2836" spans="1:9" x14ac:dyDescent="0.35">
      <c r="A2836" s="37" t="s">
        <v>247</v>
      </c>
      <c r="B2836" s="37" t="s">
        <v>60</v>
      </c>
      <c r="C2836" s="73" t="s">
        <v>73</v>
      </c>
      <c r="D2836" s="39">
        <v>252</v>
      </c>
      <c r="E2836" s="39">
        <v>215.4081657033656</v>
      </c>
      <c r="F2836" s="39">
        <v>238.23045726404061</v>
      </c>
      <c r="G2836" s="39">
        <v>208.8461485701504</v>
      </c>
      <c r="H2836" s="39">
        <v>193.78782578590571</v>
      </c>
      <c r="I2836" s="39">
        <v>178.91414386666511</v>
      </c>
    </row>
    <row r="2837" spans="1:9" x14ac:dyDescent="0.35">
      <c r="A2837" s="37" t="s">
        <v>247</v>
      </c>
      <c r="B2837" s="37" t="s">
        <v>60</v>
      </c>
      <c r="C2837" s="73" t="s">
        <v>76</v>
      </c>
      <c r="D2837" s="39">
        <v>270</v>
      </c>
      <c r="E2837" s="39">
        <v>227.2970873496279</v>
      </c>
      <c r="F2837" s="39">
        <v>200.29570381453229</v>
      </c>
      <c r="G2837" s="39">
        <v>213.60435357890259</v>
      </c>
      <c r="H2837" s="39">
        <v>189.50591942616759</v>
      </c>
      <c r="I2837" s="39">
        <v>175.08738897298969</v>
      </c>
    </row>
    <row r="2838" spans="1:9" x14ac:dyDescent="0.35">
      <c r="A2838" s="37" t="s">
        <v>247</v>
      </c>
      <c r="B2838" s="37" t="s">
        <v>60</v>
      </c>
      <c r="C2838" s="73" t="s">
        <v>78</v>
      </c>
      <c r="D2838" s="39">
        <v>328</v>
      </c>
      <c r="E2838" s="39">
        <v>258.75284035860659</v>
      </c>
      <c r="F2838" s="39">
        <v>219.65887380992359</v>
      </c>
      <c r="G2838" s="39">
        <v>201.74894570771559</v>
      </c>
      <c r="H2838" s="39">
        <v>209.57141065715791</v>
      </c>
      <c r="I2838" s="39">
        <v>188.9906877963588</v>
      </c>
    </row>
    <row r="2839" spans="1:9" x14ac:dyDescent="0.35">
      <c r="A2839" s="37" t="s">
        <v>247</v>
      </c>
      <c r="B2839" s="37" t="s">
        <v>60</v>
      </c>
      <c r="C2839" s="73" t="s">
        <v>80</v>
      </c>
      <c r="D2839" s="39">
        <v>317</v>
      </c>
      <c r="E2839" s="39">
        <v>307.76282737023479</v>
      </c>
      <c r="F2839" s="39">
        <v>249.34297474726159</v>
      </c>
      <c r="G2839" s="39">
        <v>215.30805456418781</v>
      </c>
      <c r="H2839" s="39">
        <v>204.25503101839709</v>
      </c>
      <c r="I2839" s="39">
        <v>208.38702059816021</v>
      </c>
    </row>
    <row r="2840" spans="1:9" x14ac:dyDescent="0.35">
      <c r="A2840" s="37" t="s">
        <v>247</v>
      </c>
      <c r="B2840" s="37" t="s">
        <v>60</v>
      </c>
      <c r="C2840" s="73" t="s">
        <v>82</v>
      </c>
      <c r="D2840" s="39">
        <v>288</v>
      </c>
      <c r="E2840" s="39">
        <v>309.87077519055049</v>
      </c>
      <c r="F2840" s="39">
        <v>298.19920032065141</v>
      </c>
      <c r="G2840" s="39">
        <v>248.7212015154864</v>
      </c>
      <c r="H2840" s="39">
        <v>218.72828103490031</v>
      </c>
      <c r="I2840" s="39">
        <v>212.16872126020701</v>
      </c>
    </row>
    <row r="2841" spans="1:9" x14ac:dyDescent="0.35">
      <c r="A2841" s="37" t="s">
        <v>247</v>
      </c>
      <c r="B2841" s="37" t="s">
        <v>60</v>
      </c>
      <c r="C2841" s="73" t="s">
        <v>84</v>
      </c>
      <c r="D2841" s="39">
        <v>234</v>
      </c>
      <c r="E2841" s="39">
        <v>264.70747445357517</v>
      </c>
      <c r="F2841" s="39">
        <v>278.15159410304949</v>
      </c>
      <c r="G2841" s="39">
        <v>267.57082513825009</v>
      </c>
      <c r="H2841" s="39">
        <v>227.75655086709179</v>
      </c>
      <c r="I2841" s="39">
        <v>202.31190992719351</v>
      </c>
    </row>
    <row r="2842" spans="1:9" x14ac:dyDescent="0.35">
      <c r="A2842" s="37" t="s">
        <v>247</v>
      </c>
      <c r="B2842" s="37" t="s">
        <v>60</v>
      </c>
      <c r="C2842" s="73" t="s">
        <v>86</v>
      </c>
      <c r="D2842" s="39">
        <v>199</v>
      </c>
      <c r="E2842" s="39">
        <v>224.79812107476079</v>
      </c>
      <c r="F2842" s="39">
        <v>250.32236030242569</v>
      </c>
      <c r="G2842" s="39">
        <v>261.92190457114441</v>
      </c>
      <c r="H2842" s="39">
        <v>253.67304138284521</v>
      </c>
      <c r="I2842" s="39">
        <v>220.5284538301558</v>
      </c>
    </row>
    <row r="2843" spans="1:9" x14ac:dyDescent="0.35">
      <c r="A2843" s="37" t="s">
        <v>247</v>
      </c>
      <c r="B2843" s="37" t="s">
        <v>60</v>
      </c>
      <c r="C2843" s="73" t="s">
        <v>88</v>
      </c>
      <c r="D2843" s="39">
        <v>126</v>
      </c>
      <c r="E2843" s="39">
        <v>166.0657295345774</v>
      </c>
      <c r="F2843" s="39">
        <v>183.37396068524481</v>
      </c>
      <c r="G2843" s="39">
        <v>204.48285639865031</v>
      </c>
      <c r="H2843" s="39">
        <v>214.26478279279891</v>
      </c>
      <c r="I2843" s="39">
        <v>208.29225004630689</v>
      </c>
    </row>
    <row r="2844" spans="1:9" x14ac:dyDescent="0.35">
      <c r="A2844" s="37" t="s">
        <v>247</v>
      </c>
      <c r="B2844" s="37" t="s">
        <v>60</v>
      </c>
      <c r="C2844" s="73" t="s">
        <v>90</v>
      </c>
      <c r="D2844" s="39">
        <v>81</v>
      </c>
      <c r="E2844" s="39">
        <v>103.9536545765931</v>
      </c>
      <c r="F2844" s="39">
        <v>135.17870727574939</v>
      </c>
      <c r="G2844" s="39">
        <v>148.63096481321179</v>
      </c>
      <c r="H2844" s="39">
        <v>165.55046198888931</v>
      </c>
      <c r="I2844" s="39">
        <v>172.8322012441341</v>
      </c>
    </row>
    <row r="2845" spans="1:9" x14ac:dyDescent="0.35">
      <c r="A2845" s="37" t="s">
        <v>247</v>
      </c>
      <c r="B2845" s="37" t="s">
        <v>60</v>
      </c>
      <c r="C2845" s="73" t="s">
        <v>92</v>
      </c>
      <c r="D2845" s="39">
        <v>69</v>
      </c>
      <c r="E2845" s="39">
        <v>85.630768935898288</v>
      </c>
      <c r="F2845" s="39">
        <v>111.0529674914368</v>
      </c>
      <c r="G2845" s="39">
        <v>145.3541003251292</v>
      </c>
      <c r="H2845" s="39">
        <v>172.75758162302191</v>
      </c>
      <c r="I2845" s="39">
        <v>198.61247902013409</v>
      </c>
    </row>
    <row r="2846" spans="1:9" x14ac:dyDescent="0.35">
      <c r="A2846" s="37" t="s">
        <v>247</v>
      </c>
      <c r="B2846" s="37" t="s">
        <v>62</v>
      </c>
      <c r="C2846" s="73" t="s">
        <v>57</v>
      </c>
      <c r="D2846" s="39">
        <v>974</v>
      </c>
      <c r="E2846" s="39">
        <v>932.39486413846248</v>
      </c>
      <c r="F2846" s="39">
        <v>903.80106828807061</v>
      </c>
      <c r="G2846" s="39">
        <v>903.60352997264454</v>
      </c>
      <c r="H2846" s="39">
        <v>901.09021842912921</v>
      </c>
      <c r="I2846" s="39">
        <v>880.61404791614132</v>
      </c>
    </row>
    <row r="2847" spans="1:9" x14ac:dyDescent="0.35">
      <c r="A2847" s="37" t="s">
        <v>247</v>
      </c>
      <c r="B2847" s="37" t="s">
        <v>62</v>
      </c>
      <c r="C2847" s="74" t="s">
        <v>59</v>
      </c>
      <c r="D2847" s="39">
        <v>1105</v>
      </c>
      <c r="E2847" s="39">
        <v>946.42831862499008</v>
      </c>
      <c r="F2847" s="39">
        <v>921.75999987947625</v>
      </c>
      <c r="G2847" s="39">
        <v>898.93621660956137</v>
      </c>
      <c r="H2847" s="39">
        <v>899.33911484578778</v>
      </c>
      <c r="I2847" s="39">
        <v>899.45405513606329</v>
      </c>
    </row>
    <row r="2848" spans="1:9" x14ac:dyDescent="0.35">
      <c r="A2848" s="37" t="s">
        <v>247</v>
      </c>
      <c r="B2848" s="37" t="s">
        <v>62</v>
      </c>
      <c r="C2848" s="73" t="s">
        <v>61</v>
      </c>
      <c r="D2848" s="39">
        <v>1060</v>
      </c>
      <c r="E2848" s="39">
        <v>951.40149322590833</v>
      </c>
      <c r="F2848" s="39">
        <v>823.47765709072519</v>
      </c>
      <c r="G2848" s="39">
        <v>800.76961765614351</v>
      </c>
      <c r="H2848" s="39">
        <v>779.16212162903298</v>
      </c>
      <c r="I2848" s="39">
        <v>776.45124407866911</v>
      </c>
    </row>
    <row r="2849" spans="1:9" x14ac:dyDescent="0.35">
      <c r="A2849" s="37" t="s">
        <v>247</v>
      </c>
      <c r="B2849" s="37" t="s">
        <v>62</v>
      </c>
      <c r="C2849" s="73" t="s">
        <v>63</v>
      </c>
      <c r="D2849" s="39">
        <v>824</v>
      </c>
      <c r="E2849" s="39">
        <v>844.04389140616399</v>
      </c>
      <c r="F2849" s="39">
        <v>750.14042442585628</v>
      </c>
      <c r="G2849" s="39">
        <v>651.67861148560564</v>
      </c>
      <c r="H2849" s="39">
        <v>631.06979539048871</v>
      </c>
      <c r="I2849" s="39">
        <v>611.31595951309077</v>
      </c>
    </row>
    <row r="2850" spans="1:9" x14ac:dyDescent="0.35">
      <c r="A2850" s="37" t="s">
        <v>247</v>
      </c>
      <c r="B2850" s="37" t="s">
        <v>62</v>
      </c>
      <c r="C2850" s="73" t="s">
        <v>65</v>
      </c>
      <c r="D2850" s="39">
        <v>844</v>
      </c>
      <c r="E2850" s="39">
        <v>820.39823095454994</v>
      </c>
      <c r="F2850" s="39">
        <v>871.84063209267151</v>
      </c>
      <c r="G2850" s="39">
        <v>802.76214746183541</v>
      </c>
      <c r="H2850" s="39">
        <v>721.46411706367405</v>
      </c>
      <c r="I2850" s="39">
        <v>700.73393301469514</v>
      </c>
    </row>
    <row r="2851" spans="1:9" x14ac:dyDescent="0.35">
      <c r="A2851" s="37" t="s">
        <v>247</v>
      </c>
      <c r="B2851" s="37" t="s">
        <v>62</v>
      </c>
      <c r="C2851" s="73" t="s">
        <v>67</v>
      </c>
      <c r="D2851" s="39">
        <v>875</v>
      </c>
      <c r="E2851" s="39">
        <v>900.58146411434291</v>
      </c>
      <c r="F2851" s="39">
        <v>927.44630236884177</v>
      </c>
      <c r="G2851" s="39">
        <v>981.97689310264559</v>
      </c>
      <c r="H2851" s="39">
        <v>931.50976878934466</v>
      </c>
      <c r="I2851" s="39">
        <v>860.67194624839954</v>
      </c>
    </row>
    <row r="2852" spans="1:9" x14ac:dyDescent="0.35">
      <c r="A2852" s="37" t="s">
        <v>247</v>
      </c>
      <c r="B2852" s="37" t="s">
        <v>62</v>
      </c>
      <c r="C2852" s="73" t="s">
        <v>69</v>
      </c>
      <c r="D2852" s="39">
        <v>1014</v>
      </c>
      <c r="E2852" s="39">
        <v>963.02787591101605</v>
      </c>
      <c r="F2852" s="39">
        <v>975.32852188580648</v>
      </c>
      <c r="G2852" s="39">
        <v>996.17174345364083</v>
      </c>
      <c r="H2852" s="39">
        <v>1045.2566884331179</v>
      </c>
      <c r="I2852" s="39">
        <v>1004.909739657366</v>
      </c>
    </row>
    <row r="2853" spans="1:9" x14ac:dyDescent="0.35">
      <c r="A2853" s="37" t="s">
        <v>247</v>
      </c>
      <c r="B2853" s="37" t="s">
        <v>62</v>
      </c>
      <c r="C2853" s="73" t="s">
        <v>71</v>
      </c>
      <c r="D2853" s="39">
        <v>1036</v>
      </c>
      <c r="E2853" s="39">
        <v>994.91277206034283</v>
      </c>
      <c r="F2853" s="39">
        <v>957.57851384063588</v>
      </c>
      <c r="G2853" s="39">
        <v>952.07908448211788</v>
      </c>
      <c r="H2853" s="39">
        <v>966.99925254011237</v>
      </c>
      <c r="I2853" s="39">
        <v>1010.987084065518</v>
      </c>
    </row>
    <row r="2854" spans="1:9" x14ac:dyDescent="0.35">
      <c r="A2854" s="37" t="s">
        <v>247</v>
      </c>
      <c r="B2854" s="37" t="s">
        <v>62</v>
      </c>
      <c r="C2854" s="73" t="s">
        <v>73</v>
      </c>
      <c r="D2854" s="39">
        <v>925</v>
      </c>
      <c r="E2854" s="39">
        <v>996.15559661579596</v>
      </c>
      <c r="F2854" s="39">
        <v>955.18024010122963</v>
      </c>
      <c r="G2854" s="39">
        <v>925.28294265123395</v>
      </c>
      <c r="H2854" s="39">
        <v>910.51574051632429</v>
      </c>
      <c r="I2854" s="39">
        <v>922.71772306276557</v>
      </c>
    </row>
    <row r="2855" spans="1:9" x14ac:dyDescent="0.35">
      <c r="A2855" s="37" t="s">
        <v>247</v>
      </c>
      <c r="B2855" s="37" t="s">
        <v>62</v>
      </c>
      <c r="C2855" s="73" t="s">
        <v>76</v>
      </c>
      <c r="D2855" s="39">
        <v>921</v>
      </c>
      <c r="E2855" s="39">
        <v>891.0337374615242</v>
      </c>
      <c r="F2855" s="39">
        <v>956.48643064987823</v>
      </c>
      <c r="G2855" s="39">
        <v>926.68248163378075</v>
      </c>
      <c r="H2855" s="39">
        <v>902.23513596672149</v>
      </c>
      <c r="I2855" s="39">
        <v>885.81448112830174</v>
      </c>
    </row>
    <row r="2856" spans="1:9" x14ac:dyDescent="0.35">
      <c r="A2856" s="37" t="s">
        <v>247</v>
      </c>
      <c r="B2856" s="37" t="s">
        <v>62</v>
      </c>
      <c r="C2856" s="73" t="s">
        <v>78</v>
      </c>
      <c r="D2856" s="39">
        <v>909</v>
      </c>
      <c r="E2856" s="39">
        <v>903.22281780482126</v>
      </c>
      <c r="F2856" s="39">
        <v>866.52363261456526</v>
      </c>
      <c r="G2856" s="39">
        <v>931.70508001439248</v>
      </c>
      <c r="H2856" s="39">
        <v>909.58335207297569</v>
      </c>
      <c r="I2856" s="39">
        <v>890.67066746821433</v>
      </c>
    </row>
    <row r="2857" spans="1:9" x14ac:dyDescent="0.35">
      <c r="A2857" s="37" t="s">
        <v>247</v>
      </c>
      <c r="B2857" s="37" t="s">
        <v>62</v>
      </c>
      <c r="C2857" s="73" t="s">
        <v>80</v>
      </c>
      <c r="D2857" s="39">
        <v>986</v>
      </c>
      <c r="E2857" s="39">
        <v>879.85524719355135</v>
      </c>
      <c r="F2857" s="39">
        <v>867.92719088289311</v>
      </c>
      <c r="G2857" s="39">
        <v>830.4436621715754</v>
      </c>
      <c r="H2857" s="39">
        <v>894.10126833998993</v>
      </c>
      <c r="I2857" s="39">
        <v>878.17875942208696</v>
      </c>
    </row>
    <row r="2858" spans="1:9" x14ac:dyDescent="0.35">
      <c r="A2858" s="37" t="s">
        <v>247</v>
      </c>
      <c r="B2858" s="37" t="s">
        <v>62</v>
      </c>
      <c r="C2858" s="73" t="s">
        <v>82</v>
      </c>
      <c r="D2858" s="39">
        <v>892</v>
      </c>
      <c r="E2858" s="39">
        <v>880.55297645824351</v>
      </c>
      <c r="F2858" s="39">
        <v>791.14358770556669</v>
      </c>
      <c r="G2858" s="39">
        <v>778.83786265390154</v>
      </c>
      <c r="H2858" s="39">
        <v>744.76483904823817</v>
      </c>
      <c r="I2858" s="39">
        <v>801.79702859915119</v>
      </c>
    </row>
    <row r="2859" spans="1:9" x14ac:dyDescent="0.35">
      <c r="A2859" s="37" t="s">
        <v>247</v>
      </c>
      <c r="B2859" s="37" t="s">
        <v>62</v>
      </c>
      <c r="C2859" s="73" t="s">
        <v>84</v>
      </c>
      <c r="D2859" s="39">
        <v>710</v>
      </c>
      <c r="E2859" s="39">
        <v>803.22702236864029</v>
      </c>
      <c r="F2859" s="39">
        <v>789.37965290650425</v>
      </c>
      <c r="G2859" s="39">
        <v>716.37387280397559</v>
      </c>
      <c r="H2859" s="39">
        <v>705.09827599321261</v>
      </c>
      <c r="I2859" s="39">
        <v>676.33733722624675</v>
      </c>
    </row>
    <row r="2860" spans="1:9" x14ac:dyDescent="0.35">
      <c r="A2860" s="37" t="s">
        <v>247</v>
      </c>
      <c r="B2860" s="37" t="s">
        <v>62</v>
      </c>
      <c r="C2860" s="73" t="s">
        <v>86</v>
      </c>
      <c r="D2860" s="39">
        <v>560</v>
      </c>
      <c r="E2860" s="39">
        <v>636.77478917569977</v>
      </c>
      <c r="F2860" s="39">
        <v>715.49512901938897</v>
      </c>
      <c r="G2860" s="39">
        <v>706.38216772085798</v>
      </c>
      <c r="H2860" s="39">
        <v>645.8320994110004</v>
      </c>
      <c r="I2860" s="39">
        <v>637.97947635378137</v>
      </c>
    </row>
    <row r="2861" spans="1:9" x14ac:dyDescent="0.35">
      <c r="A2861" s="37" t="s">
        <v>247</v>
      </c>
      <c r="B2861" s="37" t="s">
        <v>62</v>
      </c>
      <c r="C2861" s="73" t="s">
        <v>88</v>
      </c>
      <c r="D2861" s="39">
        <v>448</v>
      </c>
      <c r="E2861" s="39">
        <v>488.44617932002677</v>
      </c>
      <c r="F2861" s="39">
        <v>550.21994103931252</v>
      </c>
      <c r="G2861" s="39">
        <v>622.00343026100518</v>
      </c>
      <c r="H2861" s="39">
        <v>617.64717697165952</v>
      </c>
      <c r="I2861" s="39">
        <v>572.86071121095733</v>
      </c>
    </row>
    <row r="2862" spans="1:9" x14ac:dyDescent="0.35">
      <c r="A2862" s="37" t="s">
        <v>247</v>
      </c>
      <c r="B2862" s="37" t="s">
        <v>62</v>
      </c>
      <c r="C2862" s="73" t="s">
        <v>90</v>
      </c>
      <c r="D2862" s="39">
        <v>331</v>
      </c>
      <c r="E2862" s="39">
        <v>339.54511152509031</v>
      </c>
      <c r="F2862" s="39">
        <v>373.41537688573112</v>
      </c>
      <c r="G2862" s="39">
        <v>423.99795017076212</v>
      </c>
      <c r="H2862" s="39">
        <v>483.93886992277743</v>
      </c>
      <c r="I2862" s="39">
        <v>485.24519243648609</v>
      </c>
    </row>
    <row r="2863" spans="1:9" x14ac:dyDescent="0.35">
      <c r="A2863" s="37" t="s">
        <v>247</v>
      </c>
      <c r="B2863" s="37" t="s">
        <v>62</v>
      </c>
      <c r="C2863" s="73" t="s">
        <v>92</v>
      </c>
      <c r="D2863" s="39">
        <v>249</v>
      </c>
      <c r="E2863" s="39">
        <v>357.58013879543819</v>
      </c>
      <c r="F2863" s="39">
        <v>418.75316452205402</v>
      </c>
      <c r="G2863" s="39">
        <v>480.9533759369267</v>
      </c>
      <c r="H2863" s="39">
        <v>559.30426659421937</v>
      </c>
      <c r="I2863" s="39">
        <v>653.68988380280621</v>
      </c>
    </row>
    <row r="2864" spans="1:9" x14ac:dyDescent="0.35">
      <c r="A2864" s="37" t="s">
        <v>247</v>
      </c>
      <c r="B2864" s="37" t="s">
        <v>64</v>
      </c>
      <c r="C2864" s="73" t="s">
        <v>57</v>
      </c>
      <c r="D2864" s="39">
        <v>166</v>
      </c>
      <c r="E2864" s="39">
        <v>162.14187269243891</v>
      </c>
      <c r="F2864" s="39">
        <v>150.55477986709769</v>
      </c>
      <c r="G2864" s="39">
        <v>139.10700989989039</v>
      </c>
      <c r="H2864" s="39">
        <v>131.4655044763424</v>
      </c>
      <c r="I2864" s="39">
        <v>122.4737909346656</v>
      </c>
    </row>
    <row r="2865" spans="1:9" x14ac:dyDescent="0.35">
      <c r="A2865" s="37" t="s">
        <v>247</v>
      </c>
      <c r="B2865" s="37" t="s">
        <v>64</v>
      </c>
      <c r="C2865" s="74" t="s">
        <v>59</v>
      </c>
      <c r="D2865" s="39">
        <v>206</v>
      </c>
      <c r="E2865" s="39">
        <v>151.32816386191371</v>
      </c>
      <c r="F2865" s="39">
        <v>141.28392681628719</v>
      </c>
      <c r="G2865" s="39">
        <v>130.0824545850854</v>
      </c>
      <c r="H2865" s="39">
        <v>120.3053238089112</v>
      </c>
      <c r="I2865" s="39">
        <v>113.7340603104515</v>
      </c>
    </row>
    <row r="2866" spans="1:9" x14ac:dyDescent="0.35">
      <c r="A2866" s="37" t="s">
        <v>247</v>
      </c>
      <c r="B2866" s="37" t="s">
        <v>64</v>
      </c>
      <c r="C2866" s="73" t="s">
        <v>61</v>
      </c>
      <c r="D2866" s="39">
        <v>174</v>
      </c>
      <c r="E2866" s="39">
        <v>147.05612862167709</v>
      </c>
      <c r="F2866" s="39">
        <v>107.3733414938296</v>
      </c>
      <c r="G2866" s="39">
        <v>97.154871993538421</v>
      </c>
      <c r="H2866" s="39">
        <v>87.771007706747454</v>
      </c>
      <c r="I2866" s="39">
        <v>80.095874721484677</v>
      </c>
    </row>
    <row r="2867" spans="1:9" x14ac:dyDescent="0.35">
      <c r="A2867" s="37" t="s">
        <v>247</v>
      </c>
      <c r="B2867" s="37" t="s">
        <v>64</v>
      </c>
      <c r="C2867" s="73" t="s">
        <v>63</v>
      </c>
      <c r="D2867" s="39">
        <v>144</v>
      </c>
      <c r="E2867" s="39">
        <v>136.23039351296569</v>
      </c>
      <c r="F2867" s="39">
        <v>116.53218471253091</v>
      </c>
      <c r="G2867" s="39">
        <v>91.702246735850139</v>
      </c>
      <c r="H2867" s="39">
        <v>82.473844472875314</v>
      </c>
      <c r="I2867" s="39">
        <v>75.253459453441977</v>
      </c>
    </row>
    <row r="2868" spans="1:9" x14ac:dyDescent="0.35">
      <c r="A2868" s="37" t="s">
        <v>247</v>
      </c>
      <c r="B2868" s="37" t="s">
        <v>64</v>
      </c>
      <c r="C2868" s="73" t="s">
        <v>65</v>
      </c>
      <c r="D2868" s="39">
        <v>141</v>
      </c>
      <c r="E2868" s="39">
        <v>128.27822592979209</v>
      </c>
      <c r="F2868" s="39">
        <v>127.06042928428811</v>
      </c>
      <c r="G2868" s="39">
        <v>111.2845828007508</v>
      </c>
      <c r="H2868" s="39">
        <v>91.199157982048519</v>
      </c>
      <c r="I2868" s="39">
        <v>82.931116199746484</v>
      </c>
    </row>
    <row r="2869" spans="1:9" x14ac:dyDescent="0.35">
      <c r="A2869" s="37" t="s">
        <v>247</v>
      </c>
      <c r="B2869" s="37" t="s">
        <v>64</v>
      </c>
      <c r="C2869" s="73" t="s">
        <v>67</v>
      </c>
      <c r="D2869" s="39">
        <v>202</v>
      </c>
      <c r="E2869" s="39">
        <v>182.9545671659267</v>
      </c>
      <c r="F2869" s="39">
        <v>171.17060437172159</v>
      </c>
      <c r="G2869" s="39">
        <v>171.9399448502279</v>
      </c>
      <c r="H2869" s="39">
        <v>158.81138373439211</v>
      </c>
      <c r="I2869" s="39">
        <v>141.8099401270336</v>
      </c>
    </row>
    <row r="2870" spans="1:9" x14ac:dyDescent="0.35">
      <c r="A2870" s="37" t="s">
        <v>247</v>
      </c>
      <c r="B2870" s="37" t="s">
        <v>64</v>
      </c>
      <c r="C2870" s="73" t="s">
        <v>69</v>
      </c>
      <c r="D2870" s="39">
        <v>168</v>
      </c>
      <c r="E2870" s="39">
        <v>178.42651548708119</v>
      </c>
      <c r="F2870" s="39">
        <v>156.5433039994916</v>
      </c>
      <c r="G2870" s="39">
        <v>146.7221072673251</v>
      </c>
      <c r="H2870" s="39">
        <v>147.6721075779077</v>
      </c>
      <c r="I2870" s="39">
        <v>135.8721879820786</v>
      </c>
    </row>
    <row r="2871" spans="1:9" x14ac:dyDescent="0.35">
      <c r="A2871" s="37" t="s">
        <v>247</v>
      </c>
      <c r="B2871" s="37" t="s">
        <v>64</v>
      </c>
      <c r="C2871" s="73" t="s">
        <v>71</v>
      </c>
      <c r="D2871" s="39">
        <v>162</v>
      </c>
      <c r="E2871" s="39">
        <v>177.908845162327</v>
      </c>
      <c r="F2871" s="39">
        <v>176.44211036327391</v>
      </c>
      <c r="G2871" s="39">
        <v>157.46926031746929</v>
      </c>
      <c r="H2871" s="39">
        <v>149.50502363767279</v>
      </c>
      <c r="I2871" s="39">
        <v>150.36764327960711</v>
      </c>
    </row>
    <row r="2872" spans="1:9" x14ac:dyDescent="0.35">
      <c r="A2872" s="37" t="s">
        <v>247</v>
      </c>
      <c r="B2872" s="37" t="s">
        <v>64</v>
      </c>
      <c r="C2872" s="73" t="s">
        <v>73</v>
      </c>
      <c r="D2872" s="39">
        <v>151</v>
      </c>
      <c r="E2872" s="39">
        <v>175.84539723984321</v>
      </c>
      <c r="F2872" s="39">
        <v>175.84074314776811</v>
      </c>
      <c r="G2872" s="39">
        <v>170.23646356950599</v>
      </c>
      <c r="H2872" s="39">
        <v>153.25419719530731</v>
      </c>
      <c r="I2872" s="39">
        <v>146.1067982195095</v>
      </c>
    </row>
    <row r="2873" spans="1:9" x14ac:dyDescent="0.35">
      <c r="A2873" s="37" t="s">
        <v>247</v>
      </c>
      <c r="B2873" s="37" t="s">
        <v>64</v>
      </c>
      <c r="C2873" s="73" t="s">
        <v>76</v>
      </c>
      <c r="D2873" s="39">
        <v>164</v>
      </c>
      <c r="E2873" s="39">
        <v>153.18466694311411</v>
      </c>
      <c r="F2873" s="39">
        <v>170.55977317653941</v>
      </c>
      <c r="G2873" s="39">
        <v>167.26403331614051</v>
      </c>
      <c r="H2873" s="39">
        <v>159.68061280037799</v>
      </c>
      <c r="I2873" s="39">
        <v>142.88138402873881</v>
      </c>
    </row>
    <row r="2874" spans="1:9" x14ac:dyDescent="0.35">
      <c r="A2874" s="37" t="s">
        <v>247</v>
      </c>
      <c r="B2874" s="37" t="s">
        <v>64</v>
      </c>
      <c r="C2874" s="73" t="s">
        <v>78</v>
      </c>
      <c r="D2874" s="39">
        <v>248</v>
      </c>
      <c r="E2874" s="39">
        <v>221.38593219814169</v>
      </c>
      <c r="F2874" s="39">
        <v>204.15486755944659</v>
      </c>
      <c r="G2874" s="39">
        <v>217.63687991813009</v>
      </c>
      <c r="H2874" s="39">
        <v>212.309778472293</v>
      </c>
      <c r="I2874" s="39">
        <v>204.7853238238624</v>
      </c>
    </row>
    <row r="2875" spans="1:9" x14ac:dyDescent="0.35">
      <c r="A2875" s="37" t="s">
        <v>247</v>
      </c>
      <c r="B2875" s="37" t="s">
        <v>64</v>
      </c>
      <c r="C2875" s="73" t="s">
        <v>80</v>
      </c>
      <c r="D2875" s="39">
        <v>205</v>
      </c>
      <c r="E2875" s="39">
        <v>199.21080567894131</v>
      </c>
      <c r="F2875" s="39">
        <v>169.9266891719451</v>
      </c>
      <c r="G2875" s="39">
        <v>152.34532704382011</v>
      </c>
      <c r="H2875" s="39">
        <v>164.41398356589551</v>
      </c>
      <c r="I2875" s="39">
        <v>158.4684901127309</v>
      </c>
    </row>
    <row r="2876" spans="1:9" x14ac:dyDescent="0.35">
      <c r="A2876" s="37" t="s">
        <v>247</v>
      </c>
      <c r="B2876" s="37" t="s">
        <v>64</v>
      </c>
      <c r="C2876" s="73" t="s">
        <v>82</v>
      </c>
      <c r="D2876" s="39">
        <v>208</v>
      </c>
      <c r="E2876" s="39">
        <v>209.89390770334541</v>
      </c>
      <c r="F2876" s="39">
        <v>201.4176637680892</v>
      </c>
      <c r="G2876" s="39">
        <v>180.40590245498811</v>
      </c>
      <c r="H2876" s="39">
        <v>167.57556456593349</v>
      </c>
      <c r="I2876" s="39">
        <v>177.7030875930181</v>
      </c>
    </row>
    <row r="2877" spans="1:9" x14ac:dyDescent="0.35">
      <c r="A2877" s="37" t="s">
        <v>247</v>
      </c>
      <c r="B2877" s="37" t="s">
        <v>64</v>
      </c>
      <c r="C2877" s="73" t="s">
        <v>84</v>
      </c>
      <c r="D2877" s="39">
        <v>132</v>
      </c>
      <c r="E2877" s="39">
        <v>150.75568122370251</v>
      </c>
      <c r="F2877" s="39">
        <v>147.8861363607196</v>
      </c>
      <c r="G2877" s="39">
        <v>140.01750028583771</v>
      </c>
      <c r="H2877" s="39">
        <v>122.80780141904179</v>
      </c>
      <c r="I2877" s="39">
        <v>112.25668760727289</v>
      </c>
    </row>
    <row r="2878" spans="1:9" x14ac:dyDescent="0.35">
      <c r="A2878" s="37" t="s">
        <v>247</v>
      </c>
      <c r="B2878" s="37" t="s">
        <v>64</v>
      </c>
      <c r="C2878" s="73" t="s">
        <v>86</v>
      </c>
      <c r="D2878" s="39">
        <v>147</v>
      </c>
      <c r="E2878" s="39">
        <v>149.7894306160575</v>
      </c>
      <c r="F2878" s="39">
        <v>161.10143118110031</v>
      </c>
      <c r="G2878" s="39">
        <v>159.46275628648081</v>
      </c>
      <c r="H2878" s="39">
        <v>154.07155424135141</v>
      </c>
      <c r="I2878" s="39">
        <v>142.39399699642061</v>
      </c>
    </row>
    <row r="2879" spans="1:9" x14ac:dyDescent="0.35">
      <c r="A2879" s="37" t="s">
        <v>247</v>
      </c>
      <c r="B2879" s="37" t="s">
        <v>64</v>
      </c>
      <c r="C2879" s="73" t="s">
        <v>88</v>
      </c>
      <c r="D2879" s="39">
        <v>105</v>
      </c>
      <c r="E2879" s="39">
        <v>117.148078600752</v>
      </c>
      <c r="F2879" s="39">
        <v>116.138712279404</v>
      </c>
      <c r="G2879" s="39">
        <v>126.13082707461849</v>
      </c>
      <c r="H2879" s="39">
        <v>126.1261673912685</v>
      </c>
      <c r="I2879" s="39">
        <v>122.7907962699276</v>
      </c>
    </row>
    <row r="2880" spans="1:9" x14ac:dyDescent="0.35">
      <c r="A2880" s="37" t="s">
        <v>247</v>
      </c>
      <c r="B2880" s="37" t="s">
        <v>64</v>
      </c>
      <c r="C2880" s="73" t="s">
        <v>90</v>
      </c>
      <c r="D2880" s="39">
        <v>102</v>
      </c>
      <c r="E2880" s="39">
        <v>112.3084071258744</v>
      </c>
      <c r="F2880" s="39">
        <v>120.0953045461942</v>
      </c>
      <c r="G2880" s="39">
        <v>120.8753266610555</v>
      </c>
      <c r="H2880" s="39">
        <v>129.980710209286</v>
      </c>
      <c r="I2880" s="39">
        <v>131.76143346517711</v>
      </c>
    </row>
    <row r="2881" spans="1:9" x14ac:dyDescent="0.35">
      <c r="A2881" s="37" t="s">
        <v>247</v>
      </c>
      <c r="B2881" s="37" t="s">
        <v>64</v>
      </c>
      <c r="C2881" s="73" t="s">
        <v>92</v>
      </c>
      <c r="D2881" s="39">
        <v>38</v>
      </c>
      <c r="E2881" s="39">
        <v>53.327498458706827</v>
      </c>
      <c r="F2881" s="39">
        <v>66.174862259903733</v>
      </c>
      <c r="G2881" s="39">
        <v>79.087699607111858</v>
      </c>
      <c r="H2881" s="39">
        <v>87.784249210976554</v>
      </c>
      <c r="I2881" s="39">
        <v>101.1135857345666</v>
      </c>
    </row>
    <row r="2882" spans="1:9" x14ac:dyDescent="0.35">
      <c r="A2882" s="37" t="s">
        <v>247</v>
      </c>
      <c r="B2882" s="37" t="s">
        <v>66</v>
      </c>
      <c r="C2882" s="73" t="s">
        <v>57</v>
      </c>
      <c r="D2882" s="39">
        <v>17</v>
      </c>
      <c r="E2882" s="39">
        <v>16.67153536164852</v>
      </c>
      <c r="F2882" s="39">
        <v>15.90717516096889</v>
      </c>
      <c r="G2882" s="39">
        <v>14.77542118516252</v>
      </c>
      <c r="H2882" s="39">
        <v>13.953068033719889</v>
      </c>
      <c r="I2882" s="39">
        <v>12.940582925477431</v>
      </c>
    </row>
    <row r="2883" spans="1:9" x14ac:dyDescent="0.35">
      <c r="A2883" s="37" t="s">
        <v>247</v>
      </c>
      <c r="B2883" s="37" t="s">
        <v>66</v>
      </c>
      <c r="C2883" s="74" t="s">
        <v>59</v>
      </c>
      <c r="D2883" s="39">
        <v>31</v>
      </c>
      <c r="E2883" s="39">
        <v>27.429094672824551</v>
      </c>
      <c r="F2883" s="39">
        <v>26.53566828673398</v>
      </c>
      <c r="G2883" s="39">
        <v>25.938887408464709</v>
      </c>
      <c r="H2883" s="39">
        <v>25.23384691832727</v>
      </c>
      <c r="I2883" s="39">
        <v>24.832437291594459</v>
      </c>
    </row>
    <row r="2884" spans="1:9" x14ac:dyDescent="0.35">
      <c r="A2884" s="37" t="s">
        <v>247</v>
      </c>
      <c r="B2884" s="37" t="s">
        <v>66</v>
      </c>
      <c r="C2884" s="73" t="s">
        <v>61</v>
      </c>
      <c r="D2884" s="39">
        <v>6</v>
      </c>
      <c r="E2884" s="39">
        <v>7.5261144126259856</v>
      </c>
      <c r="F2884" s="39">
        <v>3.2879520702624192</v>
      </c>
      <c r="G2884" s="39">
        <v>2.153310785103359</v>
      </c>
      <c r="H2884" s="39">
        <v>1.2798616461238941</v>
      </c>
      <c r="I2884" s="39">
        <v>0.54843462200876314</v>
      </c>
    </row>
    <row r="2885" spans="1:9" x14ac:dyDescent="0.35">
      <c r="A2885" s="37" t="s">
        <v>247</v>
      </c>
      <c r="B2885" s="37" t="s">
        <v>66</v>
      </c>
      <c r="C2885" s="73" t="s">
        <v>63</v>
      </c>
      <c r="D2885" s="39">
        <v>21</v>
      </c>
      <c r="E2885" s="39">
        <v>22.450895004775798</v>
      </c>
      <c r="F2885" s="39">
        <v>22.741324036431909</v>
      </c>
      <c r="G2885" s="39">
        <v>19.76586913426528</v>
      </c>
      <c r="H2885" s="39">
        <v>18.72251711287176</v>
      </c>
      <c r="I2885" s="39">
        <v>17.968411253553381</v>
      </c>
    </row>
    <row r="2886" spans="1:9" x14ac:dyDescent="0.35">
      <c r="A2886" s="37" t="s">
        <v>247</v>
      </c>
      <c r="B2886" s="37" t="s">
        <v>66</v>
      </c>
      <c r="C2886" s="73" t="s">
        <v>65</v>
      </c>
      <c r="D2886" s="39">
        <v>41</v>
      </c>
      <c r="E2886" s="39">
        <v>36.693713889473003</v>
      </c>
      <c r="F2886" s="39">
        <v>38.162614111184801</v>
      </c>
      <c r="G2886" s="39">
        <v>37.855998942221703</v>
      </c>
      <c r="H2886" s="39">
        <v>34.911567146438728</v>
      </c>
      <c r="I2886" s="39">
        <v>33.678780166795967</v>
      </c>
    </row>
    <row r="2887" spans="1:9" x14ac:dyDescent="0.35">
      <c r="A2887" s="37" t="s">
        <v>247</v>
      </c>
      <c r="B2887" s="37" t="s">
        <v>66</v>
      </c>
      <c r="C2887" s="73" t="s">
        <v>67</v>
      </c>
      <c r="D2887" s="39">
        <v>10</v>
      </c>
      <c r="E2887" s="39">
        <v>9.261906954664834</v>
      </c>
      <c r="F2887" s="39">
        <v>7.2236458012248894</v>
      </c>
      <c r="G2887" s="39">
        <v>8.1385547522849553</v>
      </c>
      <c r="H2887" s="39">
        <v>7.3362048299709377</v>
      </c>
      <c r="I2887" s="39">
        <v>5.3453118066393346</v>
      </c>
    </row>
    <row r="2888" spans="1:9" x14ac:dyDescent="0.35">
      <c r="A2888" s="37" t="s">
        <v>247</v>
      </c>
      <c r="B2888" s="37" t="s">
        <v>66</v>
      </c>
      <c r="C2888" s="73" t="s">
        <v>69</v>
      </c>
      <c r="D2888" s="39">
        <v>11</v>
      </c>
      <c r="E2888" s="39">
        <v>14.083201059510589</v>
      </c>
      <c r="F2888" s="39">
        <v>12.761177636318029</v>
      </c>
      <c r="G2888" s="39">
        <v>11.96955837627212</v>
      </c>
      <c r="H2888" s="39">
        <v>12.37192360000463</v>
      </c>
      <c r="I2888" s="39">
        <v>11.770689630496349</v>
      </c>
    </row>
    <row r="2889" spans="1:9" x14ac:dyDescent="0.35">
      <c r="A2889" s="37" t="s">
        <v>247</v>
      </c>
      <c r="B2889" s="37" t="s">
        <v>66</v>
      </c>
      <c r="C2889" s="73" t="s">
        <v>71</v>
      </c>
      <c r="D2889" s="39">
        <v>26</v>
      </c>
      <c r="E2889" s="39">
        <v>24.050449030841879</v>
      </c>
      <c r="F2889" s="39">
        <v>25.165774990284181</v>
      </c>
      <c r="G2889" s="39">
        <v>23.81828249993432</v>
      </c>
      <c r="H2889" s="39">
        <v>23.202851459238051</v>
      </c>
      <c r="I2889" s="39">
        <v>23.647480080682481</v>
      </c>
    </row>
    <row r="2890" spans="1:9" x14ac:dyDescent="0.35">
      <c r="A2890" s="37" t="s">
        <v>247</v>
      </c>
      <c r="B2890" s="37" t="s">
        <v>66</v>
      </c>
      <c r="C2890" s="73" t="s">
        <v>73</v>
      </c>
      <c r="D2890" s="39">
        <v>15</v>
      </c>
      <c r="E2890" s="39">
        <v>19.192855841435922</v>
      </c>
      <c r="F2890" s="39">
        <v>17.538208877526529</v>
      </c>
      <c r="G2890" s="39">
        <v>17.825401640703209</v>
      </c>
      <c r="H2890" s="39">
        <v>16.822329036939891</v>
      </c>
      <c r="I2890" s="39">
        <v>16.53937836506212</v>
      </c>
    </row>
    <row r="2891" spans="1:9" x14ac:dyDescent="0.35">
      <c r="A2891" s="37" t="s">
        <v>247</v>
      </c>
      <c r="B2891" s="37" t="s">
        <v>66</v>
      </c>
      <c r="C2891" s="73" t="s">
        <v>76</v>
      </c>
      <c r="D2891" s="39">
        <v>3</v>
      </c>
      <c r="E2891" s="39">
        <v>1.0169956650817771</v>
      </c>
      <c r="F2891" s="39">
        <v>3.1417987960361531</v>
      </c>
      <c r="G2891" s="39">
        <v>1.4438863713679471</v>
      </c>
      <c r="H2891" s="39">
        <v>1.1437128485867161</v>
      </c>
      <c r="I2891" s="39">
        <v>8.2983022326387476E-2</v>
      </c>
    </row>
    <row r="2892" spans="1:9" x14ac:dyDescent="0.35">
      <c r="A2892" s="37" t="s">
        <v>247</v>
      </c>
      <c r="B2892" s="37" t="s">
        <v>66</v>
      </c>
      <c r="C2892" s="73" t="s">
        <v>78</v>
      </c>
      <c r="D2892" s="39">
        <v>27</v>
      </c>
      <c r="E2892" s="39">
        <v>25.779952435492241</v>
      </c>
      <c r="F2892" s="39">
        <v>23.359575279935981</v>
      </c>
      <c r="G2892" s="39">
        <v>25.749256828593222</v>
      </c>
      <c r="H2892" s="39">
        <v>24.228481147228969</v>
      </c>
      <c r="I2892" s="39">
        <v>23.90675569224711</v>
      </c>
    </row>
    <row r="2893" spans="1:9" x14ac:dyDescent="0.35">
      <c r="A2893" s="37" t="s">
        <v>247</v>
      </c>
      <c r="B2893" s="37" t="s">
        <v>66</v>
      </c>
      <c r="C2893" s="73" t="s">
        <v>80</v>
      </c>
      <c r="D2893" s="39">
        <v>40</v>
      </c>
      <c r="E2893" s="39">
        <v>32.978691336071783</v>
      </c>
      <c r="F2893" s="39">
        <v>31.062091786093749</v>
      </c>
      <c r="G2893" s="39">
        <v>28.732321736483581</v>
      </c>
      <c r="H2893" s="39">
        <v>30.944674989912158</v>
      </c>
      <c r="I2893" s="39">
        <v>29.712827249042562</v>
      </c>
    </row>
    <row r="2894" spans="1:9" x14ac:dyDescent="0.35">
      <c r="A2894" s="37" t="s">
        <v>247</v>
      </c>
      <c r="B2894" s="37" t="s">
        <v>66</v>
      </c>
      <c r="C2894" s="73" t="s">
        <v>82</v>
      </c>
      <c r="D2894" s="39">
        <v>18</v>
      </c>
      <c r="E2894" s="39">
        <v>17.511081132450919</v>
      </c>
      <c r="F2894" s="39">
        <v>13.112375013667901</v>
      </c>
      <c r="G2894" s="39">
        <v>11.99723358514564</v>
      </c>
      <c r="H2894" s="39">
        <v>10.65246965852544</v>
      </c>
      <c r="I2894" s="39">
        <v>11.73245695338383</v>
      </c>
    </row>
    <row r="2895" spans="1:9" x14ac:dyDescent="0.35">
      <c r="A2895" s="37" t="s">
        <v>247</v>
      </c>
      <c r="B2895" s="37" t="s">
        <v>66</v>
      </c>
      <c r="C2895" s="73" t="s">
        <v>84</v>
      </c>
      <c r="D2895" s="39">
        <v>13</v>
      </c>
      <c r="E2895" s="39">
        <v>9.8412704501472064</v>
      </c>
      <c r="F2895" s="39">
        <v>9.0973012768463271</v>
      </c>
      <c r="G2895" s="39">
        <v>6.0798899120570313</v>
      </c>
      <c r="H2895" s="39">
        <v>5.2459835406734436</v>
      </c>
      <c r="I2895" s="39">
        <v>4.1888808723053046</v>
      </c>
    </row>
    <row r="2896" spans="1:9" x14ac:dyDescent="0.35">
      <c r="A2896" s="37" t="s">
        <v>247</v>
      </c>
      <c r="B2896" s="37" t="s">
        <v>66</v>
      </c>
      <c r="C2896" s="73" t="s">
        <v>86</v>
      </c>
      <c r="D2896" s="39">
        <v>23</v>
      </c>
      <c r="E2896" s="39">
        <v>26.784124629087081</v>
      </c>
      <c r="F2896" s="39">
        <v>24.560955844902931</v>
      </c>
      <c r="G2896" s="39">
        <v>24.269060299868048</v>
      </c>
      <c r="H2896" s="39">
        <v>22.248185364504561</v>
      </c>
      <c r="I2896" s="39">
        <v>21.8056423187215</v>
      </c>
    </row>
    <row r="2897" spans="1:9" x14ac:dyDescent="0.35">
      <c r="A2897" s="37" t="s">
        <v>247</v>
      </c>
      <c r="B2897" s="37" t="s">
        <v>66</v>
      </c>
      <c r="C2897" s="73" t="s">
        <v>88</v>
      </c>
      <c r="D2897" s="39">
        <v>5</v>
      </c>
      <c r="E2897" s="39">
        <v>6.0141432473155554</v>
      </c>
      <c r="F2897" s="39">
        <v>8.3247286455319465</v>
      </c>
      <c r="G2897" s="39">
        <v>6.1603095133324786</v>
      </c>
      <c r="H2897" s="39">
        <v>5.8154551476561824</v>
      </c>
      <c r="I2897" s="39">
        <v>4.0500666180080787</v>
      </c>
    </row>
    <row r="2898" spans="1:9" x14ac:dyDescent="0.35">
      <c r="A2898" s="37" t="s">
        <v>247</v>
      </c>
      <c r="B2898" s="37" t="s">
        <v>66</v>
      </c>
      <c r="C2898" s="73" t="s">
        <v>90</v>
      </c>
      <c r="D2898" s="39">
        <v>5</v>
      </c>
      <c r="E2898" s="39">
        <v>5.6619740072564264</v>
      </c>
      <c r="F2898" s="39">
        <v>6.0749883747251792</v>
      </c>
      <c r="G2898" s="39">
        <v>7.2543658074446746</v>
      </c>
      <c r="H2898" s="39">
        <v>6.3805736899597711</v>
      </c>
      <c r="I2898" s="39">
        <v>6.3162973478642286</v>
      </c>
    </row>
    <row r="2899" spans="1:9" x14ac:dyDescent="0.35">
      <c r="A2899" s="37" t="s">
        <v>247</v>
      </c>
      <c r="B2899" s="37" t="s">
        <v>66</v>
      </c>
      <c r="C2899" s="73" t="s">
        <v>92</v>
      </c>
      <c r="D2899" s="39">
        <v>0</v>
      </c>
      <c r="E2899" s="39">
        <v>2.2676782405093059</v>
      </c>
      <c r="F2899" s="39">
        <v>3.0841373652753101</v>
      </c>
      <c r="G2899" s="39">
        <v>3.6510580266559738</v>
      </c>
      <c r="H2899" s="39">
        <v>4.5850482054264736</v>
      </c>
      <c r="I2899" s="39">
        <v>4.4196736989013292</v>
      </c>
    </row>
    <row r="2900" spans="1:9" x14ac:dyDescent="0.35">
      <c r="A2900" s="37" t="s">
        <v>247</v>
      </c>
      <c r="B2900" s="37" t="s">
        <v>68</v>
      </c>
      <c r="C2900" s="73" t="s">
        <v>57</v>
      </c>
      <c r="D2900" s="39">
        <v>109</v>
      </c>
      <c r="E2900" s="39">
        <v>105.54284703143099</v>
      </c>
      <c r="F2900" s="39">
        <v>97.683193440024638</v>
      </c>
      <c r="G2900" s="39">
        <v>90.543812696175863</v>
      </c>
      <c r="H2900" s="39">
        <v>85.990713453143343</v>
      </c>
      <c r="I2900" s="39">
        <v>80.2544231358427</v>
      </c>
    </row>
    <row r="2901" spans="1:9" x14ac:dyDescent="0.35">
      <c r="A2901" s="37" t="s">
        <v>247</v>
      </c>
      <c r="B2901" s="37" t="s">
        <v>68</v>
      </c>
      <c r="C2901" s="74" t="s">
        <v>59</v>
      </c>
      <c r="D2901" s="39">
        <v>120</v>
      </c>
      <c r="E2901" s="39">
        <v>86.365225008349029</v>
      </c>
      <c r="F2901" s="39">
        <v>79.629536669078874</v>
      </c>
      <c r="G2901" s="39">
        <v>72.816049884866274</v>
      </c>
      <c r="H2901" s="39">
        <v>66.893161805056167</v>
      </c>
      <c r="I2901" s="39">
        <v>62.632229872544961</v>
      </c>
    </row>
    <row r="2902" spans="1:9" x14ac:dyDescent="0.35">
      <c r="A2902" s="37" t="s">
        <v>247</v>
      </c>
      <c r="B2902" s="37" t="s">
        <v>68</v>
      </c>
      <c r="C2902" s="73" t="s">
        <v>61</v>
      </c>
      <c r="D2902" s="39">
        <v>93</v>
      </c>
      <c r="E2902" s="39">
        <v>77.119277756234169</v>
      </c>
      <c r="F2902" s="39">
        <v>55.429900620866093</v>
      </c>
      <c r="G2902" s="39">
        <v>49.968143601106192</v>
      </c>
      <c r="H2902" s="39">
        <v>45.153225870210193</v>
      </c>
      <c r="I2902" s="39">
        <v>41.169937394311589</v>
      </c>
    </row>
    <row r="2903" spans="1:9" x14ac:dyDescent="0.35">
      <c r="A2903" s="37" t="s">
        <v>247</v>
      </c>
      <c r="B2903" s="37" t="s">
        <v>68</v>
      </c>
      <c r="C2903" s="73" t="s">
        <v>63</v>
      </c>
      <c r="D2903" s="39">
        <v>81</v>
      </c>
      <c r="E2903" s="39">
        <v>75.823262527912433</v>
      </c>
      <c r="F2903" s="39">
        <v>63.35544190645588</v>
      </c>
      <c r="G2903" s="39">
        <v>48.727691300462709</v>
      </c>
      <c r="H2903" s="39">
        <v>44.019829567877167</v>
      </c>
      <c r="I2903" s="39">
        <v>40.167700916118328</v>
      </c>
    </row>
    <row r="2904" spans="1:9" x14ac:dyDescent="0.35">
      <c r="A2904" s="37" t="s">
        <v>247</v>
      </c>
      <c r="B2904" s="37" t="s">
        <v>68</v>
      </c>
      <c r="C2904" s="73" t="s">
        <v>65</v>
      </c>
      <c r="D2904" s="39">
        <v>98</v>
      </c>
      <c r="E2904" s="39">
        <v>90.386578867820205</v>
      </c>
      <c r="F2904" s="39">
        <v>88.560428399182143</v>
      </c>
      <c r="G2904" s="39">
        <v>80.572034989801921</v>
      </c>
      <c r="H2904" s="39">
        <v>70.385528368541998</v>
      </c>
      <c r="I2904" s="39">
        <v>64.949722861205743</v>
      </c>
    </row>
    <row r="2905" spans="1:9" x14ac:dyDescent="0.35">
      <c r="A2905" s="37" t="s">
        <v>247</v>
      </c>
      <c r="B2905" s="37" t="s">
        <v>68</v>
      </c>
      <c r="C2905" s="73" t="s">
        <v>67</v>
      </c>
      <c r="D2905" s="39">
        <v>76</v>
      </c>
      <c r="E2905" s="39">
        <v>64.608410344692118</v>
      </c>
      <c r="F2905" s="39">
        <v>57.895383206482308</v>
      </c>
      <c r="G2905" s="39">
        <v>58.50293807411861</v>
      </c>
      <c r="H2905" s="39">
        <v>51.684399503887541</v>
      </c>
      <c r="I2905" s="39">
        <v>42.457898848106232</v>
      </c>
    </row>
    <row r="2906" spans="1:9" x14ac:dyDescent="0.35">
      <c r="A2906" s="37" t="s">
        <v>247</v>
      </c>
      <c r="B2906" s="37" t="s">
        <v>68</v>
      </c>
      <c r="C2906" s="73" t="s">
        <v>69</v>
      </c>
      <c r="D2906" s="39">
        <v>105</v>
      </c>
      <c r="E2906" s="39">
        <v>109.1120062587689</v>
      </c>
      <c r="F2906" s="39">
        <v>96.605947263117258</v>
      </c>
      <c r="G2906" s="39">
        <v>91.340672565239629</v>
      </c>
      <c r="H2906" s="39">
        <v>91.867480121046057</v>
      </c>
      <c r="I2906" s="39">
        <v>85.629127424398419</v>
      </c>
    </row>
    <row r="2907" spans="1:9" x14ac:dyDescent="0.35">
      <c r="A2907" s="37" t="s">
        <v>247</v>
      </c>
      <c r="B2907" s="37" t="s">
        <v>68</v>
      </c>
      <c r="C2907" s="73" t="s">
        <v>71</v>
      </c>
      <c r="D2907" s="39">
        <v>110</v>
      </c>
      <c r="E2907" s="39">
        <v>118.0771706499759</v>
      </c>
      <c r="F2907" s="39">
        <v>115.6036945702389</v>
      </c>
      <c r="G2907" s="39">
        <v>102.739653248134</v>
      </c>
      <c r="H2907" s="39">
        <v>97.414190571123939</v>
      </c>
      <c r="I2907" s="39">
        <v>97.629721038621923</v>
      </c>
    </row>
    <row r="2908" spans="1:9" x14ac:dyDescent="0.35">
      <c r="A2908" s="37" t="s">
        <v>247</v>
      </c>
      <c r="B2908" s="37" t="s">
        <v>68</v>
      </c>
      <c r="C2908" s="73" t="s">
        <v>73</v>
      </c>
      <c r="D2908" s="39">
        <v>97</v>
      </c>
      <c r="E2908" s="39">
        <v>113.1966055821583</v>
      </c>
      <c r="F2908" s="39">
        <v>112.4385699372948</v>
      </c>
      <c r="G2908" s="39">
        <v>108.1053327270812</v>
      </c>
      <c r="H2908" s="39">
        <v>96.371481538335573</v>
      </c>
      <c r="I2908" s="39">
        <v>90.562201013614867</v>
      </c>
    </row>
    <row r="2909" spans="1:9" x14ac:dyDescent="0.35">
      <c r="A2909" s="37" t="s">
        <v>247</v>
      </c>
      <c r="B2909" s="37" t="s">
        <v>68</v>
      </c>
      <c r="C2909" s="73" t="s">
        <v>76</v>
      </c>
      <c r="D2909" s="39">
        <v>120</v>
      </c>
      <c r="E2909" s="39">
        <v>112.61181076671051</v>
      </c>
      <c r="F2909" s="39">
        <v>121.02725755294399</v>
      </c>
      <c r="G2909" s="39">
        <v>118.91252202438319</v>
      </c>
      <c r="H2909" s="39">
        <v>114.6820439005272</v>
      </c>
      <c r="I2909" s="39">
        <v>105.2204009227964</v>
      </c>
    </row>
    <row r="2910" spans="1:9" x14ac:dyDescent="0.35">
      <c r="A2910" s="37" t="s">
        <v>247</v>
      </c>
      <c r="B2910" s="37" t="s">
        <v>68</v>
      </c>
      <c r="C2910" s="73" t="s">
        <v>78</v>
      </c>
      <c r="D2910" s="39">
        <v>92</v>
      </c>
      <c r="E2910" s="39">
        <v>73.880851536471951</v>
      </c>
      <c r="F2910" s="39">
        <v>62.341250721791752</v>
      </c>
      <c r="G2910" s="39">
        <v>69.317334766609292</v>
      </c>
      <c r="H2910" s="39">
        <v>65.781189755045759</v>
      </c>
      <c r="I2910" s="39">
        <v>60.855651584405777</v>
      </c>
    </row>
    <row r="2911" spans="1:9" x14ac:dyDescent="0.35">
      <c r="A2911" s="37" t="s">
        <v>247</v>
      </c>
      <c r="B2911" s="37" t="s">
        <v>68</v>
      </c>
      <c r="C2911" s="73" t="s">
        <v>80</v>
      </c>
      <c r="D2911" s="39">
        <v>147</v>
      </c>
      <c r="E2911" s="39">
        <v>143.06748676547781</v>
      </c>
      <c r="F2911" s="39">
        <v>126.55149582040571</v>
      </c>
      <c r="G2911" s="39">
        <v>117.0764995965896</v>
      </c>
      <c r="H2911" s="39">
        <v>123.60192430550219</v>
      </c>
      <c r="I2911" s="39">
        <v>120.0831748709475</v>
      </c>
    </row>
    <row r="2912" spans="1:9" x14ac:dyDescent="0.35">
      <c r="A2912" s="37" t="s">
        <v>247</v>
      </c>
      <c r="B2912" s="37" t="s">
        <v>68</v>
      </c>
      <c r="C2912" s="73" t="s">
        <v>82</v>
      </c>
      <c r="D2912" s="39">
        <v>145</v>
      </c>
      <c r="E2912" s="39">
        <v>143.8872235142739</v>
      </c>
      <c r="F2912" s="39">
        <v>134.6790407165646</v>
      </c>
      <c r="G2912" s="39">
        <v>116.1860956796699</v>
      </c>
      <c r="H2912" s="39">
        <v>105.01561537330009</v>
      </c>
      <c r="I2912" s="39">
        <v>112.95588773708739</v>
      </c>
    </row>
    <row r="2913" spans="1:9" x14ac:dyDescent="0.35">
      <c r="A2913" s="37" t="s">
        <v>247</v>
      </c>
      <c r="B2913" s="37" t="s">
        <v>68</v>
      </c>
      <c r="C2913" s="73" t="s">
        <v>84</v>
      </c>
      <c r="D2913" s="39">
        <v>166</v>
      </c>
      <c r="E2913" s="39">
        <v>180.6338176821867</v>
      </c>
      <c r="F2913" s="39">
        <v>176.5629018861047</v>
      </c>
      <c r="G2913" s="39">
        <v>169.46608284632671</v>
      </c>
      <c r="H2913" s="39">
        <v>154.60787773026709</v>
      </c>
      <c r="I2913" s="39">
        <v>145.00188169975669</v>
      </c>
    </row>
    <row r="2914" spans="1:9" x14ac:dyDescent="0.35">
      <c r="A2914" s="37" t="s">
        <v>247</v>
      </c>
      <c r="B2914" s="37" t="s">
        <v>68</v>
      </c>
      <c r="C2914" s="73" t="s">
        <v>86</v>
      </c>
      <c r="D2914" s="39">
        <v>122</v>
      </c>
      <c r="E2914" s="39">
        <v>121.2091617277507</v>
      </c>
      <c r="F2914" s="39">
        <v>129.42794754963981</v>
      </c>
      <c r="G2914" s="39">
        <v>126.51300225124641</v>
      </c>
      <c r="H2914" s="39">
        <v>120.2483552204674</v>
      </c>
      <c r="I2914" s="39">
        <v>107.21539351451079</v>
      </c>
    </row>
    <row r="2915" spans="1:9" x14ac:dyDescent="0.35">
      <c r="A2915" s="37" t="s">
        <v>247</v>
      </c>
      <c r="B2915" s="37" t="s">
        <v>68</v>
      </c>
      <c r="C2915" s="73" t="s">
        <v>88</v>
      </c>
      <c r="D2915" s="39">
        <v>107</v>
      </c>
      <c r="E2915" s="39">
        <v>113.66387056802169</v>
      </c>
      <c r="F2915" s="39">
        <v>111.1698596644424</v>
      </c>
      <c r="G2915" s="39">
        <v>117.5278086468231</v>
      </c>
      <c r="H2915" s="39">
        <v>116.52666764682979</v>
      </c>
      <c r="I2915" s="39">
        <v>112.9853088679149</v>
      </c>
    </row>
    <row r="2916" spans="1:9" x14ac:dyDescent="0.35">
      <c r="A2916" s="37" t="s">
        <v>247</v>
      </c>
      <c r="B2916" s="37" t="s">
        <v>68</v>
      </c>
      <c r="C2916" s="73" t="s">
        <v>90</v>
      </c>
      <c r="D2916" s="39">
        <v>49</v>
      </c>
      <c r="E2916" s="39">
        <v>57.537717410560226</v>
      </c>
      <c r="F2916" s="39">
        <v>63.023608709512253</v>
      </c>
      <c r="G2916" s="39">
        <v>62.593912650556128</v>
      </c>
      <c r="H2916" s="39">
        <v>69.875767955713854</v>
      </c>
      <c r="I2916" s="39">
        <v>70.573123432254206</v>
      </c>
    </row>
    <row r="2917" spans="1:9" x14ac:dyDescent="0.35">
      <c r="A2917" s="37" t="s">
        <v>247</v>
      </c>
      <c r="B2917" s="37" t="s">
        <v>68</v>
      </c>
      <c r="C2917" s="73" t="s">
        <v>92</v>
      </c>
      <c r="D2917" s="39">
        <v>83</v>
      </c>
      <c r="E2917" s="39">
        <v>95.838960629449986</v>
      </c>
      <c r="F2917" s="39">
        <v>105.462652729331</v>
      </c>
      <c r="G2917" s="39">
        <v>115.1704228672854</v>
      </c>
      <c r="H2917" s="39">
        <v>121.04012206920061</v>
      </c>
      <c r="I2917" s="39">
        <v>130.7969390153543</v>
      </c>
    </row>
    <row r="2918" spans="1:9" x14ac:dyDescent="0.35">
      <c r="A2918" s="37" t="s">
        <v>247</v>
      </c>
      <c r="B2918" s="37" t="s">
        <v>70</v>
      </c>
      <c r="C2918" s="73" t="s">
        <v>57</v>
      </c>
      <c r="D2918" s="39">
        <v>52</v>
      </c>
      <c r="E2918" s="39">
        <v>50.874179708913182</v>
      </c>
      <c r="F2918" s="39">
        <v>49.302470224322107</v>
      </c>
      <c r="G2918" s="39">
        <v>46.63905232599258</v>
      </c>
      <c r="H2918" s="39">
        <v>44.973825638879703</v>
      </c>
      <c r="I2918" s="39">
        <v>42.987579589251943</v>
      </c>
    </row>
    <row r="2919" spans="1:9" x14ac:dyDescent="0.35">
      <c r="A2919" s="37" t="s">
        <v>247</v>
      </c>
      <c r="B2919" s="37" t="s">
        <v>70</v>
      </c>
      <c r="C2919" s="74" t="s">
        <v>59</v>
      </c>
      <c r="D2919" s="39">
        <v>52</v>
      </c>
      <c r="E2919" s="39">
        <v>41.660216104821437</v>
      </c>
      <c r="F2919" s="39">
        <v>39.333898771386089</v>
      </c>
      <c r="G2919" s="39">
        <v>37.283923557285767</v>
      </c>
      <c r="H2919" s="39">
        <v>35.194009615596087</v>
      </c>
      <c r="I2919" s="39">
        <v>33.738028519864237</v>
      </c>
    </row>
    <row r="2920" spans="1:9" x14ac:dyDescent="0.35">
      <c r="A2920" s="37" t="s">
        <v>247</v>
      </c>
      <c r="B2920" s="37" t="s">
        <v>70</v>
      </c>
      <c r="C2920" s="73" t="s">
        <v>61</v>
      </c>
      <c r="D2920" s="39">
        <v>29</v>
      </c>
      <c r="E2920" s="39">
        <v>31.372095458075648</v>
      </c>
      <c r="F2920" s="39">
        <v>24.65977527633137</v>
      </c>
      <c r="G2920" s="39">
        <v>22.826342684192738</v>
      </c>
      <c r="H2920" s="39">
        <v>21.467370322734709</v>
      </c>
      <c r="I2920" s="39">
        <v>20.369323369099991</v>
      </c>
    </row>
    <row r="2921" spans="1:9" x14ac:dyDescent="0.35">
      <c r="A2921" s="37" t="s">
        <v>247</v>
      </c>
      <c r="B2921" s="37" t="s">
        <v>70</v>
      </c>
      <c r="C2921" s="73" t="s">
        <v>63</v>
      </c>
      <c r="D2921" s="39">
        <v>22</v>
      </c>
      <c r="E2921" s="39">
        <v>23.597485783722661</v>
      </c>
      <c r="F2921" s="39">
        <v>23.805510813815278</v>
      </c>
      <c r="G2921" s="39">
        <v>19.340299087853481</v>
      </c>
      <c r="H2921" s="39">
        <v>17.8025790251023</v>
      </c>
      <c r="I2921" s="39">
        <v>16.681370568196041</v>
      </c>
    </row>
    <row r="2922" spans="1:9" x14ac:dyDescent="0.35">
      <c r="A2922" s="37" t="s">
        <v>247</v>
      </c>
      <c r="B2922" s="37" t="s">
        <v>70</v>
      </c>
      <c r="C2922" s="73" t="s">
        <v>65</v>
      </c>
      <c r="D2922" s="39">
        <v>39</v>
      </c>
      <c r="E2922" s="39">
        <v>33.132237249032947</v>
      </c>
      <c r="F2922" s="39">
        <v>34.764322998689437</v>
      </c>
      <c r="G2922" s="39">
        <v>33.807758097681678</v>
      </c>
      <c r="H2922" s="39">
        <v>30.115799691033779</v>
      </c>
      <c r="I2922" s="39">
        <v>28.489630796602022</v>
      </c>
    </row>
    <row r="2923" spans="1:9" x14ac:dyDescent="0.35">
      <c r="A2923" s="37" t="s">
        <v>247</v>
      </c>
      <c r="B2923" s="37" t="s">
        <v>70</v>
      </c>
      <c r="C2923" s="73" t="s">
        <v>67</v>
      </c>
      <c r="D2923" s="39">
        <v>36</v>
      </c>
      <c r="E2923" s="39">
        <v>34.266761973430512</v>
      </c>
      <c r="F2923" s="39">
        <v>30.192904874306802</v>
      </c>
      <c r="G2923" s="39">
        <v>31.902267751735781</v>
      </c>
      <c r="H2923" s="39">
        <v>30.29109152232089</v>
      </c>
      <c r="I2923" s="39">
        <v>26.406367131000241</v>
      </c>
    </row>
    <row r="2924" spans="1:9" x14ac:dyDescent="0.35">
      <c r="A2924" s="37" t="s">
        <v>247</v>
      </c>
      <c r="B2924" s="37" t="s">
        <v>70</v>
      </c>
      <c r="C2924" s="73" t="s">
        <v>69</v>
      </c>
      <c r="D2924" s="39">
        <v>56</v>
      </c>
      <c r="E2924" s="39">
        <v>64.52885996421719</v>
      </c>
      <c r="F2924" s="39">
        <v>60.845079049684763</v>
      </c>
      <c r="G2924" s="39">
        <v>58.220738805276618</v>
      </c>
      <c r="H2924" s="39">
        <v>59.319803762349913</v>
      </c>
      <c r="I2924" s="39">
        <v>57.503384852081801</v>
      </c>
    </row>
    <row r="2925" spans="1:9" x14ac:dyDescent="0.35">
      <c r="A2925" s="37" t="s">
        <v>247</v>
      </c>
      <c r="B2925" s="37" t="s">
        <v>70</v>
      </c>
      <c r="C2925" s="73" t="s">
        <v>71</v>
      </c>
      <c r="D2925" s="39">
        <v>46</v>
      </c>
      <c r="E2925" s="39">
        <v>40.857754797200883</v>
      </c>
      <c r="F2925" s="39">
        <v>43.091101937507297</v>
      </c>
      <c r="G2925" s="39">
        <v>39.788979535548719</v>
      </c>
      <c r="H2925" s="39">
        <v>38.184180577101273</v>
      </c>
      <c r="I2925" s="39">
        <v>38.697694523115167</v>
      </c>
    </row>
    <row r="2926" spans="1:9" x14ac:dyDescent="0.35">
      <c r="A2926" s="37" t="s">
        <v>247</v>
      </c>
      <c r="B2926" s="37" t="s">
        <v>70</v>
      </c>
      <c r="C2926" s="73" t="s">
        <v>73</v>
      </c>
      <c r="D2926" s="39">
        <v>10</v>
      </c>
      <c r="E2926" s="39">
        <v>16.678907478539578</v>
      </c>
      <c r="F2926" s="39">
        <v>13.242613004359329</v>
      </c>
      <c r="G2926" s="39">
        <v>13.34538905704923</v>
      </c>
      <c r="H2926" s="39">
        <v>11.2882006733238</v>
      </c>
      <c r="I2926" s="39">
        <v>10.463243256610109</v>
      </c>
    </row>
    <row r="2927" spans="1:9" x14ac:dyDescent="0.35">
      <c r="A2927" s="37" t="s">
        <v>247</v>
      </c>
      <c r="B2927" s="37" t="s">
        <v>70</v>
      </c>
      <c r="C2927" s="73" t="s">
        <v>76</v>
      </c>
      <c r="D2927" s="39">
        <v>24</v>
      </c>
      <c r="E2927" s="39">
        <v>21.40103350109295</v>
      </c>
      <c r="F2927" s="39">
        <v>24.550852849105429</v>
      </c>
      <c r="G2927" s="39">
        <v>22.55710094690448</v>
      </c>
      <c r="H2927" s="39">
        <v>22.333165582198191</v>
      </c>
      <c r="I2927" s="39">
        <v>21.216401924359911</v>
      </c>
    </row>
    <row r="2928" spans="1:9" x14ac:dyDescent="0.35">
      <c r="A2928" s="37" t="s">
        <v>247</v>
      </c>
      <c r="B2928" s="37" t="s">
        <v>70</v>
      </c>
      <c r="C2928" s="73" t="s">
        <v>78</v>
      </c>
      <c r="D2928" s="39">
        <v>24</v>
      </c>
      <c r="E2928" s="39">
        <v>22.266707464020161</v>
      </c>
      <c r="F2928" s="39">
        <v>19.766206753877139</v>
      </c>
      <c r="G2928" s="39">
        <v>21.803677975796699</v>
      </c>
      <c r="H2928" s="39">
        <v>20.194670666644431</v>
      </c>
      <c r="I2928" s="39">
        <v>19.701659310735149</v>
      </c>
    </row>
    <row r="2929" spans="1:9" x14ac:dyDescent="0.35">
      <c r="A2929" s="37" t="s">
        <v>247</v>
      </c>
      <c r="B2929" s="37" t="s">
        <v>70</v>
      </c>
      <c r="C2929" s="73" t="s">
        <v>80</v>
      </c>
      <c r="D2929" s="39">
        <v>19</v>
      </c>
      <c r="E2929" s="39">
        <v>14.118151861410659</v>
      </c>
      <c r="F2929" s="39">
        <v>12.79391037640187</v>
      </c>
      <c r="G2929" s="39">
        <v>11.16308096795864</v>
      </c>
      <c r="H2929" s="39">
        <v>12.311254089084089</v>
      </c>
      <c r="I2929" s="39">
        <v>11.49604912054</v>
      </c>
    </row>
    <row r="2930" spans="1:9" x14ac:dyDescent="0.35">
      <c r="A2930" s="37" t="s">
        <v>247</v>
      </c>
      <c r="B2930" s="37" t="s">
        <v>70</v>
      </c>
      <c r="C2930" s="73" t="s">
        <v>82</v>
      </c>
      <c r="D2930" s="39">
        <v>12</v>
      </c>
      <c r="E2930" s="39">
        <v>11.3631436625286</v>
      </c>
      <c r="F2930" s="39">
        <v>7.4444142481077114</v>
      </c>
      <c r="G2930" s="39">
        <v>6.3396001115075578</v>
      </c>
      <c r="H2930" s="39">
        <v>5.0175587588386943</v>
      </c>
      <c r="I2930" s="39">
        <v>5.8990962756388612</v>
      </c>
    </row>
    <row r="2931" spans="1:9" x14ac:dyDescent="0.35">
      <c r="A2931" s="37" t="s">
        <v>247</v>
      </c>
      <c r="B2931" s="37" t="s">
        <v>70</v>
      </c>
      <c r="C2931" s="73" t="s">
        <v>84</v>
      </c>
      <c r="D2931" s="39">
        <v>27</v>
      </c>
      <c r="E2931" s="39">
        <v>24.388918145777112</v>
      </c>
      <c r="F2931" s="39">
        <v>23.976209742492269</v>
      </c>
      <c r="G2931" s="39">
        <v>21.59096882536905</v>
      </c>
      <c r="H2931" s="39">
        <v>20.907589780687271</v>
      </c>
      <c r="I2931" s="39">
        <v>20.09716864307028</v>
      </c>
    </row>
    <row r="2932" spans="1:9" x14ac:dyDescent="0.35">
      <c r="A2932" s="37" t="s">
        <v>247</v>
      </c>
      <c r="B2932" s="37" t="s">
        <v>70</v>
      </c>
      <c r="C2932" s="73" t="s">
        <v>86</v>
      </c>
      <c r="D2932" s="39">
        <v>7</v>
      </c>
      <c r="E2932" s="39">
        <v>9.86531957791588</v>
      </c>
      <c r="F2932" s="39">
        <v>7.4738584777085393</v>
      </c>
      <c r="G2932" s="39">
        <v>6.924412344701409</v>
      </c>
      <c r="H2932" s="39">
        <v>5.3105732556346243</v>
      </c>
      <c r="I2932" s="39">
        <v>5.079228652492624</v>
      </c>
    </row>
    <row r="2933" spans="1:9" x14ac:dyDescent="0.35">
      <c r="A2933" s="37" t="s">
        <v>247</v>
      </c>
      <c r="B2933" s="37" t="s">
        <v>70</v>
      </c>
      <c r="C2933" s="73" t="s">
        <v>88</v>
      </c>
      <c r="D2933" s="39">
        <v>5</v>
      </c>
      <c r="E2933" s="39">
        <v>5.6356574079008848</v>
      </c>
      <c r="F2933" s="39">
        <v>7.2973635630686324</v>
      </c>
      <c r="G2933" s="39">
        <v>5.8280536608815563</v>
      </c>
      <c r="H2933" s="39">
        <v>5.5961583492875508</v>
      </c>
      <c r="I2933" s="39">
        <v>4.5266929487586092</v>
      </c>
    </row>
    <row r="2934" spans="1:9" x14ac:dyDescent="0.35">
      <c r="A2934" s="37" t="s">
        <v>247</v>
      </c>
      <c r="B2934" s="37" t="s">
        <v>70</v>
      </c>
      <c r="C2934" s="73" t="s">
        <v>90</v>
      </c>
      <c r="D2934" s="39">
        <v>6</v>
      </c>
      <c r="E2934" s="39">
        <v>6.7177296796830479</v>
      </c>
      <c r="F2934" s="39">
        <v>7.3464640125601441</v>
      </c>
      <c r="G2934" s="39">
        <v>9.0732176022389446</v>
      </c>
      <c r="H2934" s="39">
        <v>7.5949496230962366</v>
      </c>
      <c r="I2934" s="39">
        <v>7.4064552115701954</v>
      </c>
    </row>
    <row r="2935" spans="1:9" x14ac:dyDescent="0.35">
      <c r="A2935" s="37" t="s">
        <v>247</v>
      </c>
      <c r="B2935" s="37" t="s">
        <v>70</v>
      </c>
      <c r="C2935" s="73" t="s">
        <v>92</v>
      </c>
      <c r="D2935" s="39">
        <v>4</v>
      </c>
      <c r="E2935" s="39">
        <v>7.0548371103974432</v>
      </c>
      <c r="F2935" s="39">
        <v>8.6915431755525745</v>
      </c>
      <c r="G2935" s="39">
        <v>9.7124167217179345</v>
      </c>
      <c r="H2935" s="39">
        <v>11.41456724769083</v>
      </c>
      <c r="I2935" s="39">
        <v>11.09618158972016</v>
      </c>
    </row>
    <row r="2936" spans="1:9" x14ac:dyDescent="0.35">
      <c r="A2936" s="37" t="s">
        <v>247</v>
      </c>
      <c r="B2936" s="37" t="s">
        <v>72</v>
      </c>
      <c r="C2936" s="73" t="s">
        <v>57</v>
      </c>
      <c r="D2936" s="39">
        <v>70225</v>
      </c>
      <c r="E2936" s="39">
        <v>70911.879692976247</v>
      </c>
      <c r="F2936" s="39">
        <v>70941.830431845301</v>
      </c>
      <c r="G2936" s="39">
        <v>72636.82393904397</v>
      </c>
      <c r="H2936" s="39">
        <v>75901.764121558546</v>
      </c>
      <c r="I2936" s="39">
        <v>78309.380775134254</v>
      </c>
    </row>
    <row r="2937" spans="1:9" x14ac:dyDescent="0.35">
      <c r="A2937" s="37" t="s">
        <v>247</v>
      </c>
      <c r="B2937" s="37" t="s">
        <v>72</v>
      </c>
      <c r="C2937" s="74" t="s">
        <v>59</v>
      </c>
      <c r="D2937" s="39">
        <v>76061</v>
      </c>
      <c r="E2937" s="39">
        <v>69671.65360528155</v>
      </c>
      <c r="F2937" s="39">
        <v>69640.636374217705</v>
      </c>
      <c r="G2937" s="39">
        <v>70029.342400667054</v>
      </c>
      <c r="H2937" s="39">
        <v>72271.682847713018</v>
      </c>
      <c r="I2937" s="39">
        <v>75601.058437647036</v>
      </c>
    </row>
    <row r="2938" spans="1:9" x14ac:dyDescent="0.35">
      <c r="A2938" s="37" t="s">
        <v>247</v>
      </c>
      <c r="B2938" s="37" t="s">
        <v>72</v>
      </c>
      <c r="C2938" s="73" t="s">
        <v>61</v>
      </c>
      <c r="D2938" s="39">
        <v>76032</v>
      </c>
      <c r="E2938" s="39">
        <v>77024.498308885624</v>
      </c>
      <c r="F2938" s="39">
        <v>70942.398919621075</v>
      </c>
      <c r="G2938" s="39">
        <v>71310.505527660978</v>
      </c>
      <c r="H2938" s="39">
        <v>72429.036005722519</v>
      </c>
      <c r="I2938" s="39">
        <v>75017.101000113995</v>
      </c>
    </row>
    <row r="2939" spans="1:9" x14ac:dyDescent="0.35">
      <c r="A2939" s="37" t="s">
        <v>247</v>
      </c>
      <c r="B2939" s="37" t="s">
        <v>72</v>
      </c>
      <c r="C2939" s="73" t="s">
        <v>63</v>
      </c>
      <c r="D2939" s="39">
        <v>76256</v>
      </c>
      <c r="E2939" s="39">
        <v>88231.690549589664</v>
      </c>
      <c r="F2939" s="39">
        <v>88392.48787864887</v>
      </c>
      <c r="G2939" s="39">
        <v>83564.117234201811</v>
      </c>
      <c r="H2939" s="39">
        <v>84871.661335576602</v>
      </c>
      <c r="I2939" s="39">
        <v>86706.457707370195</v>
      </c>
    </row>
    <row r="2940" spans="1:9" x14ac:dyDescent="0.35">
      <c r="A2940" s="37" t="s">
        <v>247</v>
      </c>
      <c r="B2940" s="37" t="s">
        <v>72</v>
      </c>
      <c r="C2940" s="73" t="s">
        <v>65</v>
      </c>
      <c r="D2940" s="39">
        <v>100631</v>
      </c>
      <c r="E2940" s="39">
        <v>106954.3904895314</v>
      </c>
      <c r="F2940" s="39">
        <v>120861.10857043781</v>
      </c>
      <c r="G2940" s="39">
        <v>122125.6016769792</v>
      </c>
      <c r="H2940" s="39">
        <v>118990.48879954391</v>
      </c>
      <c r="I2940" s="39">
        <v>121356.4763814906</v>
      </c>
    </row>
    <row r="2941" spans="1:9" x14ac:dyDescent="0.35">
      <c r="A2941" s="37" t="s">
        <v>247</v>
      </c>
      <c r="B2941" s="37" t="s">
        <v>72</v>
      </c>
      <c r="C2941" s="73" t="s">
        <v>67</v>
      </c>
      <c r="D2941" s="39">
        <v>107218</v>
      </c>
      <c r="E2941" s="39">
        <v>111882.0956675036</v>
      </c>
      <c r="F2941" s="39">
        <v>120166.4520261532</v>
      </c>
      <c r="G2941" s="39">
        <v>132642.2352065747</v>
      </c>
      <c r="H2941" s="39">
        <v>135159.6288977486</v>
      </c>
      <c r="I2941" s="39">
        <v>134043.38594181419</v>
      </c>
    </row>
    <row r="2942" spans="1:9" x14ac:dyDescent="0.35">
      <c r="A2942" s="37" t="s">
        <v>247</v>
      </c>
      <c r="B2942" s="37" t="s">
        <v>72</v>
      </c>
      <c r="C2942" s="73" t="s">
        <v>69</v>
      </c>
      <c r="D2942" s="39">
        <v>106123</v>
      </c>
      <c r="E2942" s="39">
        <v>110159.81231141819</v>
      </c>
      <c r="F2942" s="39">
        <v>112736.4639979347</v>
      </c>
      <c r="G2942" s="39">
        <v>120341.8471145106</v>
      </c>
      <c r="H2942" s="39">
        <v>131636.22206950429</v>
      </c>
      <c r="I2942" s="39">
        <v>134864.15170560559</v>
      </c>
    </row>
    <row r="2943" spans="1:9" x14ac:dyDescent="0.35">
      <c r="A2943" s="37" t="s">
        <v>247</v>
      </c>
      <c r="B2943" s="37" t="s">
        <v>72</v>
      </c>
      <c r="C2943" s="73" t="s">
        <v>71</v>
      </c>
      <c r="D2943" s="39">
        <v>102814</v>
      </c>
      <c r="E2943" s="39">
        <v>106395.2818695692</v>
      </c>
      <c r="F2943" s="39">
        <v>107769.17884515</v>
      </c>
      <c r="G2943" s="39">
        <v>110186.2553201852</v>
      </c>
      <c r="H2943" s="39">
        <v>117696.1495612505</v>
      </c>
      <c r="I2943" s="39">
        <v>128313.42112898971</v>
      </c>
    </row>
    <row r="2944" spans="1:9" x14ac:dyDescent="0.35">
      <c r="A2944" s="37" t="s">
        <v>247</v>
      </c>
      <c r="B2944" s="37" t="s">
        <v>72</v>
      </c>
      <c r="C2944" s="73" t="s">
        <v>73</v>
      </c>
      <c r="D2944" s="39">
        <v>89612</v>
      </c>
      <c r="E2944" s="39">
        <v>102637.9635747983</v>
      </c>
      <c r="F2944" s="39">
        <v>103954.66179196299</v>
      </c>
      <c r="G2944" s="39">
        <v>105678.4628759015</v>
      </c>
      <c r="H2944" s="39">
        <v>108507.4366180245</v>
      </c>
      <c r="I2944" s="39">
        <v>115950.0111827347</v>
      </c>
    </row>
    <row r="2945" spans="1:12" x14ac:dyDescent="0.35">
      <c r="A2945" s="37" t="s">
        <v>247</v>
      </c>
      <c r="B2945" s="37" t="s">
        <v>72</v>
      </c>
      <c r="C2945" s="73" t="s">
        <v>76</v>
      </c>
      <c r="D2945" s="39">
        <v>86154</v>
      </c>
      <c r="E2945" s="39">
        <v>89493.921530469495</v>
      </c>
      <c r="F2945" s="39">
        <v>99431.445839779146</v>
      </c>
      <c r="G2945" s="39">
        <v>101260.3694533963</v>
      </c>
      <c r="H2945" s="39">
        <v>103769.6549313469</v>
      </c>
      <c r="I2945" s="39">
        <v>106819.2783687264</v>
      </c>
    </row>
    <row r="2946" spans="1:12" x14ac:dyDescent="0.35">
      <c r="A2946" s="37" t="s">
        <v>247</v>
      </c>
      <c r="B2946" s="37" t="s">
        <v>72</v>
      </c>
      <c r="C2946" s="73" t="s">
        <v>78</v>
      </c>
      <c r="D2946" s="39">
        <v>78583</v>
      </c>
      <c r="E2946" s="39">
        <v>83941.016272383611</v>
      </c>
      <c r="F2946" s="39">
        <v>84993.660051193336</v>
      </c>
      <c r="G2946" s="39">
        <v>94293.705365483387</v>
      </c>
      <c r="H2946" s="39">
        <v>96942.088439014275</v>
      </c>
      <c r="I2946" s="39">
        <v>99884.252355907127</v>
      </c>
    </row>
    <row r="2947" spans="1:12" x14ac:dyDescent="0.35">
      <c r="A2947" s="37" t="s">
        <v>247</v>
      </c>
      <c r="B2947" s="37" t="s">
        <v>72</v>
      </c>
      <c r="C2947" s="73" t="s">
        <v>80</v>
      </c>
      <c r="D2947" s="39">
        <v>68490</v>
      </c>
      <c r="E2947" s="39">
        <v>74520.509919069358</v>
      </c>
      <c r="F2947" s="39">
        <v>77562.024705180942</v>
      </c>
      <c r="G2947" s="39">
        <v>78718.663337852995</v>
      </c>
      <c r="H2947" s="39">
        <v>87646.623685598388</v>
      </c>
      <c r="I2947" s="39">
        <v>90693.752676254488</v>
      </c>
    </row>
    <row r="2948" spans="1:12" x14ac:dyDescent="0.35">
      <c r="A2948" s="37" t="s">
        <v>247</v>
      </c>
      <c r="B2948" s="37" t="s">
        <v>72</v>
      </c>
      <c r="C2948" s="73" t="s">
        <v>82</v>
      </c>
      <c r="D2948" s="39">
        <v>59362</v>
      </c>
      <c r="E2948" s="39">
        <v>63624.05257193507</v>
      </c>
      <c r="F2948" s="39">
        <v>67394.363257306657</v>
      </c>
      <c r="G2948" s="39">
        <v>70271.802469040471</v>
      </c>
      <c r="H2948" s="39">
        <v>71780.052085325486</v>
      </c>
      <c r="I2948" s="39">
        <v>80076.673719681741</v>
      </c>
    </row>
    <row r="2949" spans="1:12" x14ac:dyDescent="0.35">
      <c r="A2949" s="37" t="s">
        <v>247</v>
      </c>
      <c r="B2949" s="37" t="s">
        <v>72</v>
      </c>
      <c r="C2949" s="73" t="s">
        <v>84</v>
      </c>
      <c r="D2949" s="39">
        <v>49421</v>
      </c>
      <c r="E2949" s="39">
        <v>54227.957216863739</v>
      </c>
      <c r="F2949" s="39">
        <v>56829.622838892799</v>
      </c>
      <c r="G2949" s="39">
        <v>60318.301506237847</v>
      </c>
      <c r="H2949" s="39">
        <v>63361.899468962038</v>
      </c>
      <c r="I2949" s="39">
        <v>65068.938696714569</v>
      </c>
    </row>
    <row r="2950" spans="1:12" x14ac:dyDescent="0.35">
      <c r="A2950" s="37" t="s">
        <v>247</v>
      </c>
      <c r="B2950" s="37" t="s">
        <v>72</v>
      </c>
      <c r="C2950" s="73" t="s">
        <v>86</v>
      </c>
      <c r="D2950" s="39">
        <v>42967</v>
      </c>
      <c r="E2950" s="39">
        <v>45415.84441019292</v>
      </c>
      <c r="F2950" s="39">
        <v>48994.337640876969</v>
      </c>
      <c r="G2950" s="39">
        <v>51759.09881998958</v>
      </c>
      <c r="H2950" s="39">
        <v>55295.279612904538</v>
      </c>
      <c r="I2950" s="39">
        <v>58419.99675711662</v>
      </c>
    </row>
    <row r="2951" spans="1:12" x14ac:dyDescent="0.35">
      <c r="A2951" s="37" t="s">
        <v>247</v>
      </c>
      <c r="B2951" s="37" t="s">
        <v>72</v>
      </c>
      <c r="C2951" s="73" t="s">
        <v>88</v>
      </c>
      <c r="D2951" s="39">
        <v>30784</v>
      </c>
      <c r="E2951" s="39">
        <v>38976.367272595307</v>
      </c>
      <c r="F2951" s="39">
        <v>40644.645290126238</v>
      </c>
      <c r="G2951" s="39">
        <v>44451.926668452092</v>
      </c>
      <c r="H2951" s="39">
        <v>47498.746845137357</v>
      </c>
      <c r="I2951" s="39">
        <v>51055.994592093601</v>
      </c>
      <c r="L2951" s="81"/>
    </row>
    <row r="2952" spans="1:12" x14ac:dyDescent="0.35">
      <c r="A2952" s="37" t="s">
        <v>247</v>
      </c>
      <c r="B2952" s="37" t="s">
        <v>72</v>
      </c>
      <c r="C2952" s="73" t="s">
        <v>90</v>
      </c>
      <c r="D2952" s="39">
        <v>20955</v>
      </c>
      <c r="E2952" s="39">
        <v>26489.237106233431</v>
      </c>
      <c r="F2952" s="39">
        <v>33299.004229694183</v>
      </c>
      <c r="G2952" s="39">
        <v>35383.866254423352</v>
      </c>
      <c r="H2952" s="39">
        <v>39470.944005795391</v>
      </c>
      <c r="I2952" s="39">
        <v>42637.039125084339</v>
      </c>
    </row>
    <row r="2953" spans="1:12" x14ac:dyDescent="0.35">
      <c r="A2953" s="37" t="s">
        <v>247</v>
      </c>
      <c r="B2953" s="37" t="s">
        <v>72</v>
      </c>
      <c r="C2953" s="73" t="s">
        <v>92</v>
      </c>
      <c r="D2953" s="39">
        <v>22336</v>
      </c>
      <c r="E2953" s="39">
        <v>26778.368725231921</v>
      </c>
      <c r="F2953" s="39">
        <v>33308.932333421842</v>
      </c>
      <c r="G2953" s="39">
        <v>42735.809613566213</v>
      </c>
      <c r="H2953" s="39">
        <v>50424.080384466397</v>
      </c>
      <c r="I2953" s="39">
        <v>58330.980735806297</v>
      </c>
    </row>
    <row r="2954" spans="1:12" x14ac:dyDescent="0.35">
      <c r="A2954" s="37" t="s">
        <v>247</v>
      </c>
      <c r="B2954" s="37" t="s">
        <v>74</v>
      </c>
      <c r="C2954" s="73" t="s">
        <v>57</v>
      </c>
      <c r="D2954" s="39">
        <v>21</v>
      </c>
      <c r="E2954" s="39">
        <v>21.560693764000948</v>
      </c>
      <c r="F2954" s="39">
        <v>20.453849997332281</v>
      </c>
      <c r="G2954" s="39">
        <v>19.736002644312961</v>
      </c>
      <c r="H2954" s="39">
        <v>18.937760332203869</v>
      </c>
      <c r="I2954" s="39">
        <v>18.00444464416389</v>
      </c>
    </row>
    <row r="2955" spans="1:12" x14ac:dyDescent="0.35">
      <c r="A2955" s="37" t="s">
        <v>247</v>
      </c>
      <c r="B2955" s="37" t="s">
        <v>74</v>
      </c>
      <c r="C2955" s="74" t="s">
        <v>59</v>
      </c>
      <c r="D2955" s="39">
        <v>24</v>
      </c>
      <c r="E2955" s="39">
        <v>21.651245250114421</v>
      </c>
      <c r="F2955" s="39">
        <v>21.596573860543629</v>
      </c>
      <c r="G2955" s="39">
        <v>20.728949916953081</v>
      </c>
      <c r="H2955" s="39">
        <v>20.141367552801128</v>
      </c>
      <c r="I2955" s="39">
        <v>19.51628254062501</v>
      </c>
    </row>
    <row r="2956" spans="1:12" x14ac:dyDescent="0.35">
      <c r="A2956" s="37" t="s">
        <v>247</v>
      </c>
      <c r="B2956" s="37" t="s">
        <v>74</v>
      </c>
      <c r="C2956" s="73" t="s">
        <v>61</v>
      </c>
      <c r="D2956" s="39">
        <v>12</v>
      </c>
      <c r="E2956" s="39">
        <v>7.5981461107468942</v>
      </c>
      <c r="F2956" s="39">
        <v>6.1260742594813644</v>
      </c>
      <c r="G2956" s="39">
        <v>5.7962000879639248</v>
      </c>
      <c r="H2956" s="39">
        <v>5.241311974874181</v>
      </c>
      <c r="I2956" s="39">
        <v>4.848490138764026</v>
      </c>
    </row>
    <row r="2957" spans="1:12" x14ac:dyDescent="0.35">
      <c r="A2957" s="37" t="s">
        <v>247</v>
      </c>
      <c r="B2957" s="37" t="s">
        <v>74</v>
      </c>
      <c r="C2957" s="73" t="s">
        <v>63</v>
      </c>
      <c r="D2957" s="39">
        <v>22</v>
      </c>
      <c r="E2957" s="39">
        <v>23.776545645121221</v>
      </c>
      <c r="F2957" s="39">
        <v>17.372289969262471</v>
      </c>
      <c r="G2957" s="39">
        <v>14.58427264817499</v>
      </c>
      <c r="H2957" s="39">
        <v>13.589317368123529</v>
      </c>
      <c r="I2957" s="39">
        <v>12.4310782163656</v>
      </c>
    </row>
    <row r="2958" spans="1:12" x14ac:dyDescent="0.35">
      <c r="A2958" s="37" t="s">
        <v>247</v>
      </c>
      <c r="B2958" s="37" t="s">
        <v>74</v>
      </c>
      <c r="C2958" s="73" t="s">
        <v>65</v>
      </c>
      <c r="D2958" s="39">
        <v>53</v>
      </c>
      <c r="E2958" s="39">
        <v>49.315018853006151</v>
      </c>
      <c r="F2958" s="39">
        <v>51.905333234821711</v>
      </c>
      <c r="G2958" s="39">
        <v>48.073910137090998</v>
      </c>
      <c r="H2958" s="39">
        <v>45.146836259643408</v>
      </c>
      <c r="I2958" s="39">
        <v>43.747201637793509</v>
      </c>
    </row>
    <row r="2959" spans="1:12" x14ac:dyDescent="0.35">
      <c r="A2959" s="37" t="s">
        <v>247</v>
      </c>
      <c r="B2959" s="37" t="s">
        <v>74</v>
      </c>
      <c r="C2959" s="73" t="s">
        <v>67</v>
      </c>
      <c r="D2959" s="39">
        <v>13</v>
      </c>
      <c r="E2959" s="39">
        <v>12.137716354847029</v>
      </c>
      <c r="F2959" s="39">
        <v>9.5752333713771041</v>
      </c>
      <c r="G2959" s="39">
        <v>11.586468702245771</v>
      </c>
      <c r="H2959" s="39">
        <v>8.6375772711520842</v>
      </c>
      <c r="I2959" s="39">
        <v>5.6761458115360313</v>
      </c>
    </row>
    <row r="2960" spans="1:12" x14ac:dyDescent="0.35">
      <c r="A2960" s="37" t="s">
        <v>247</v>
      </c>
      <c r="B2960" s="37" t="s">
        <v>74</v>
      </c>
      <c r="C2960" s="73" t="s">
        <v>69</v>
      </c>
      <c r="D2960" s="39">
        <v>43</v>
      </c>
      <c r="E2960" s="39">
        <v>39.061819053849703</v>
      </c>
      <c r="F2960" s="39">
        <v>37.497155700404868</v>
      </c>
      <c r="G2960" s="39">
        <v>36.431696282427588</v>
      </c>
      <c r="H2960" s="39">
        <v>37.7065067550122</v>
      </c>
      <c r="I2960" s="39">
        <v>36.09599691611318</v>
      </c>
    </row>
    <row r="2961" spans="1:9" x14ac:dyDescent="0.35">
      <c r="A2961" s="37" t="s">
        <v>247</v>
      </c>
      <c r="B2961" s="37" t="s">
        <v>74</v>
      </c>
      <c r="C2961" s="73" t="s">
        <v>71</v>
      </c>
      <c r="D2961" s="39">
        <v>31</v>
      </c>
      <c r="E2961" s="39">
        <v>35.563262905061677</v>
      </c>
      <c r="F2961" s="39">
        <v>31.34755740658629</v>
      </c>
      <c r="G2961" s="39">
        <v>29.28642603092969</v>
      </c>
      <c r="H2961" s="39">
        <v>28.072661391574659</v>
      </c>
      <c r="I2961" s="39">
        <v>29.014808397203399</v>
      </c>
    </row>
    <row r="2962" spans="1:9" x14ac:dyDescent="0.35">
      <c r="A2962" s="37" t="s">
        <v>247</v>
      </c>
      <c r="B2962" s="37" t="s">
        <v>74</v>
      </c>
      <c r="C2962" s="73" t="s">
        <v>73</v>
      </c>
      <c r="D2962" s="39">
        <v>26</v>
      </c>
      <c r="E2962" s="39">
        <v>28.85641700193106</v>
      </c>
      <c r="F2962" s="39">
        <v>30.51647046675</v>
      </c>
      <c r="G2962" s="39">
        <v>27.534616464216342</v>
      </c>
      <c r="H2962" s="39">
        <v>25.841111125096671</v>
      </c>
      <c r="I2962" s="39">
        <v>24.985965366989621</v>
      </c>
    </row>
    <row r="2963" spans="1:9" x14ac:dyDescent="0.35">
      <c r="A2963" s="37" t="s">
        <v>247</v>
      </c>
      <c r="B2963" s="37" t="s">
        <v>74</v>
      </c>
      <c r="C2963" s="73" t="s">
        <v>76</v>
      </c>
      <c r="D2963" s="39">
        <v>20</v>
      </c>
      <c r="E2963" s="39">
        <v>19.433527055033618</v>
      </c>
      <c r="F2963" s="39">
        <v>20.935898509801241</v>
      </c>
      <c r="G2963" s="39">
        <v>21.446888905505212</v>
      </c>
      <c r="H2963" s="39">
        <v>19.880505848041981</v>
      </c>
      <c r="I2963" s="39">
        <v>18.836106290089891</v>
      </c>
    </row>
    <row r="2964" spans="1:9" x14ac:dyDescent="0.35">
      <c r="A2964" s="37" t="s">
        <v>247</v>
      </c>
      <c r="B2964" s="37" t="s">
        <v>74</v>
      </c>
      <c r="C2964" s="73" t="s">
        <v>78</v>
      </c>
      <c r="D2964" s="39">
        <v>8</v>
      </c>
      <c r="E2964" s="39">
        <v>4.7089700936765322</v>
      </c>
      <c r="F2964" s="39">
        <v>3.9788345256881268</v>
      </c>
      <c r="G2964" s="39">
        <v>4.7284263352100266</v>
      </c>
      <c r="H2964" s="39">
        <v>4.763045669250447</v>
      </c>
      <c r="I2964" s="39">
        <v>3.8420138340239518</v>
      </c>
    </row>
    <row r="2965" spans="1:9" x14ac:dyDescent="0.35">
      <c r="A2965" s="37" t="s">
        <v>247</v>
      </c>
      <c r="B2965" s="37" t="s">
        <v>74</v>
      </c>
      <c r="C2965" s="73" t="s">
        <v>80</v>
      </c>
      <c r="D2965" s="39">
        <v>17</v>
      </c>
      <c r="E2965" s="39">
        <v>15.922011854648479</v>
      </c>
      <c r="F2965" s="39">
        <v>13.29068536768701</v>
      </c>
      <c r="G2965" s="39">
        <v>12.60947842721473</v>
      </c>
      <c r="H2965" s="39">
        <v>13.474690822406661</v>
      </c>
      <c r="I2965" s="39">
        <v>13.369317271611919</v>
      </c>
    </row>
    <row r="2966" spans="1:9" x14ac:dyDescent="0.35">
      <c r="A2966" s="37" t="s">
        <v>247</v>
      </c>
      <c r="B2966" s="37" t="s">
        <v>74</v>
      </c>
      <c r="C2966" s="73" t="s">
        <v>82</v>
      </c>
      <c r="D2966" s="39">
        <v>31</v>
      </c>
      <c r="E2966" s="39">
        <v>27.031827308105949</v>
      </c>
      <c r="F2966" s="39">
        <v>26.099691916143531</v>
      </c>
      <c r="G2966" s="39">
        <v>23.9631384506792</v>
      </c>
      <c r="H2966" s="39">
        <v>23.279516416348049</v>
      </c>
      <c r="I2966" s="39">
        <v>24.115355192048519</v>
      </c>
    </row>
    <row r="2967" spans="1:9" x14ac:dyDescent="0.35">
      <c r="A2967" s="37" t="s">
        <v>247</v>
      </c>
      <c r="B2967" s="37" t="s">
        <v>74</v>
      </c>
      <c r="C2967" s="73" t="s">
        <v>84</v>
      </c>
      <c r="D2967" s="39">
        <v>9</v>
      </c>
      <c r="E2967" s="39">
        <v>11.00044826460606</v>
      </c>
      <c r="F2967" s="39">
        <v>9.0914267988774569</v>
      </c>
      <c r="G2967" s="39">
        <v>8.7699584533167325</v>
      </c>
      <c r="H2967" s="39">
        <v>8.048404026654735</v>
      </c>
      <c r="I2967" s="39">
        <v>7.7832131340757256</v>
      </c>
    </row>
    <row r="2968" spans="1:9" x14ac:dyDescent="0.35">
      <c r="A2968" s="37" t="s">
        <v>247</v>
      </c>
      <c r="B2968" s="37" t="s">
        <v>74</v>
      </c>
      <c r="C2968" s="73" t="s">
        <v>86</v>
      </c>
      <c r="D2968" s="39">
        <v>0</v>
      </c>
      <c r="E2968" s="39">
        <v>0.45411105701297189</v>
      </c>
      <c r="F2968" s="39">
        <v>1.406971318445861</v>
      </c>
      <c r="G2968" s="39">
        <v>0.12539392463394161</v>
      </c>
      <c r="H2968" s="39">
        <v>0.19914891790502801</v>
      </c>
      <c r="I2968" s="39">
        <v>0.1974995999259283</v>
      </c>
    </row>
    <row r="2969" spans="1:9" x14ac:dyDescent="0.35">
      <c r="A2969" s="37" t="s">
        <v>247</v>
      </c>
      <c r="B2969" s="37" t="s">
        <v>74</v>
      </c>
      <c r="C2969" s="73" t="s">
        <v>88</v>
      </c>
      <c r="D2969" s="39">
        <v>9</v>
      </c>
      <c r="E2969" s="39">
        <v>8.9017873105814935</v>
      </c>
      <c r="F2969" s="39">
        <v>9.3167574959259873</v>
      </c>
      <c r="G2969" s="39">
        <v>10.194362274775431</v>
      </c>
      <c r="H2969" s="39">
        <v>9.3412083400051262</v>
      </c>
      <c r="I2969" s="39">
        <v>9.1016200982850677</v>
      </c>
    </row>
    <row r="2970" spans="1:9" x14ac:dyDescent="0.35">
      <c r="A2970" s="37" t="s">
        <v>247</v>
      </c>
      <c r="B2970" s="37" t="s">
        <v>74</v>
      </c>
      <c r="C2970" s="73" t="s">
        <v>90</v>
      </c>
      <c r="D2970" s="39">
        <v>3</v>
      </c>
      <c r="E2970" s="39">
        <v>4.4060574353960149</v>
      </c>
      <c r="F2970" s="39">
        <v>4.3692178251299847</v>
      </c>
      <c r="G2970" s="39">
        <v>4.6549346599871786</v>
      </c>
      <c r="H2970" s="39">
        <v>5.2549399871343674</v>
      </c>
      <c r="I2970" s="39">
        <v>4.6017053130526326</v>
      </c>
    </row>
    <row r="2971" spans="1:9" x14ac:dyDescent="0.35">
      <c r="A2971" s="37" t="s">
        <v>247</v>
      </c>
      <c r="B2971" s="37" t="s">
        <v>74</v>
      </c>
      <c r="C2971" s="73" t="s">
        <v>92</v>
      </c>
      <c r="D2971" s="39">
        <v>0</v>
      </c>
      <c r="E2971" s="39">
        <v>0.19642311867146489</v>
      </c>
      <c r="F2971" s="39">
        <v>0.65806693349910816</v>
      </c>
      <c r="G2971" s="39">
        <v>0.83889742289065872</v>
      </c>
      <c r="H2971" s="39">
        <v>1.039323560088903</v>
      </c>
      <c r="I2971" s="39">
        <v>1.395156373676238</v>
      </c>
    </row>
    <row r="2972" spans="1:9" x14ac:dyDescent="0.35">
      <c r="A2972" s="37" t="s">
        <v>247</v>
      </c>
      <c r="B2972" s="37" t="s">
        <v>77</v>
      </c>
      <c r="C2972" s="73" t="s">
        <v>57</v>
      </c>
      <c r="D2972" s="39">
        <v>4637</v>
      </c>
      <c r="E2972" s="39">
        <v>5000.9413650979568</v>
      </c>
      <c r="F2972" s="39">
        <v>4998.9082323962448</v>
      </c>
      <c r="G2972" s="39">
        <v>5092.191979492376</v>
      </c>
      <c r="H2972" s="39">
        <v>5176.7395937758056</v>
      </c>
      <c r="I2972" s="39">
        <v>5169.1436532959406</v>
      </c>
    </row>
    <row r="2973" spans="1:9" x14ac:dyDescent="0.35">
      <c r="A2973" s="37" t="s">
        <v>247</v>
      </c>
      <c r="B2973" s="37" t="s">
        <v>77</v>
      </c>
      <c r="C2973" s="74" t="s">
        <v>59</v>
      </c>
      <c r="D2973" s="39">
        <v>5592</v>
      </c>
      <c r="E2973" s="39">
        <v>5178.1279333537141</v>
      </c>
      <c r="F2973" s="39">
        <v>5440.1542159532328</v>
      </c>
      <c r="G2973" s="39">
        <v>5446.4546257987486</v>
      </c>
      <c r="H2973" s="39">
        <v>5526.573103304183</v>
      </c>
      <c r="I2973" s="39">
        <v>5615.3205349780164</v>
      </c>
    </row>
    <row r="2974" spans="1:9" x14ac:dyDescent="0.35">
      <c r="A2974" s="37" t="s">
        <v>247</v>
      </c>
      <c r="B2974" s="37" t="s">
        <v>77</v>
      </c>
      <c r="C2974" s="73" t="s">
        <v>61</v>
      </c>
      <c r="D2974" s="39">
        <v>6423</v>
      </c>
      <c r="E2974" s="39">
        <v>6057.9636582252979</v>
      </c>
      <c r="F2974" s="39">
        <v>5663.5447843013053</v>
      </c>
      <c r="G2974" s="39">
        <v>5848.288968073477</v>
      </c>
      <c r="H2974" s="39">
        <v>5835.4077108566416</v>
      </c>
      <c r="I2974" s="39">
        <v>5906.3965821960364</v>
      </c>
    </row>
    <row r="2975" spans="1:9" x14ac:dyDescent="0.35">
      <c r="A2975" s="37" t="s">
        <v>247</v>
      </c>
      <c r="B2975" s="37" t="s">
        <v>77</v>
      </c>
      <c r="C2975" s="73" t="s">
        <v>63</v>
      </c>
      <c r="D2975" s="39">
        <v>5612</v>
      </c>
      <c r="E2975" s="39">
        <v>6074.7757625630966</v>
      </c>
      <c r="F2975" s="39">
        <v>5806.3151798668614</v>
      </c>
      <c r="G2975" s="39">
        <v>5461.2195119679109</v>
      </c>
      <c r="H2975" s="39">
        <v>5537.8890078515997</v>
      </c>
      <c r="I2975" s="39">
        <v>5502.1018278902557</v>
      </c>
    </row>
    <row r="2976" spans="1:9" x14ac:dyDescent="0.35">
      <c r="A2976" s="37" t="s">
        <v>247</v>
      </c>
      <c r="B2976" s="37" t="s">
        <v>77</v>
      </c>
      <c r="C2976" s="73" t="s">
        <v>65</v>
      </c>
      <c r="D2976" s="39">
        <v>4835</v>
      </c>
      <c r="E2976" s="39">
        <v>4596.4341847150299</v>
      </c>
      <c r="F2976" s="39">
        <v>5044.9152421485796</v>
      </c>
      <c r="G2976" s="39">
        <v>4889.4308048882076</v>
      </c>
      <c r="H2976" s="39">
        <v>4599.5966071213816</v>
      </c>
      <c r="I2976" s="39">
        <v>4561.1225175660566</v>
      </c>
    </row>
    <row r="2977" spans="1:9" x14ac:dyDescent="0.35">
      <c r="A2977" s="37" t="s">
        <v>247</v>
      </c>
      <c r="B2977" s="37" t="s">
        <v>77</v>
      </c>
      <c r="C2977" s="73" t="s">
        <v>67</v>
      </c>
      <c r="D2977" s="39">
        <v>5310</v>
      </c>
      <c r="E2977" s="39">
        <v>4871.0176835321308</v>
      </c>
      <c r="F2977" s="39">
        <v>4934.1932382937212</v>
      </c>
      <c r="G2977" s="39">
        <v>5368.650500910142</v>
      </c>
      <c r="H2977" s="39">
        <v>5252.8437258563672</v>
      </c>
      <c r="I2977" s="39">
        <v>4996.6486165492479</v>
      </c>
    </row>
    <row r="2978" spans="1:9" x14ac:dyDescent="0.35">
      <c r="A2978" s="37" t="s">
        <v>247</v>
      </c>
      <c r="B2978" s="37" t="s">
        <v>77</v>
      </c>
      <c r="C2978" s="73" t="s">
        <v>69</v>
      </c>
      <c r="D2978" s="39">
        <v>5120</v>
      </c>
      <c r="E2978" s="39">
        <v>5492.5098053741312</v>
      </c>
      <c r="F2978" s="39">
        <v>5244.4654442606616</v>
      </c>
      <c r="G2978" s="39">
        <v>5382.5284935299278</v>
      </c>
      <c r="H2978" s="39">
        <v>5767.2223289811909</v>
      </c>
      <c r="I2978" s="39">
        <v>5664.5094275246202</v>
      </c>
    </row>
    <row r="2979" spans="1:9" x14ac:dyDescent="0.35">
      <c r="A2979" s="37" t="s">
        <v>247</v>
      </c>
      <c r="B2979" s="37" t="s">
        <v>77</v>
      </c>
      <c r="C2979" s="73" t="s">
        <v>71</v>
      </c>
      <c r="D2979" s="39">
        <v>5088</v>
      </c>
      <c r="E2979" s="39">
        <v>5545.1969683900188</v>
      </c>
      <c r="F2979" s="39">
        <v>5766.6823585804977</v>
      </c>
      <c r="G2979" s="39">
        <v>5582.4626700708568</v>
      </c>
      <c r="H2979" s="39">
        <v>5725.3331179379111</v>
      </c>
      <c r="I2979" s="39">
        <v>6093.5198942223469</v>
      </c>
    </row>
    <row r="2980" spans="1:9" x14ac:dyDescent="0.35">
      <c r="A2980" s="37" t="s">
        <v>247</v>
      </c>
      <c r="B2980" s="37" t="s">
        <v>77</v>
      </c>
      <c r="C2980" s="73" t="s">
        <v>73</v>
      </c>
      <c r="D2980" s="39">
        <v>5095</v>
      </c>
      <c r="E2980" s="39">
        <v>5661.9010303729456</v>
      </c>
      <c r="F2980" s="39">
        <v>5991.238508076196</v>
      </c>
      <c r="G2980" s="39">
        <v>6143.113855777473</v>
      </c>
      <c r="H2980" s="39">
        <v>5973.9486970447588</v>
      </c>
      <c r="I2980" s="39">
        <v>6121.0956322649936</v>
      </c>
    </row>
    <row r="2981" spans="1:9" x14ac:dyDescent="0.35">
      <c r="A2981" s="37" t="s">
        <v>247</v>
      </c>
      <c r="B2981" s="37" t="s">
        <v>77</v>
      </c>
      <c r="C2981" s="73" t="s">
        <v>76</v>
      </c>
      <c r="D2981" s="39">
        <v>5900</v>
      </c>
      <c r="E2981" s="39">
        <v>5435.784211382349</v>
      </c>
      <c r="F2981" s="39">
        <v>5991.6198070547362</v>
      </c>
      <c r="G2981" s="39">
        <v>6270.4590152990913</v>
      </c>
      <c r="H2981" s="39">
        <v>6363.3569532418196</v>
      </c>
      <c r="I2981" s="39">
        <v>6204.0073411111798</v>
      </c>
    </row>
    <row r="2982" spans="1:9" x14ac:dyDescent="0.35">
      <c r="A2982" s="37" t="s">
        <v>247</v>
      </c>
      <c r="B2982" s="37" t="s">
        <v>77</v>
      </c>
      <c r="C2982" s="73" t="s">
        <v>78</v>
      </c>
      <c r="D2982" s="39">
        <v>6322</v>
      </c>
      <c r="E2982" s="39">
        <v>6186.2070414112568</v>
      </c>
      <c r="F2982" s="39">
        <v>5750.5462312964801</v>
      </c>
      <c r="G2982" s="39">
        <v>6346.6707748176432</v>
      </c>
      <c r="H2982" s="39">
        <v>6573.738451687821</v>
      </c>
      <c r="I2982" s="39">
        <v>6630.7600351547517</v>
      </c>
    </row>
    <row r="2983" spans="1:9" x14ac:dyDescent="0.35">
      <c r="A2983" s="37" t="s">
        <v>247</v>
      </c>
      <c r="B2983" s="37" t="s">
        <v>77</v>
      </c>
      <c r="C2983" s="73" t="s">
        <v>80</v>
      </c>
      <c r="D2983" s="39">
        <v>7165</v>
      </c>
      <c r="E2983" s="39">
        <v>6770.3705801695151</v>
      </c>
      <c r="F2983" s="39">
        <v>6642.9203496911095</v>
      </c>
      <c r="G2983" s="39">
        <v>6273.8935068361016</v>
      </c>
      <c r="H2983" s="39">
        <v>6918.5901454170762</v>
      </c>
      <c r="I2983" s="39">
        <v>7129.5596749103788</v>
      </c>
    </row>
    <row r="2984" spans="1:9" x14ac:dyDescent="0.35">
      <c r="A2984" s="37" t="s">
        <v>247</v>
      </c>
      <c r="B2984" s="37" t="s">
        <v>77</v>
      </c>
      <c r="C2984" s="73" t="s">
        <v>82</v>
      </c>
      <c r="D2984" s="39">
        <v>7502</v>
      </c>
      <c r="E2984" s="39">
        <v>7692.2381922923651</v>
      </c>
      <c r="F2984" s="39">
        <v>7354.7711175162913</v>
      </c>
      <c r="G2984" s="39">
        <v>7289.8630121585329</v>
      </c>
      <c r="H2984" s="39">
        <v>6957.8321271531722</v>
      </c>
      <c r="I2984" s="39">
        <v>7676.5071988863756</v>
      </c>
    </row>
    <row r="2985" spans="1:9" x14ac:dyDescent="0.35">
      <c r="A2985" s="37" t="s">
        <v>247</v>
      </c>
      <c r="B2985" s="37" t="s">
        <v>77</v>
      </c>
      <c r="C2985" s="73" t="s">
        <v>84</v>
      </c>
      <c r="D2985" s="39">
        <v>7251</v>
      </c>
      <c r="E2985" s="39">
        <v>7862.4812909062584</v>
      </c>
      <c r="F2985" s="39">
        <v>8045.4025601497306</v>
      </c>
      <c r="G2985" s="39">
        <v>7833.5228291793228</v>
      </c>
      <c r="H2985" s="39">
        <v>7790.9041795250123</v>
      </c>
      <c r="I2985" s="39">
        <v>7511.4834958480214</v>
      </c>
    </row>
    <row r="2986" spans="1:9" x14ac:dyDescent="0.35">
      <c r="A2986" s="37" t="s">
        <v>247</v>
      </c>
      <c r="B2986" s="37" t="s">
        <v>77</v>
      </c>
      <c r="C2986" s="73" t="s">
        <v>86</v>
      </c>
      <c r="D2986" s="39">
        <v>6996</v>
      </c>
      <c r="E2986" s="39">
        <v>7137.4986927054924</v>
      </c>
      <c r="F2986" s="39">
        <v>7767.6301834094429</v>
      </c>
      <c r="G2986" s="39">
        <v>7987.2816550208227</v>
      </c>
      <c r="H2986" s="39">
        <v>7865.1612801541296</v>
      </c>
      <c r="I2986" s="39">
        <v>7845.3970062435619</v>
      </c>
    </row>
    <row r="2987" spans="1:9" x14ac:dyDescent="0.35">
      <c r="A2987" s="37" t="s">
        <v>247</v>
      </c>
      <c r="B2987" s="37" t="s">
        <v>77</v>
      </c>
      <c r="C2987" s="73" t="s">
        <v>88</v>
      </c>
      <c r="D2987" s="39">
        <v>5220</v>
      </c>
      <c r="E2987" s="39">
        <v>6360.5868674814201</v>
      </c>
      <c r="F2987" s="39">
        <v>6559.3632938277042</v>
      </c>
      <c r="G2987" s="39">
        <v>7209.5440879922262</v>
      </c>
      <c r="H2987" s="39">
        <v>7439.6390607136673</v>
      </c>
      <c r="I2987" s="39">
        <v>7407.4561418494231</v>
      </c>
    </row>
    <row r="2988" spans="1:9" x14ac:dyDescent="0.35">
      <c r="A2988" s="37" t="s">
        <v>247</v>
      </c>
      <c r="B2988" s="37" t="s">
        <v>77</v>
      </c>
      <c r="C2988" s="73" t="s">
        <v>90</v>
      </c>
      <c r="D2988" s="39">
        <v>3357</v>
      </c>
      <c r="E2988" s="39">
        <v>4307.7114051839271</v>
      </c>
      <c r="F2988" s="39">
        <v>5360.3616686049863</v>
      </c>
      <c r="G2988" s="39">
        <v>5625.3259173056022</v>
      </c>
      <c r="H2988" s="39">
        <v>6244.6413072406622</v>
      </c>
      <c r="I2988" s="39">
        <v>6487.6365987614436</v>
      </c>
    </row>
    <row r="2989" spans="1:9" x14ac:dyDescent="0.35">
      <c r="A2989" s="37" t="s">
        <v>247</v>
      </c>
      <c r="B2989" s="37" t="s">
        <v>77</v>
      </c>
      <c r="C2989" s="73" t="s">
        <v>92</v>
      </c>
      <c r="D2989" s="39">
        <v>2693</v>
      </c>
      <c r="E2989" s="39">
        <v>3321.2367834402339</v>
      </c>
      <c r="F2989" s="39">
        <v>4378.5277130532349</v>
      </c>
      <c r="G2989" s="39">
        <v>5738.6988562024144</v>
      </c>
      <c r="H2989" s="39">
        <v>6653.9268019576684</v>
      </c>
      <c r="I2989" s="39">
        <v>7567.9433743632071</v>
      </c>
    </row>
    <row r="2990" spans="1:9" x14ac:dyDescent="0.35">
      <c r="A2990" s="37" t="s">
        <v>247</v>
      </c>
      <c r="B2990" s="37" t="s">
        <v>79</v>
      </c>
      <c r="C2990" s="73" t="s">
        <v>57</v>
      </c>
      <c r="D2990" s="39">
        <v>834</v>
      </c>
      <c r="E2990" s="39">
        <v>788.64200244293988</v>
      </c>
      <c r="F2990" s="39">
        <v>746.1574146311998</v>
      </c>
      <c r="G2990" s="39">
        <v>728.72877177452801</v>
      </c>
      <c r="H2990" s="39">
        <v>721.38813511012768</v>
      </c>
      <c r="I2990" s="39">
        <v>699.7274027687771</v>
      </c>
    </row>
    <row r="2991" spans="1:9" x14ac:dyDescent="0.35">
      <c r="A2991" s="37" t="s">
        <v>247</v>
      </c>
      <c r="B2991" s="37" t="s">
        <v>79</v>
      </c>
      <c r="C2991" s="74" t="s">
        <v>59</v>
      </c>
      <c r="D2991" s="39">
        <v>931</v>
      </c>
      <c r="E2991" s="39">
        <v>804.75901531861496</v>
      </c>
      <c r="F2991" s="39">
        <v>782.31083325638906</v>
      </c>
      <c r="G2991" s="39">
        <v>746.5400390317443</v>
      </c>
      <c r="H2991" s="39">
        <v>734.52209841264425</v>
      </c>
      <c r="I2991" s="39">
        <v>731.92833767968068</v>
      </c>
    </row>
    <row r="2992" spans="1:9" x14ac:dyDescent="0.35">
      <c r="A2992" s="37" t="s">
        <v>247</v>
      </c>
      <c r="B2992" s="37" t="s">
        <v>79</v>
      </c>
      <c r="C2992" s="73" t="s">
        <v>61</v>
      </c>
      <c r="D2992" s="39">
        <v>1060</v>
      </c>
      <c r="E2992" s="39">
        <v>887.26491041353665</v>
      </c>
      <c r="F2992" s="39">
        <v>779.06100531389757</v>
      </c>
      <c r="G2992" s="39">
        <v>765.5076575425087</v>
      </c>
      <c r="H2992" s="39">
        <v>740.07653981025044</v>
      </c>
      <c r="I2992" s="39">
        <v>736.38289466433434</v>
      </c>
    </row>
    <row r="2993" spans="1:9" x14ac:dyDescent="0.35">
      <c r="A2993" s="37" t="s">
        <v>247</v>
      </c>
      <c r="B2993" s="37" t="s">
        <v>79</v>
      </c>
      <c r="C2993" s="73" t="s">
        <v>63</v>
      </c>
      <c r="D2993" s="39">
        <v>957</v>
      </c>
      <c r="E2993" s="39">
        <v>856.9166066517389</v>
      </c>
      <c r="F2993" s="39">
        <v>730.96583041740234</v>
      </c>
      <c r="G2993" s="39">
        <v>640.16157399973952</v>
      </c>
      <c r="H2993" s="39">
        <v>625.21681645191416</v>
      </c>
      <c r="I2993" s="39">
        <v>599.15723704729908</v>
      </c>
    </row>
    <row r="2994" spans="1:9" x14ac:dyDescent="0.35">
      <c r="A2994" s="37" t="s">
        <v>247</v>
      </c>
      <c r="B2994" s="37" t="s">
        <v>79</v>
      </c>
      <c r="C2994" s="73" t="s">
        <v>65</v>
      </c>
      <c r="D2994" s="39">
        <v>894</v>
      </c>
      <c r="E2994" s="39">
        <v>889.22896130190975</v>
      </c>
      <c r="F2994" s="39">
        <v>878.01471502917627</v>
      </c>
      <c r="G2994" s="39">
        <v>781.42865880283023</v>
      </c>
      <c r="H2994" s="39">
        <v>696.00690955897585</v>
      </c>
      <c r="I2994" s="39">
        <v>664.77856757320978</v>
      </c>
    </row>
    <row r="2995" spans="1:9" x14ac:dyDescent="0.35">
      <c r="A2995" s="37" t="s">
        <v>247</v>
      </c>
      <c r="B2995" s="37" t="s">
        <v>79</v>
      </c>
      <c r="C2995" s="73" t="s">
        <v>67</v>
      </c>
      <c r="D2995" s="39">
        <v>1004</v>
      </c>
      <c r="E2995" s="39">
        <v>908.83560220876586</v>
      </c>
      <c r="F2995" s="39">
        <v>957.48265401155777</v>
      </c>
      <c r="G2995" s="39">
        <v>955.00304812835066</v>
      </c>
      <c r="H2995" s="39">
        <v>877.79311165389549</v>
      </c>
      <c r="I2995" s="39">
        <v>795.15929497434331</v>
      </c>
    </row>
    <row r="2996" spans="1:9" x14ac:dyDescent="0.35">
      <c r="A2996" s="37" t="s">
        <v>247</v>
      </c>
      <c r="B2996" s="37" t="s">
        <v>79</v>
      </c>
      <c r="C2996" s="73" t="s">
        <v>69</v>
      </c>
      <c r="D2996" s="39">
        <v>865</v>
      </c>
      <c r="E2996" s="39">
        <v>971.41169255860223</v>
      </c>
      <c r="F2996" s="39">
        <v>914.90839950456495</v>
      </c>
      <c r="G2996" s="39">
        <v>945.43669475300169</v>
      </c>
      <c r="H2996" s="39">
        <v>956.94216022111073</v>
      </c>
      <c r="I2996" s="39">
        <v>897.61613839795109</v>
      </c>
    </row>
    <row r="2997" spans="1:9" x14ac:dyDescent="0.35">
      <c r="A2997" s="37" t="s">
        <v>247</v>
      </c>
      <c r="B2997" s="37" t="s">
        <v>79</v>
      </c>
      <c r="C2997" s="73" t="s">
        <v>71</v>
      </c>
      <c r="D2997" s="39">
        <v>894</v>
      </c>
      <c r="E2997" s="39">
        <v>897.61801027031606</v>
      </c>
      <c r="F2997" s="39">
        <v>974.01926187656659</v>
      </c>
      <c r="G2997" s="39">
        <v>924.30549387068072</v>
      </c>
      <c r="H2997" s="39">
        <v>948.97093149444981</v>
      </c>
      <c r="I2997" s="39">
        <v>972.37822981415502</v>
      </c>
    </row>
    <row r="2998" spans="1:9" x14ac:dyDescent="0.35">
      <c r="A2998" s="37" t="s">
        <v>247</v>
      </c>
      <c r="B2998" s="37" t="s">
        <v>79</v>
      </c>
      <c r="C2998" s="73" t="s">
        <v>73</v>
      </c>
      <c r="D2998" s="39">
        <v>897</v>
      </c>
      <c r="E2998" s="39">
        <v>914.30701439041923</v>
      </c>
      <c r="F2998" s="39">
        <v>899.91396989694999</v>
      </c>
      <c r="G2998" s="39">
        <v>956.80680736361887</v>
      </c>
      <c r="H2998" s="39">
        <v>914.77942525433696</v>
      </c>
      <c r="I2998" s="39">
        <v>940.21167634769995</v>
      </c>
    </row>
    <row r="2999" spans="1:9" x14ac:dyDescent="0.35">
      <c r="A2999" s="37" t="s">
        <v>247</v>
      </c>
      <c r="B2999" s="37" t="s">
        <v>79</v>
      </c>
      <c r="C2999" s="73" t="s">
        <v>76</v>
      </c>
      <c r="D2999" s="39">
        <v>1056</v>
      </c>
      <c r="E2999" s="39">
        <v>902.02374814436348</v>
      </c>
      <c r="F2999" s="39">
        <v>939.98770695918597</v>
      </c>
      <c r="G2999" s="39">
        <v>929.38589372250385</v>
      </c>
      <c r="H2999" s="39">
        <v>972.54604144940436</v>
      </c>
      <c r="I2999" s="39">
        <v>937.99572799935913</v>
      </c>
    </row>
    <row r="3000" spans="1:9" x14ac:dyDescent="0.35">
      <c r="A3000" s="37" t="s">
        <v>247</v>
      </c>
      <c r="B3000" s="37" t="s">
        <v>79</v>
      </c>
      <c r="C3000" s="73" t="s">
        <v>78</v>
      </c>
      <c r="D3000" s="39">
        <v>1111</v>
      </c>
      <c r="E3000" s="39">
        <v>1039.2150488074301</v>
      </c>
      <c r="F3000" s="39">
        <v>912.92759751570975</v>
      </c>
      <c r="G3000" s="39">
        <v>959.91970509038686</v>
      </c>
      <c r="H3000" s="39">
        <v>953.94787955151185</v>
      </c>
      <c r="I3000" s="39">
        <v>989.29181724075738</v>
      </c>
    </row>
    <row r="3001" spans="1:9" x14ac:dyDescent="0.35">
      <c r="A3001" s="37" t="s">
        <v>247</v>
      </c>
      <c r="B3001" s="37" t="s">
        <v>79</v>
      </c>
      <c r="C3001" s="73" t="s">
        <v>80</v>
      </c>
      <c r="D3001" s="39">
        <v>1165</v>
      </c>
      <c r="E3001" s="39">
        <v>1090.47879897042</v>
      </c>
      <c r="F3001" s="39">
        <v>1035.2803962789731</v>
      </c>
      <c r="G3001" s="39">
        <v>927.3227983990239</v>
      </c>
      <c r="H3001" s="39">
        <v>981.24549588484194</v>
      </c>
      <c r="I3001" s="39">
        <v>980.59806065966382</v>
      </c>
    </row>
    <row r="3002" spans="1:9" x14ac:dyDescent="0.35">
      <c r="A3002" s="37" t="s">
        <v>247</v>
      </c>
      <c r="B3002" s="37" t="s">
        <v>79</v>
      </c>
      <c r="C3002" s="73" t="s">
        <v>82</v>
      </c>
      <c r="D3002" s="39">
        <v>1265</v>
      </c>
      <c r="E3002" s="39">
        <v>1152.405298186271</v>
      </c>
      <c r="F3002" s="39">
        <v>1107.790039423912</v>
      </c>
      <c r="G3002" s="39">
        <v>1060.2532037095191</v>
      </c>
      <c r="H3002" s="39">
        <v>969.20739047395841</v>
      </c>
      <c r="I3002" s="39">
        <v>1033.691999085655</v>
      </c>
    </row>
    <row r="3003" spans="1:9" x14ac:dyDescent="0.35">
      <c r="A3003" s="37" t="s">
        <v>247</v>
      </c>
      <c r="B3003" s="37" t="s">
        <v>79</v>
      </c>
      <c r="C3003" s="73" t="s">
        <v>84</v>
      </c>
      <c r="D3003" s="39">
        <v>1144</v>
      </c>
      <c r="E3003" s="39">
        <v>1209.764148733869</v>
      </c>
      <c r="F3003" s="39">
        <v>1129.33323841778</v>
      </c>
      <c r="G3003" s="39">
        <v>1098.5704442915201</v>
      </c>
      <c r="H3003" s="39">
        <v>1057.142647965894</v>
      </c>
      <c r="I3003" s="39">
        <v>983.31305383271524</v>
      </c>
    </row>
    <row r="3004" spans="1:9" x14ac:dyDescent="0.35">
      <c r="A3004" s="37" t="s">
        <v>247</v>
      </c>
      <c r="B3004" s="37" t="s">
        <v>79</v>
      </c>
      <c r="C3004" s="73" t="s">
        <v>86</v>
      </c>
      <c r="D3004" s="39">
        <v>1007</v>
      </c>
      <c r="E3004" s="39">
        <v>1067.9050567112899</v>
      </c>
      <c r="F3004" s="39">
        <v>1147.1922488110699</v>
      </c>
      <c r="G3004" s="39">
        <v>1086.34040183562</v>
      </c>
      <c r="H3004" s="39">
        <v>1063.09784539168</v>
      </c>
      <c r="I3004" s="39">
        <v>1030.9080416456229</v>
      </c>
    </row>
    <row r="3005" spans="1:9" x14ac:dyDescent="0.35">
      <c r="A3005" s="37" t="s">
        <v>247</v>
      </c>
      <c r="B3005" s="37" t="s">
        <v>79</v>
      </c>
      <c r="C3005" s="73" t="s">
        <v>88</v>
      </c>
      <c r="D3005" s="39">
        <v>726</v>
      </c>
      <c r="E3005" s="39">
        <v>871.44552264257754</v>
      </c>
      <c r="F3005" s="39">
        <v>938.45223905407056</v>
      </c>
      <c r="G3005" s="39">
        <v>1018.127951209514</v>
      </c>
      <c r="H3005" s="39">
        <v>972.49065701401412</v>
      </c>
      <c r="I3005" s="39">
        <v>960.64441124888617</v>
      </c>
    </row>
    <row r="3006" spans="1:9" x14ac:dyDescent="0.35">
      <c r="A3006" s="37" t="s">
        <v>247</v>
      </c>
      <c r="B3006" s="37" t="s">
        <v>79</v>
      </c>
      <c r="C3006" s="73" t="s">
        <v>90</v>
      </c>
      <c r="D3006" s="39">
        <v>539</v>
      </c>
      <c r="E3006" s="39">
        <v>599.00652882228792</v>
      </c>
      <c r="F3006" s="39">
        <v>734.10094020885003</v>
      </c>
      <c r="G3006" s="39">
        <v>801.48248843113333</v>
      </c>
      <c r="H3006" s="39">
        <v>879.8013082430823</v>
      </c>
      <c r="I3006" s="39">
        <v>849.91593453521978</v>
      </c>
    </row>
    <row r="3007" spans="1:9" x14ac:dyDescent="0.35">
      <c r="A3007" s="37" t="s">
        <v>247</v>
      </c>
      <c r="B3007" s="37" t="s">
        <v>79</v>
      </c>
      <c r="C3007" s="73" t="s">
        <v>92</v>
      </c>
      <c r="D3007" s="39">
        <v>493</v>
      </c>
      <c r="E3007" s="39">
        <v>557.36121270879244</v>
      </c>
      <c r="F3007" s="39">
        <v>646.87042926076845</v>
      </c>
      <c r="G3007" s="39">
        <v>785.38420154172809</v>
      </c>
      <c r="H3007" s="39">
        <v>899.35491287855973</v>
      </c>
      <c r="I3007" s="39">
        <v>1006.378040156592</v>
      </c>
    </row>
    <row r="3008" spans="1:9" x14ac:dyDescent="0.35">
      <c r="A3008" s="37" t="s">
        <v>247</v>
      </c>
      <c r="B3008" s="37" t="s">
        <v>81</v>
      </c>
      <c r="C3008" s="73" t="s">
        <v>57</v>
      </c>
      <c r="D3008" s="39">
        <v>21</v>
      </c>
      <c r="E3008" s="39">
        <v>21.019277769091001</v>
      </c>
      <c r="F3008" s="39">
        <v>21.255986554855308</v>
      </c>
      <c r="G3008" s="39">
        <v>22.110720220679958</v>
      </c>
      <c r="H3008" s="39">
        <v>23.066374564710511</v>
      </c>
      <c r="I3008" s="39">
        <v>23.16140921603467</v>
      </c>
    </row>
    <row r="3009" spans="1:9" x14ac:dyDescent="0.35">
      <c r="A3009" s="37" t="s">
        <v>247</v>
      </c>
      <c r="B3009" s="37" t="s">
        <v>81</v>
      </c>
      <c r="C3009" s="74" t="s">
        <v>59</v>
      </c>
      <c r="D3009" s="39">
        <v>14</v>
      </c>
      <c r="E3009" s="39">
        <v>14.583601804451691</v>
      </c>
      <c r="F3009" s="39">
        <v>15.266149988599659</v>
      </c>
      <c r="G3009" s="39">
        <v>15.18420303774886</v>
      </c>
      <c r="H3009" s="39">
        <v>15.792510603083111</v>
      </c>
      <c r="I3009" s="39">
        <v>16.519193951262451</v>
      </c>
    </row>
    <row r="3010" spans="1:9" x14ac:dyDescent="0.35">
      <c r="A3010" s="37" t="s">
        <v>247</v>
      </c>
      <c r="B3010" s="37" t="s">
        <v>81</v>
      </c>
      <c r="C3010" s="73" t="s">
        <v>61</v>
      </c>
      <c r="D3010" s="39">
        <v>20</v>
      </c>
      <c r="E3010" s="39">
        <v>21.92230536309799</v>
      </c>
      <c r="F3010" s="39">
        <v>23.063846334224451</v>
      </c>
      <c r="G3010" s="39">
        <v>23.772099047381861</v>
      </c>
      <c r="H3010" s="39">
        <v>23.536238471425229</v>
      </c>
      <c r="I3010" s="39">
        <v>24.063799469948808</v>
      </c>
    </row>
    <row r="3011" spans="1:9" x14ac:dyDescent="0.35">
      <c r="A3011" s="37" t="s">
        <v>247</v>
      </c>
      <c r="B3011" s="37" t="s">
        <v>81</v>
      </c>
      <c r="C3011" s="73" t="s">
        <v>63</v>
      </c>
      <c r="D3011" s="39">
        <v>36</v>
      </c>
      <c r="E3011" s="39">
        <v>33.472939194932941</v>
      </c>
      <c r="F3011" s="39">
        <v>34.844545796795543</v>
      </c>
      <c r="G3011" s="39">
        <v>36.136972043160512</v>
      </c>
      <c r="H3011" s="39">
        <v>36.931665193581253</v>
      </c>
      <c r="I3011" s="39">
        <v>36.600599711184458</v>
      </c>
    </row>
    <row r="3012" spans="1:9" x14ac:dyDescent="0.35">
      <c r="A3012" s="37" t="s">
        <v>247</v>
      </c>
      <c r="B3012" s="37" t="s">
        <v>81</v>
      </c>
      <c r="C3012" s="73" t="s">
        <v>65</v>
      </c>
      <c r="D3012" s="39">
        <v>51</v>
      </c>
      <c r="E3012" s="39">
        <v>46.127081986203983</v>
      </c>
      <c r="F3012" s="39">
        <v>47.789601990237777</v>
      </c>
      <c r="G3012" s="39">
        <v>48.900101060610808</v>
      </c>
      <c r="H3012" s="39">
        <v>49.147195278005313</v>
      </c>
      <c r="I3012" s="39">
        <v>49.096340628104507</v>
      </c>
    </row>
    <row r="3013" spans="1:9" x14ac:dyDescent="0.35">
      <c r="A3013" s="37" t="s">
        <v>247</v>
      </c>
      <c r="B3013" s="37" t="s">
        <v>81</v>
      </c>
      <c r="C3013" s="73" t="s">
        <v>67</v>
      </c>
      <c r="D3013" s="39">
        <v>55</v>
      </c>
      <c r="E3013" s="39">
        <v>59.075836216930362</v>
      </c>
      <c r="F3013" s="39">
        <v>59.993177151909848</v>
      </c>
      <c r="G3013" s="39">
        <v>62.823268573365958</v>
      </c>
      <c r="H3013" s="39">
        <v>63.931980300577251</v>
      </c>
      <c r="I3013" s="39">
        <v>63.968797084223858</v>
      </c>
    </row>
    <row r="3014" spans="1:9" x14ac:dyDescent="0.35">
      <c r="A3014" s="37" t="s">
        <v>247</v>
      </c>
      <c r="B3014" s="37" t="s">
        <v>81</v>
      </c>
      <c r="C3014" s="73" t="s">
        <v>69</v>
      </c>
      <c r="D3014" s="39">
        <v>4</v>
      </c>
      <c r="E3014" s="39">
        <v>8.7007785817739016</v>
      </c>
      <c r="F3014" s="39">
        <v>11.070248462387189</v>
      </c>
      <c r="G3014" s="39">
        <v>10.96997029157</v>
      </c>
      <c r="H3014" s="39">
        <v>13.00755083277636</v>
      </c>
      <c r="I3014" s="39">
        <v>13.192570502331041</v>
      </c>
    </row>
    <row r="3015" spans="1:9" x14ac:dyDescent="0.35">
      <c r="A3015" s="37" t="s">
        <v>247</v>
      </c>
      <c r="B3015" s="37" t="s">
        <v>81</v>
      </c>
      <c r="C3015" s="73" t="s">
        <v>71</v>
      </c>
      <c r="D3015" s="39">
        <v>40</v>
      </c>
      <c r="E3015" s="39">
        <v>43.316046822657832</v>
      </c>
      <c r="F3015" s="39">
        <v>47.539073570052302</v>
      </c>
      <c r="G3015" s="39">
        <v>49.895515503340661</v>
      </c>
      <c r="H3015" s="39">
        <v>50.884366621118303</v>
      </c>
      <c r="I3015" s="39">
        <v>52.956798984769208</v>
      </c>
    </row>
    <row r="3016" spans="1:9" x14ac:dyDescent="0.35">
      <c r="A3016" s="37" t="s">
        <v>247</v>
      </c>
      <c r="B3016" s="37" t="s">
        <v>81</v>
      </c>
      <c r="C3016" s="73" t="s">
        <v>73</v>
      </c>
      <c r="D3016" s="39">
        <v>18</v>
      </c>
      <c r="E3016" s="39">
        <v>15.93740671816143</v>
      </c>
      <c r="F3016" s="39">
        <v>19.51972941488831</v>
      </c>
      <c r="G3016" s="39">
        <v>22.8282436409315</v>
      </c>
      <c r="H3016" s="39">
        <v>24.035542015509261</v>
      </c>
      <c r="I3016" s="39">
        <v>24.221211238343422</v>
      </c>
    </row>
    <row r="3017" spans="1:9" x14ac:dyDescent="0.35">
      <c r="A3017" s="37" t="s">
        <v>247</v>
      </c>
      <c r="B3017" s="37" t="s">
        <v>81</v>
      </c>
      <c r="C3017" s="73" t="s">
        <v>76</v>
      </c>
      <c r="D3017" s="39">
        <v>20</v>
      </c>
      <c r="E3017" s="39">
        <v>23.221205561129668</v>
      </c>
      <c r="F3017" s="39">
        <v>23.376474715375871</v>
      </c>
      <c r="G3017" s="39">
        <v>25.967849710190428</v>
      </c>
      <c r="H3017" s="39">
        <v>28.046757788548071</v>
      </c>
      <c r="I3017" s="39">
        <v>28.819998011256871</v>
      </c>
    </row>
    <row r="3018" spans="1:9" x14ac:dyDescent="0.35">
      <c r="A3018" s="37" t="s">
        <v>247</v>
      </c>
      <c r="B3018" s="37" t="s">
        <v>81</v>
      </c>
      <c r="C3018" s="73" t="s">
        <v>78</v>
      </c>
      <c r="D3018" s="39">
        <v>27</v>
      </c>
      <c r="E3018" s="39">
        <v>20.93549088474207</v>
      </c>
      <c r="F3018" s="39">
        <v>24.915513976533848</v>
      </c>
      <c r="G3018" s="39">
        <v>25.19269233106267</v>
      </c>
      <c r="H3018" s="39">
        <v>27.670383066576139</v>
      </c>
      <c r="I3018" s="39">
        <v>29.41722381705015</v>
      </c>
    </row>
    <row r="3019" spans="1:9" x14ac:dyDescent="0.35">
      <c r="A3019" s="37" t="s">
        <v>247</v>
      </c>
      <c r="B3019" s="37" t="s">
        <v>81</v>
      </c>
      <c r="C3019" s="73" t="s">
        <v>80</v>
      </c>
      <c r="D3019" s="39">
        <v>41</v>
      </c>
      <c r="E3019" s="39">
        <v>40.232070417186563</v>
      </c>
      <c r="F3019" s="39">
        <v>36.663704768925733</v>
      </c>
      <c r="G3019" s="39">
        <v>39.704587847804248</v>
      </c>
      <c r="H3019" s="39">
        <v>40.344226679850443</v>
      </c>
      <c r="I3019" s="39">
        <v>42.180725192808787</v>
      </c>
    </row>
    <row r="3020" spans="1:9" x14ac:dyDescent="0.35">
      <c r="A3020" s="37" t="s">
        <v>247</v>
      </c>
      <c r="B3020" s="37" t="s">
        <v>81</v>
      </c>
      <c r="C3020" s="73" t="s">
        <v>82</v>
      </c>
      <c r="D3020" s="39">
        <v>30</v>
      </c>
      <c r="E3020" s="39">
        <v>28.2081938904516</v>
      </c>
      <c r="F3020" s="39">
        <v>29.004666202169819</v>
      </c>
      <c r="G3020" s="39">
        <v>26.423406174680149</v>
      </c>
      <c r="H3020" s="39">
        <v>28.866009485321651</v>
      </c>
      <c r="I3020" s="39">
        <v>29.941231877997399</v>
      </c>
    </row>
    <row r="3021" spans="1:9" x14ac:dyDescent="0.35">
      <c r="A3021" s="37" t="s">
        <v>247</v>
      </c>
      <c r="B3021" s="37" t="s">
        <v>81</v>
      </c>
      <c r="C3021" s="73" t="s">
        <v>84</v>
      </c>
      <c r="D3021" s="39">
        <v>14</v>
      </c>
      <c r="E3021" s="39">
        <v>19.053849232945861</v>
      </c>
      <c r="F3021" s="39">
        <v>18.610047993948729</v>
      </c>
      <c r="G3021" s="39">
        <v>18.861387192503329</v>
      </c>
      <c r="H3021" s="39">
        <v>17.200997400604798</v>
      </c>
      <c r="I3021" s="39">
        <v>18.500414812271611</v>
      </c>
    </row>
    <row r="3022" spans="1:9" x14ac:dyDescent="0.35">
      <c r="A3022" s="37" t="s">
        <v>247</v>
      </c>
      <c r="B3022" s="37" t="s">
        <v>81</v>
      </c>
      <c r="C3022" s="73" t="s">
        <v>86</v>
      </c>
      <c r="D3022" s="39">
        <v>10</v>
      </c>
      <c r="E3022" s="39">
        <v>8.8494039787711394</v>
      </c>
      <c r="F3022" s="39">
        <v>13.14495515769986</v>
      </c>
      <c r="G3022" s="39">
        <v>12.699594116649889</v>
      </c>
      <c r="H3022" s="39">
        <v>12.797196249405181</v>
      </c>
      <c r="I3022" s="39">
        <v>11.47836778120409</v>
      </c>
    </row>
    <row r="3023" spans="1:9" x14ac:dyDescent="0.35">
      <c r="A3023" s="37" t="s">
        <v>247</v>
      </c>
      <c r="B3023" s="37" t="s">
        <v>81</v>
      </c>
      <c r="C3023" s="73" t="s">
        <v>88</v>
      </c>
      <c r="D3023" s="39">
        <v>16</v>
      </c>
      <c r="E3023" s="39">
        <v>15.958233124665901</v>
      </c>
      <c r="F3023" s="39">
        <v>13.567212308261229</v>
      </c>
      <c r="G3023" s="39">
        <v>18.729321931616919</v>
      </c>
      <c r="H3023" s="39">
        <v>18.24194051230478</v>
      </c>
      <c r="I3023" s="39">
        <v>18.53056908536907</v>
      </c>
    </row>
    <row r="3024" spans="1:9" x14ac:dyDescent="0.35">
      <c r="A3024" s="37" t="s">
        <v>247</v>
      </c>
      <c r="B3024" s="37" t="s">
        <v>81</v>
      </c>
      <c r="C3024" s="73" t="s">
        <v>90</v>
      </c>
      <c r="D3024" s="39">
        <v>10</v>
      </c>
      <c r="E3024" s="39">
        <v>18.101167983979099</v>
      </c>
      <c r="F3024" s="39">
        <v>18.542659456197669</v>
      </c>
      <c r="G3024" s="39">
        <v>16.402038506843201</v>
      </c>
      <c r="H3024" s="39">
        <v>21.165096797206971</v>
      </c>
      <c r="I3024" s="39">
        <v>20.883297205379339</v>
      </c>
    </row>
    <row r="3025" spans="1:9" x14ac:dyDescent="0.35">
      <c r="A3025" s="37" t="s">
        <v>247</v>
      </c>
      <c r="B3025" s="37" t="s">
        <v>81</v>
      </c>
      <c r="C3025" s="73" t="s">
        <v>92</v>
      </c>
      <c r="D3025" s="39">
        <v>3</v>
      </c>
      <c r="E3025" s="39">
        <v>5.4836133826746369</v>
      </c>
      <c r="F3025" s="39">
        <v>10.49912526628928</v>
      </c>
      <c r="G3025" s="39">
        <v>13.623327821850721</v>
      </c>
      <c r="H3025" s="39">
        <v>13.47589151626735</v>
      </c>
      <c r="I3025" s="39">
        <v>16.863377960618799</v>
      </c>
    </row>
    <row r="3026" spans="1:9" x14ac:dyDescent="0.35">
      <c r="A3026" s="37" t="s">
        <v>247</v>
      </c>
      <c r="B3026" s="37" t="s">
        <v>83</v>
      </c>
      <c r="C3026" s="73" t="s">
        <v>57</v>
      </c>
      <c r="D3026" s="39">
        <v>9479</v>
      </c>
      <c r="E3026" s="39">
        <v>10449.27086937047</v>
      </c>
      <c r="F3026" s="39">
        <v>11012.10400651698</v>
      </c>
      <c r="G3026" s="39">
        <v>11782.342091777269</v>
      </c>
      <c r="H3026" s="39">
        <v>12557.30505759997</v>
      </c>
      <c r="I3026" s="39">
        <v>13133.911056296951</v>
      </c>
    </row>
    <row r="3027" spans="1:9" x14ac:dyDescent="0.35">
      <c r="A3027" s="37" t="s">
        <v>247</v>
      </c>
      <c r="B3027" s="37" t="s">
        <v>83</v>
      </c>
      <c r="C3027" s="74" t="s">
        <v>59</v>
      </c>
      <c r="D3027" s="39">
        <v>11173</v>
      </c>
      <c r="E3027" s="39">
        <v>10382.335046007151</v>
      </c>
      <c r="F3027" s="39">
        <v>11242.39846222811</v>
      </c>
      <c r="G3027" s="39">
        <v>11802.033337927751</v>
      </c>
      <c r="H3027" s="39">
        <v>12543.93397425611</v>
      </c>
      <c r="I3027" s="39">
        <v>13318.681423456601</v>
      </c>
    </row>
    <row r="3028" spans="1:9" x14ac:dyDescent="0.35">
      <c r="A3028" s="37" t="s">
        <v>247</v>
      </c>
      <c r="B3028" s="37" t="s">
        <v>83</v>
      </c>
      <c r="C3028" s="73" t="s">
        <v>61</v>
      </c>
      <c r="D3028" s="39">
        <v>12092</v>
      </c>
      <c r="E3028" s="39">
        <v>11988.173058373141</v>
      </c>
      <c r="F3028" s="39">
        <v>11409.48572399942</v>
      </c>
      <c r="G3028" s="39">
        <v>12183.81170027792</v>
      </c>
      <c r="H3028" s="39">
        <v>12727.217178277089</v>
      </c>
      <c r="I3028" s="39">
        <v>13461.397333481411</v>
      </c>
    </row>
    <row r="3029" spans="1:9" x14ac:dyDescent="0.35">
      <c r="A3029" s="37" t="s">
        <v>247</v>
      </c>
      <c r="B3029" s="37" t="s">
        <v>83</v>
      </c>
      <c r="C3029" s="73" t="s">
        <v>63</v>
      </c>
      <c r="D3029" s="39">
        <v>10434</v>
      </c>
      <c r="E3029" s="39">
        <v>12294.244189890411</v>
      </c>
      <c r="F3029" s="39">
        <v>12440.315677829671</v>
      </c>
      <c r="G3029" s="39">
        <v>12007.27698805806</v>
      </c>
      <c r="H3029" s="39">
        <v>12678.889555602411</v>
      </c>
      <c r="I3029" s="39">
        <v>13191.93384342528</v>
      </c>
    </row>
    <row r="3030" spans="1:9" x14ac:dyDescent="0.35">
      <c r="A3030" s="37" t="s">
        <v>247</v>
      </c>
      <c r="B3030" s="37" t="s">
        <v>83</v>
      </c>
      <c r="C3030" s="73" t="s">
        <v>65</v>
      </c>
      <c r="D3030" s="39">
        <v>9495</v>
      </c>
      <c r="E3030" s="39">
        <v>10424.39298485624</v>
      </c>
      <c r="F3030" s="39">
        <v>12374.510482730109</v>
      </c>
      <c r="G3030" s="39">
        <v>12675.14843587525</v>
      </c>
      <c r="H3030" s="39">
        <v>12418.562864322979</v>
      </c>
      <c r="I3030" s="39">
        <v>12908.27588091247</v>
      </c>
    </row>
    <row r="3031" spans="1:9" x14ac:dyDescent="0.35">
      <c r="A3031" s="37" t="s">
        <v>247</v>
      </c>
      <c r="B3031" s="37" t="s">
        <v>83</v>
      </c>
      <c r="C3031" s="73" t="s">
        <v>67</v>
      </c>
      <c r="D3031" s="39">
        <v>11059</v>
      </c>
      <c r="E3031" s="39">
        <v>10706.094467237979</v>
      </c>
      <c r="F3031" s="39">
        <v>11938.48101928096</v>
      </c>
      <c r="G3031" s="39">
        <v>13674.984299159471</v>
      </c>
      <c r="H3031" s="39">
        <v>14057.169301268101</v>
      </c>
      <c r="I3031" s="39">
        <v>13966.20322849751</v>
      </c>
    </row>
    <row r="3032" spans="1:9" x14ac:dyDescent="0.35">
      <c r="A3032" s="37" t="s">
        <v>247</v>
      </c>
      <c r="B3032" s="37" t="s">
        <v>83</v>
      </c>
      <c r="C3032" s="73" t="s">
        <v>69</v>
      </c>
      <c r="D3032" s="39">
        <v>11626</v>
      </c>
      <c r="E3032" s="39">
        <v>12323.07561695101</v>
      </c>
      <c r="F3032" s="39">
        <v>12505.007647222959</v>
      </c>
      <c r="G3032" s="39">
        <v>13657.193689120801</v>
      </c>
      <c r="H3032" s="39">
        <v>15271.68708361069</v>
      </c>
      <c r="I3032" s="39">
        <v>15708.707238931171</v>
      </c>
    </row>
    <row r="3033" spans="1:9" x14ac:dyDescent="0.35">
      <c r="A3033" s="37" t="s">
        <v>247</v>
      </c>
      <c r="B3033" s="37" t="s">
        <v>83</v>
      </c>
      <c r="C3033" s="73" t="s">
        <v>71</v>
      </c>
      <c r="D3033" s="39">
        <v>11630</v>
      </c>
      <c r="E3033" s="39">
        <v>12570.504710580561</v>
      </c>
      <c r="F3033" s="39">
        <v>13277.701896899491</v>
      </c>
      <c r="G3033" s="39">
        <v>13539.394939493021</v>
      </c>
      <c r="H3033" s="39">
        <v>14612.382907978041</v>
      </c>
      <c r="I3033" s="39">
        <v>16158.054802447919</v>
      </c>
    </row>
    <row r="3034" spans="1:9" x14ac:dyDescent="0.35">
      <c r="A3034" s="37" t="s">
        <v>247</v>
      </c>
      <c r="B3034" s="37" t="s">
        <v>83</v>
      </c>
      <c r="C3034" s="73" t="s">
        <v>73</v>
      </c>
      <c r="D3034" s="39">
        <v>11575</v>
      </c>
      <c r="E3034" s="39">
        <v>12457.33836666382</v>
      </c>
      <c r="F3034" s="39">
        <v>13361.29946838937</v>
      </c>
      <c r="G3034" s="39">
        <v>14018.690942094199</v>
      </c>
      <c r="H3034" s="39">
        <v>14287.78188806813</v>
      </c>
      <c r="I3034" s="39">
        <v>15318.12431862926</v>
      </c>
    </row>
    <row r="3035" spans="1:9" x14ac:dyDescent="0.35">
      <c r="A3035" s="37" t="s">
        <v>247</v>
      </c>
      <c r="B3035" s="37" t="s">
        <v>83</v>
      </c>
      <c r="C3035" s="73" t="s">
        <v>76</v>
      </c>
      <c r="D3035" s="39">
        <v>12274</v>
      </c>
      <c r="E3035" s="39">
        <v>11959.435866473459</v>
      </c>
      <c r="F3035" s="39">
        <v>13001.641311619651</v>
      </c>
      <c r="G3035" s="39">
        <v>13891.813250500971</v>
      </c>
      <c r="H3035" s="39">
        <v>14501.135892385861</v>
      </c>
      <c r="I3035" s="39">
        <v>14777.178680753639</v>
      </c>
    </row>
    <row r="3036" spans="1:9" x14ac:dyDescent="0.35">
      <c r="A3036" s="37" t="s">
        <v>247</v>
      </c>
      <c r="B3036" s="37" t="s">
        <v>83</v>
      </c>
      <c r="C3036" s="73" t="s">
        <v>78</v>
      </c>
      <c r="D3036" s="39">
        <v>11780</v>
      </c>
      <c r="E3036" s="39">
        <v>12262.215303881871</v>
      </c>
      <c r="F3036" s="39">
        <v>12020.307854280491</v>
      </c>
      <c r="G3036" s="39">
        <v>13218.030082208519</v>
      </c>
      <c r="H3036" s="39">
        <v>14084.42471309308</v>
      </c>
      <c r="I3036" s="39">
        <v>14662.777539557301</v>
      </c>
    </row>
    <row r="3037" spans="1:9" x14ac:dyDescent="0.35">
      <c r="A3037" s="37" t="s">
        <v>247</v>
      </c>
      <c r="B3037" s="37" t="s">
        <v>83</v>
      </c>
      <c r="C3037" s="73" t="s">
        <v>80</v>
      </c>
      <c r="D3037" s="39">
        <v>11134</v>
      </c>
      <c r="E3037" s="39">
        <v>11703.48350367696</v>
      </c>
      <c r="F3037" s="39">
        <v>12087.26944196051</v>
      </c>
      <c r="G3037" s="39">
        <v>11984.977109074191</v>
      </c>
      <c r="H3037" s="39">
        <v>13268.75187356853</v>
      </c>
      <c r="I3037" s="39">
        <v>14112.042595893579</v>
      </c>
    </row>
    <row r="3038" spans="1:9" x14ac:dyDescent="0.35">
      <c r="A3038" s="37" t="s">
        <v>247</v>
      </c>
      <c r="B3038" s="37" t="s">
        <v>83</v>
      </c>
      <c r="C3038" s="73" t="s">
        <v>82</v>
      </c>
      <c r="D3038" s="39">
        <v>10123</v>
      </c>
      <c r="E3038" s="39">
        <v>10839.29536444214</v>
      </c>
      <c r="F3038" s="39">
        <v>11300.00265058661</v>
      </c>
      <c r="G3038" s="39">
        <v>11713.71119507173</v>
      </c>
      <c r="H3038" s="39">
        <v>11714.67868083322</v>
      </c>
      <c r="I3038" s="39">
        <v>13045.707344538991</v>
      </c>
    </row>
    <row r="3039" spans="1:9" x14ac:dyDescent="0.35">
      <c r="A3039" s="37" t="s">
        <v>247</v>
      </c>
      <c r="B3039" s="37" t="s">
        <v>83</v>
      </c>
      <c r="C3039" s="73" t="s">
        <v>84</v>
      </c>
      <c r="D3039" s="39">
        <v>8519</v>
      </c>
      <c r="E3039" s="39">
        <v>9645.0651253019169</v>
      </c>
      <c r="F3039" s="39">
        <v>10237.724807020481</v>
      </c>
      <c r="G3039" s="39">
        <v>10719.735206920301</v>
      </c>
      <c r="H3039" s="39">
        <v>11144.852258761421</v>
      </c>
      <c r="I3039" s="39">
        <v>11229.97435510319</v>
      </c>
    </row>
    <row r="3040" spans="1:9" x14ac:dyDescent="0.35">
      <c r="A3040" s="37" t="s">
        <v>247</v>
      </c>
      <c r="B3040" s="37" t="s">
        <v>83</v>
      </c>
      <c r="C3040" s="73" t="s">
        <v>86</v>
      </c>
      <c r="D3040" s="39">
        <v>7216</v>
      </c>
      <c r="E3040" s="39">
        <v>7986.7352924995103</v>
      </c>
      <c r="F3040" s="39">
        <v>9012.9475673106899</v>
      </c>
      <c r="G3040" s="39">
        <v>9593.5110340726897</v>
      </c>
      <c r="H3040" s="39">
        <v>10088.249010873031</v>
      </c>
      <c r="I3040" s="39">
        <v>10524.0481760079</v>
      </c>
    </row>
    <row r="3041" spans="1:9" x14ac:dyDescent="0.35">
      <c r="A3041" s="37" t="s">
        <v>247</v>
      </c>
      <c r="B3041" s="37" t="s">
        <v>83</v>
      </c>
      <c r="C3041" s="73" t="s">
        <v>88</v>
      </c>
      <c r="D3041" s="39">
        <v>4701</v>
      </c>
      <c r="E3041" s="39">
        <v>6469.3281103670324</v>
      </c>
      <c r="F3041" s="39">
        <v>7175.3736565805393</v>
      </c>
      <c r="G3041" s="39">
        <v>8161.8736636862377</v>
      </c>
      <c r="H3041" s="39">
        <v>8732.6967368591977</v>
      </c>
      <c r="I3041" s="39">
        <v>9244.3348635130569</v>
      </c>
    </row>
    <row r="3042" spans="1:9" x14ac:dyDescent="0.35">
      <c r="A3042" s="37" t="s">
        <v>247</v>
      </c>
      <c r="B3042" s="37" t="s">
        <v>83</v>
      </c>
      <c r="C3042" s="73" t="s">
        <v>90</v>
      </c>
      <c r="D3042" s="39">
        <v>2661</v>
      </c>
      <c r="E3042" s="39">
        <v>3880.919238832998</v>
      </c>
      <c r="F3042" s="39">
        <v>5367.4660058228583</v>
      </c>
      <c r="G3042" s="39">
        <v>6027.0215732887063</v>
      </c>
      <c r="H3042" s="39">
        <v>6926.690796521736</v>
      </c>
      <c r="I3042" s="39">
        <v>7461.8184749118554</v>
      </c>
    </row>
    <row r="3043" spans="1:9" x14ac:dyDescent="0.35">
      <c r="A3043" s="37" t="s">
        <v>247</v>
      </c>
      <c r="B3043" s="37" t="s">
        <v>83</v>
      </c>
      <c r="C3043" s="73" t="s">
        <v>92</v>
      </c>
      <c r="D3043" s="39">
        <v>2341</v>
      </c>
      <c r="E3043" s="39">
        <v>2960.6792838498459</v>
      </c>
      <c r="F3043" s="39">
        <v>4206.2917942671611</v>
      </c>
      <c r="G3043" s="39">
        <v>5993.9916187770868</v>
      </c>
      <c r="H3043" s="39">
        <v>7469.9978424663432</v>
      </c>
      <c r="I3043" s="39">
        <v>8940.9798839918967</v>
      </c>
    </row>
    <row r="3044" spans="1:9" x14ac:dyDescent="0.35">
      <c r="A3044" s="37" t="s">
        <v>247</v>
      </c>
      <c r="B3044" s="37" t="s">
        <v>85</v>
      </c>
      <c r="C3044" s="73" t="s">
        <v>57</v>
      </c>
      <c r="D3044" s="39">
        <v>155</v>
      </c>
      <c r="E3044" s="39">
        <v>158.13771151567059</v>
      </c>
      <c r="F3044" s="39">
        <v>159.7827799070896</v>
      </c>
      <c r="G3044" s="39">
        <v>167.83433175957151</v>
      </c>
      <c r="H3044" s="39">
        <v>177.08374744773451</v>
      </c>
      <c r="I3044" s="39">
        <v>178.0436104741309</v>
      </c>
    </row>
    <row r="3045" spans="1:9" x14ac:dyDescent="0.35">
      <c r="A3045" s="37" t="s">
        <v>247</v>
      </c>
      <c r="B3045" s="37" t="s">
        <v>85</v>
      </c>
      <c r="C3045" s="74" t="s">
        <v>59</v>
      </c>
      <c r="D3045" s="39">
        <v>187</v>
      </c>
      <c r="E3045" s="39">
        <v>194.96353783033351</v>
      </c>
      <c r="F3045" s="39">
        <v>204.11630377072461</v>
      </c>
      <c r="G3045" s="39">
        <v>206.05550816843899</v>
      </c>
      <c r="H3045" s="39">
        <v>213.3172159801353</v>
      </c>
      <c r="I3045" s="39">
        <v>221.31951843654019</v>
      </c>
    </row>
    <row r="3046" spans="1:9" x14ac:dyDescent="0.35">
      <c r="A3046" s="37" t="s">
        <v>247</v>
      </c>
      <c r="B3046" s="37" t="s">
        <v>85</v>
      </c>
      <c r="C3046" s="73" t="s">
        <v>61</v>
      </c>
      <c r="D3046" s="39">
        <v>163</v>
      </c>
      <c r="E3046" s="39">
        <v>165.39232268207121</v>
      </c>
      <c r="F3046" s="39">
        <v>174.2213985625863</v>
      </c>
      <c r="G3046" s="39">
        <v>180.2183791594467</v>
      </c>
      <c r="H3046" s="39">
        <v>180.31944571001191</v>
      </c>
      <c r="I3046" s="39">
        <v>184.36140817520439</v>
      </c>
    </row>
    <row r="3047" spans="1:9" x14ac:dyDescent="0.35">
      <c r="A3047" s="37" t="s">
        <v>247</v>
      </c>
      <c r="B3047" s="37" t="s">
        <v>85</v>
      </c>
      <c r="C3047" s="73" t="s">
        <v>63</v>
      </c>
      <c r="D3047" s="39">
        <v>96</v>
      </c>
      <c r="E3047" s="39">
        <v>87.146554369499441</v>
      </c>
      <c r="F3047" s="39">
        <v>91.180971518559375</v>
      </c>
      <c r="G3047" s="39">
        <v>95.183424474557484</v>
      </c>
      <c r="H3047" s="39">
        <v>97.390379142150664</v>
      </c>
      <c r="I3047" s="39">
        <v>95.280856727246487</v>
      </c>
    </row>
    <row r="3048" spans="1:9" x14ac:dyDescent="0.35">
      <c r="A3048" s="37" t="s">
        <v>247</v>
      </c>
      <c r="B3048" s="37" t="s">
        <v>85</v>
      </c>
      <c r="C3048" s="73" t="s">
        <v>65</v>
      </c>
      <c r="D3048" s="39">
        <v>209</v>
      </c>
      <c r="E3048" s="39">
        <v>193.9958019454721</v>
      </c>
      <c r="F3048" s="39">
        <v>201.32799342252571</v>
      </c>
      <c r="G3048" s="39">
        <v>206.72775180117881</v>
      </c>
      <c r="H3048" s="39">
        <v>209.34909702720779</v>
      </c>
      <c r="I3048" s="39">
        <v>210.40095701278111</v>
      </c>
    </row>
    <row r="3049" spans="1:9" x14ac:dyDescent="0.35">
      <c r="A3049" s="37" t="s">
        <v>247</v>
      </c>
      <c r="B3049" s="37" t="s">
        <v>85</v>
      </c>
      <c r="C3049" s="73" t="s">
        <v>67</v>
      </c>
      <c r="D3049" s="39">
        <v>155</v>
      </c>
      <c r="E3049" s="39">
        <v>168.21251060036491</v>
      </c>
      <c r="F3049" s="39">
        <v>170.20419631143591</v>
      </c>
      <c r="G3049" s="39">
        <v>181.96632423168299</v>
      </c>
      <c r="H3049" s="39">
        <v>186.60497298537629</v>
      </c>
      <c r="I3049" s="39">
        <v>186.1795712236981</v>
      </c>
    </row>
    <row r="3050" spans="1:9" x14ac:dyDescent="0.35">
      <c r="A3050" s="37" t="s">
        <v>247</v>
      </c>
      <c r="B3050" s="37" t="s">
        <v>85</v>
      </c>
      <c r="C3050" s="73" t="s">
        <v>69</v>
      </c>
      <c r="D3050" s="39">
        <v>136</v>
      </c>
      <c r="E3050" s="39">
        <v>155.35053471632389</v>
      </c>
      <c r="F3050" s="39">
        <v>169.2640249297873</v>
      </c>
      <c r="G3050" s="39">
        <v>173.14081914787789</v>
      </c>
      <c r="H3050" s="39">
        <v>184.4910962010631</v>
      </c>
      <c r="I3050" s="39">
        <v>187.51232214636411</v>
      </c>
    </row>
    <row r="3051" spans="1:9" x14ac:dyDescent="0.35">
      <c r="A3051" s="37" t="s">
        <v>247</v>
      </c>
      <c r="B3051" s="37" t="s">
        <v>85</v>
      </c>
      <c r="C3051" s="73" t="s">
        <v>71</v>
      </c>
      <c r="D3051" s="39">
        <v>80</v>
      </c>
      <c r="E3051" s="39">
        <v>99.003492913434968</v>
      </c>
      <c r="F3051" s="39">
        <v>117.5861647112857</v>
      </c>
      <c r="G3051" s="39">
        <v>127.11640283327699</v>
      </c>
      <c r="H3051" s="39">
        <v>129.72890795462749</v>
      </c>
      <c r="I3051" s="39">
        <v>139.2332796129547</v>
      </c>
    </row>
    <row r="3052" spans="1:9" x14ac:dyDescent="0.35">
      <c r="A3052" s="37" t="s">
        <v>247</v>
      </c>
      <c r="B3052" s="37" t="s">
        <v>85</v>
      </c>
      <c r="C3052" s="73" t="s">
        <v>73</v>
      </c>
      <c r="D3052" s="39">
        <v>130</v>
      </c>
      <c r="E3052" s="39">
        <v>124.2992163109114</v>
      </c>
      <c r="F3052" s="39">
        <v>141.824735900299</v>
      </c>
      <c r="G3052" s="39">
        <v>157.94803436013979</v>
      </c>
      <c r="H3052" s="39">
        <v>164.8676346021812</v>
      </c>
      <c r="I3052" s="39">
        <v>166.7817370345042</v>
      </c>
    </row>
    <row r="3053" spans="1:9" x14ac:dyDescent="0.35">
      <c r="A3053" s="37" t="s">
        <v>247</v>
      </c>
      <c r="B3053" s="37" t="s">
        <v>85</v>
      </c>
      <c r="C3053" s="73" t="s">
        <v>76</v>
      </c>
      <c r="D3053" s="39">
        <v>88</v>
      </c>
      <c r="E3053" s="39">
        <v>108.3400237907027</v>
      </c>
      <c r="F3053" s="39">
        <v>108.4687612420684</v>
      </c>
      <c r="G3053" s="39">
        <v>123.62519018871861</v>
      </c>
      <c r="H3053" s="39">
        <v>136.114090081385</v>
      </c>
      <c r="I3053" s="39">
        <v>140.1511957206726</v>
      </c>
    </row>
    <row r="3054" spans="1:9" x14ac:dyDescent="0.35">
      <c r="A3054" s="37" t="s">
        <v>247</v>
      </c>
      <c r="B3054" s="37" t="s">
        <v>85</v>
      </c>
      <c r="C3054" s="73" t="s">
        <v>78</v>
      </c>
      <c r="D3054" s="39">
        <v>161</v>
      </c>
      <c r="E3054" s="39">
        <v>134.24515398366009</v>
      </c>
      <c r="F3054" s="39">
        <v>155.45107876604391</v>
      </c>
      <c r="G3054" s="39">
        <v>158.12854969995581</v>
      </c>
      <c r="H3054" s="39">
        <v>171.3991406692559</v>
      </c>
      <c r="I3054" s="39">
        <v>180.5353787387788</v>
      </c>
    </row>
    <row r="3055" spans="1:9" x14ac:dyDescent="0.35">
      <c r="A3055" s="37" t="s">
        <v>247</v>
      </c>
      <c r="B3055" s="37" t="s">
        <v>85</v>
      </c>
      <c r="C3055" s="73" t="s">
        <v>80</v>
      </c>
      <c r="D3055" s="39">
        <v>172</v>
      </c>
      <c r="E3055" s="39">
        <v>171.2050548523446</v>
      </c>
      <c r="F3055" s="39">
        <v>154.42735827664691</v>
      </c>
      <c r="G3055" s="39">
        <v>169.68600177565239</v>
      </c>
      <c r="H3055" s="39">
        <v>173.1785920613938</v>
      </c>
      <c r="I3055" s="39">
        <v>182.00761361655361</v>
      </c>
    </row>
    <row r="3056" spans="1:9" x14ac:dyDescent="0.35">
      <c r="A3056" s="37" t="s">
        <v>247</v>
      </c>
      <c r="B3056" s="37" t="s">
        <v>85</v>
      </c>
      <c r="C3056" s="73" t="s">
        <v>82</v>
      </c>
      <c r="D3056" s="39">
        <v>133</v>
      </c>
      <c r="E3056" s="39">
        <v>125.6373543840113</v>
      </c>
      <c r="F3056" s="39">
        <v>129.80961227252919</v>
      </c>
      <c r="G3056" s="39">
        <v>116.6255453943516</v>
      </c>
      <c r="H3056" s="39">
        <v>129.57062037896961</v>
      </c>
      <c r="I3056" s="39">
        <v>134.8002489663865</v>
      </c>
    </row>
    <row r="3057" spans="1:9" x14ac:dyDescent="0.35">
      <c r="A3057" s="37" t="s">
        <v>247</v>
      </c>
      <c r="B3057" s="37" t="s">
        <v>85</v>
      </c>
      <c r="C3057" s="73" t="s">
        <v>84</v>
      </c>
      <c r="D3057" s="39">
        <v>107</v>
      </c>
      <c r="E3057" s="39">
        <v>144.89958942329631</v>
      </c>
      <c r="F3057" s="39">
        <v>142.55047859147379</v>
      </c>
      <c r="G3057" s="39">
        <v>145.16373441273419</v>
      </c>
      <c r="H3057" s="39">
        <v>134.4340365028402</v>
      </c>
      <c r="I3057" s="39">
        <v>143.29419302800599</v>
      </c>
    </row>
    <row r="3058" spans="1:9" x14ac:dyDescent="0.35">
      <c r="A3058" s="37" t="s">
        <v>247</v>
      </c>
      <c r="B3058" s="37" t="s">
        <v>85</v>
      </c>
      <c r="C3058" s="73" t="s">
        <v>86</v>
      </c>
      <c r="D3058" s="39">
        <v>102</v>
      </c>
      <c r="E3058" s="39">
        <v>86.173785849268114</v>
      </c>
      <c r="F3058" s="39">
        <v>114.4386140323719</v>
      </c>
      <c r="G3058" s="39">
        <v>112.346250999852</v>
      </c>
      <c r="H3058" s="39">
        <v>113.4310389421114</v>
      </c>
      <c r="I3058" s="39">
        <v>105.40313414522809</v>
      </c>
    </row>
    <row r="3059" spans="1:9" x14ac:dyDescent="0.35">
      <c r="A3059" s="37" t="s">
        <v>247</v>
      </c>
      <c r="B3059" s="37" t="s">
        <v>85</v>
      </c>
      <c r="C3059" s="73" t="s">
        <v>88</v>
      </c>
      <c r="D3059" s="39">
        <v>64</v>
      </c>
      <c r="E3059" s="39">
        <v>64.593421722512218</v>
      </c>
      <c r="F3059" s="39">
        <v>55.228533663501771</v>
      </c>
      <c r="G3059" s="39">
        <v>75.8968847249417</v>
      </c>
      <c r="H3059" s="39">
        <v>74.39477159064657</v>
      </c>
      <c r="I3059" s="39">
        <v>75.338750299577228</v>
      </c>
    </row>
    <row r="3060" spans="1:9" x14ac:dyDescent="0.35">
      <c r="A3060" s="37" t="s">
        <v>247</v>
      </c>
      <c r="B3060" s="37" t="s">
        <v>85</v>
      </c>
      <c r="C3060" s="73" t="s">
        <v>90</v>
      </c>
      <c r="D3060" s="39">
        <v>17</v>
      </c>
      <c r="E3060" s="39">
        <v>39.988660070312577</v>
      </c>
      <c r="F3060" s="39">
        <v>41.445091037139377</v>
      </c>
      <c r="G3060" s="39">
        <v>35.760925457570039</v>
      </c>
      <c r="H3060" s="39">
        <v>48.748294889181892</v>
      </c>
      <c r="I3060" s="39">
        <v>47.869055949712667</v>
      </c>
    </row>
    <row r="3061" spans="1:9" x14ac:dyDescent="0.35">
      <c r="A3061" s="37" t="s">
        <v>247</v>
      </c>
      <c r="B3061" s="37" t="s">
        <v>85</v>
      </c>
      <c r="C3061" s="73" t="s">
        <v>92</v>
      </c>
      <c r="D3061" s="39">
        <v>4</v>
      </c>
      <c r="E3061" s="39">
        <v>9.9402110654562357</v>
      </c>
      <c r="F3061" s="39">
        <v>24.497593456842509</v>
      </c>
      <c r="G3061" s="39">
        <v>31.789354194930521</v>
      </c>
      <c r="H3061" s="39">
        <v>31.597256851202271</v>
      </c>
      <c r="I3061" s="39">
        <v>39.46737652744558</v>
      </c>
    </row>
    <row r="3062" spans="1:9" x14ac:dyDescent="0.35">
      <c r="A3062" s="37" t="s">
        <v>247</v>
      </c>
      <c r="B3062" s="37" t="s">
        <v>87</v>
      </c>
      <c r="C3062" s="73" t="s">
        <v>57</v>
      </c>
      <c r="D3062" s="39">
        <v>1586</v>
      </c>
      <c r="E3062" s="39">
        <v>1691.8719549199409</v>
      </c>
      <c r="F3062" s="39">
        <v>1692.9794198015211</v>
      </c>
      <c r="G3062" s="39">
        <v>1728.6918964373649</v>
      </c>
      <c r="H3062" s="39">
        <v>1761.433825202412</v>
      </c>
      <c r="I3062" s="39">
        <v>1759.177800004868</v>
      </c>
    </row>
    <row r="3063" spans="1:9" x14ac:dyDescent="0.35">
      <c r="A3063" s="37" t="s">
        <v>247</v>
      </c>
      <c r="B3063" s="37" t="s">
        <v>87</v>
      </c>
      <c r="C3063" s="74" t="s">
        <v>59</v>
      </c>
      <c r="D3063" s="39">
        <v>1758</v>
      </c>
      <c r="E3063" s="39">
        <v>1662.625868609475</v>
      </c>
      <c r="F3063" s="39">
        <v>1757.9386808662559</v>
      </c>
      <c r="G3063" s="39">
        <v>1754.8632600298481</v>
      </c>
      <c r="H3063" s="39">
        <v>1782.3381816294859</v>
      </c>
      <c r="I3063" s="39">
        <v>1814.3614294227471</v>
      </c>
    </row>
    <row r="3064" spans="1:9" x14ac:dyDescent="0.35">
      <c r="A3064" s="37" t="s">
        <v>247</v>
      </c>
      <c r="B3064" s="37" t="s">
        <v>87</v>
      </c>
      <c r="C3064" s="73" t="s">
        <v>61</v>
      </c>
      <c r="D3064" s="39">
        <v>1907</v>
      </c>
      <c r="E3064" s="39">
        <v>1846.6608804988509</v>
      </c>
      <c r="F3064" s="39">
        <v>1725.0435716133791</v>
      </c>
      <c r="G3064" s="39">
        <v>1800.158423047475</v>
      </c>
      <c r="H3064" s="39">
        <v>1793.3951559085001</v>
      </c>
      <c r="I3064" s="39">
        <v>1818.7361085911491</v>
      </c>
    </row>
    <row r="3065" spans="1:9" x14ac:dyDescent="0.35">
      <c r="A3065" s="37" t="s">
        <v>247</v>
      </c>
      <c r="B3065" s="37" t="s">
        <v>87</v>
      </c>
      <c r="C3065" s="73" t="s">
        <v>63</v>
      </c>
      <c r="D3065" s="39">
        <v>1541</v>
      </c>
      <c r="E3065" s="39">
        <v>1647.4427955085971</v>
      </c>
      <c r="F3065" s="39">
        <v>1567.898546528641</v>
      </c>
      <c r="G3065" s="39">
        <v>1448.327849162868</v>
      </c>
      <c r="H3065" s="39">
        <v>1482.948383616417</v>
      </c>
      <c r="I3065" s="39">
        <v>1464.9382878489889</v>
      </c>
    </row>
    <row r="3066" spans="1:9" x14ac:dyDescent="0.35">
      <c r="A3066" s="37" t="s">
        <v>247</v>
      </c>
      <c r="B3066" s="37" t="s">
        <v>87</v>
      </c>
      <c r="C3066" s="73" t="s">
        <v>65</v>
      </c>
      <c r="D3066" s="39">
        <v>1260</v>
      </c>
      <c r="E3066" s="39">
        <v>1361.5626201843729</v>
      </c>
      <c r="F3066" s="39">
        <v>1489.8501608854631</v>
      </c>
      <c r="G3066" s="39">
        <v>1419.320633033049</v>
      </c>
      <c r="H3066" s="39">
        <v>1309.6630117887721</v>
      </c>
      <c r="I3066" s="39">
        <v>1299.747920421903</v>
      </c>
    </row>
    <row r="3067" spans="1:9" x14ac:dyDescent="0.35">
      <c r="A3067" s="37" t="s">
        <v>247</v>
      </c>
      <c r="B3067" s="37" t="s">
        <v>87</v>
      </c>
      <c r="C3067" s="73" t="s">
        <v>67</v>
      </c>
      <c r="D3067" s="39">
        <v>1627</v>
      </c>
      <c r="E3067" s="39">
        <v>1444.475787490418</v>
      </c>
      <c r="F3067" s="39">
        <v>1583.087099648016</v>
      </c>
      <c r="G3067" s="39">
        <v>1686.1648372182631</v>
      </c>
      <c r="H3067" s="39">
        <v>1623.8684074180239</v>
      </c>
      <c r="I3067" s="39">
        <v>1529.060310555981</v>
      </c>
    </row>
    <row r="3068" spans="1:9" x14ac:dyDescent="0.35">
      <c r="A3068" s="37" t="s">
        <v>247</v>
      </c>
      <c r="B3068" s="37" t="s">
        <v>87</v>
      </c>
      <c r="C3068" s="73" t="s">
        <v>69</v>
      </c>
      <c r="D3068" s="39">
        <v>1669</v>
      </c>
      <c r="E3068" s="39">
        <v>1709.582435672319</v>
      </c>
      <c r="F3068" s="39">
        <v>1617.6936903575031</v>
      </c>
      <c r="G3068" s="39">
        <v>1721.522608937049</v>
      </c>
      <c r="H3068" s="39">
        <v>1810.380568746016</v>
      </c>
      <c r="I3068" s="39">
        <v>1757.705343590917</v>
      </c>
    </row>
    <row r="3069" spans="1:9" x14ac:dyDescent="0.35">
      <c r="A3069" s="37" t="s">
        <v>247</v>
      </c>
      <c r="B3069" s="37" t="s">
        <v>87</v>
      </c>
      <c r="C3069" s="73" t="s">
        <v>71</v>
      </c>
      <c r="D3069" s="39">
        <v>1646</v>
      </c>
      <c r="E3069" s="39">
        <v>1787.36736321393</v>
      </c>
      <c r="F3069" s="39">
        <v>1817.177088950893</v>
      </c>
      <c r="G3069" s="39">
        <v>1742.109009801143</v>
      </c>
      <c r="H3069" s="39">
        <v>1822.442503024816</v>
      </c>
      <c r="I3069" s="39">
        <v>1910.396119053471</v>
      </c>
    </row>
    <row r="3070" spans="1:9" x14ac:dyDescent="0.35">
      <c r="A3070" s="37" t="s">
        <v>247</v>
      </c>
      <c r="B3070" s="37" t="s">
        <v>87</v>
      </c>
      <c r="C3070" s="73" t="s">
        <v>73</v>
      </c>
      <c r="D3070" s="39">
        <v>1542</v>
      </c>
      <c r="E3070" s="39">
        <v>1666.7978702100111</v>
      </c>
      <c r="F3070" s="39">
        <v>1739.7087154900071</v>
      </c>
      <c r="G3070" s="39">
        <v>1763.009547891937</v>
      </c>
      <c r="H3070" s="39">
        <v>1699.112654448802</v>
      </c>
      <c r="I3070" s="39">
        <v>1769.619228631351</v>
      </c>
    </row>
    <row r="3071" spans="1:9" x14ac:dyDescent="0.35">
      <c r="A3071" s="37" t="s">
        <v>247</v>
      </c>
      <c r="B3071" s="37" t="s">
        <v>87</v>
      </c>
      <c r="C3071" s="73" t="s">
        <v>76</v>
      </c>
      <c r="D3071" s="39">
        <v>1732</v>
      </c>
      <c r="E3071" s="39">
        <v>1582.6553262589621</v>
      </c>
      <c r="F3071" s="39">
        <v>1687.6098653148549</v>
      </c>
      <c r="G3071" s="39">
        <v>1746.789354592647</v>
      </c>
      <c r="H3071" s="39">
        <v>1766.594628622423</v>
      </c>
      <c r="I3071" s="39">
        <v>1714.939964430512</v>
      </c>
    </row>
    <row r="3072" spans="1:9" x14ac:dyDescent="0.35">
      <c r="A3072" s="37" t="s">
        <v>247</v>
      </c>
      <c r="B3072" s="37" t="s">
        <v>87</v>
      </c>
      <c r="C3072" s="73" t="s">
        <v>78</v>
      </c>
      <c r="D3072" s="39">
        <v>2013</v>
      </c>
      <c r="E3072" s="39">
        <v>1880.1789350989829</v>
      </c>
      <c r="F3072" s="39">
        <v>1728.5068116460061</v>
      </c>
      <c r="G3072" s="39">
        <v>1845.6057734534891</v>
      </c>
      <c r="H3072" s="39">
        <v>1899.4436430207311</v>
      </c>
      <c r="I3072" s="39">
        <v>1917.9849216985349</v>
      </c>
    </row>
    <row r="3073" spans="1:9" x14ac:dyDescent="0.35">
      <c r="A3073" s="37" t="s">
        <v>247</v>
      </c>
      <c r="B3073" s="37" t="s">
        <v>87</v>
      </c>
      <c r="C3073" s="73" t="s">
        <v>80</v>
      </c>
      <c r="D3073" s="39">
        <v>2226</v>
      </c>
      <c r="E3073" s="39">
        <v>2018.5766884285711</v>
      </c>
      <c r="F3073" s="39">
        <v>1887.623723344906</v>
      </c>
      <c r="G3073" s="39">
        <v>1755.5346881559719</v>
      </c>
      <c r="H3073" s="39">
        <v>1887.0788578787319</v>
      </c>
      <c r="I3073" s="39">
        <v>1943.467148336955</v>
      </c>
    </row>
    <row r="3074" spans="1:9" x14ac:dyDescent="0.35">
      <c r="A3074" s="37" t="s">
        <v>247</v>
      </c>
      <c r="B3074" s="37" t="s">
        <v>87</v>
      </c>
      <c r="C3074" s="73" t="s">
        <v>82</v>
      </c>
      <c r="D3074" s="39">
        <v>2440</v>
      </c>
      <c r="E3074" s="39">
        <v>2252.7374350452078</v>
      </c>
      <c r="F3074" s="39">
        <v>2061.130750128309</v>
      </c>
      <c r="G3074" s="39">
        <v>1957.1575083385719</v>
      </c>
      <c r="H3074" s="39">
        <v>1845.362920421888</v>
      </c>
      <c r="I3074" s="39">
        <v>1990.476699951708</v>
      </c>
    </row>
    <row r="3075" spans="1:9" x14ac:dyDescent="0.35">
      <c r="A3075" s="37" t="s">
        <v>247</v>
      </c>
      <c r="B3075" s="37" t="s">
        <v>87</v>
      </c>
      <c r="C3075" s="73" t="s">
        <v>84</v>
      </c>
      <c r="D3075" s="39">
        <v>2132</v>
      </c>
      <c r="E3075" s="39">
        <v>2366.9072756559508</v>
      </c>
      <c r="F3075" s="39">
        <v>2182.7731911708952</v>
      </c>
      <c r="G3075" s="39">
        <v>2037.54860604382</v>
      </c>
      <c r="H3075" s="39">
        <v>1958.2163039826339</v>
      </c>
      <c r="I3075" s="39">
        <v>1867.417418029491</v>
      </c>
    </row>
    <row r="3076" spans="1:9" x14ac:dyDescent="0.35">
      <c r="A3076" s="37" t="s">
        <v>247</v>
      </c>
      <c r="B3076" s="37" t="s">
        <v>87</v>
      </c>
      <c r="C3076" s="73" t="s">
        <v>86</v>
      </c>
      <c r="D3076" s="39">
        <v>1750</v>
      </c>
      <c r="E3076" s="39">
        <v>1990.121374465069</v>
      </c>
      <c r="F3076" s="39">
        <v>2180.2240502625709</v>
      </c>
      <c r="G3076" s="39">
        <v>2044.305461422327</v>
      </c>
      <c r="H3076" s="39">
        <v>1942.1319320951229</v>
      </c>
      <c r="I3076" s="39">
        <v>1887.2827914538941</v>
      </c>
    </row>
    <row r="3077" spans="1:9" x14ac:dyDescent="0.35">
      <c r="A3077" s="37" t="s">
        <v>247</v>
      </c>
      <c r="B3077" s="37" t="s">
        <v>87</v>
      </c>
      <c r="C3077" s="73" t="s">
        <v>88</v>
      </c>
      <c r="D3077" s="39">
        <v>1198</v>
      </c>
      <c r="E3077" s="39">
        <v>1555.4614208062251</v>
      </c>
      <c r="F3077" s="39">
        <v>1729.509599345942</v>
      </c>
      <c r="G3077" s="39">
        <v>1909.1519409261771</v>
      </c>
      <c r="H3077" s="39">
        <v>1815.1319943965029</v>
      </c>
      <c r="I3077" s="39">
        <v>1750.95296968361</v>
      </c>
    </row>
    <row r="3078" spans="1:9" x14ac:dyDescent="0.35">
      <c r="A3078" s="37" t="s">
        <v>247</v>
      </c>
      <c r="B3078" s="37" t="s">
        <v>87</v>
      </c>
      <c r="C3078" s="73" t="s">
        <v>90</v>
      </c>
      <c r="D3078" s="39">
        <v>782</v>
      </c>
      <c r="E3078" s="39">
        <v>964.69854468127437</v>
      </c>
      <c r="F3078" s="39">
        <v>1248.9805966211591</v>
      </c>
      <c r="G3078" s="39">
        <v>1396.366729330457</v>
      </c>
      <c r="H3078" s="39">
        <v>1562.7823214460191</v>
      </c>
      <c r="I3078" s="39">
        <v>1504.6157352974701</v>
      </c>
    </row>
    <row r="3079" spans="1:9" x14ac:dyDescent="0.35">
      <c r="A3079" s="37" t="s">
        <v>247</v>
      </c>
      <c r="B3079" s="37" t="s">
        <v>87</v>
      </c>
      <c r="C3079" s="73" t="s">
        <v>92</v>
      </c>
      <c r="D3079" s="39">
        <v>716</v>
      </c>
      <c r="E3079" s="39">
        <v>844.91570895178211</v>
      </c>
      <c r="F3079" s="39">
        <v>1042.766690285265</v>
      </c>
      <c r="G3079" s="39">
        <v>1359.832029190102</v>
      </c>
      <c r="H3079" s="39">
        <v>1635.0301179905121</v>
      </c>
      <c r="I3079" s="39">
        <v>1897.93248474035</v>
      </c>
    </row>
    <row r="3080" spans="1:9" x14ac:dyDescent="0.35">
      <c r="A3080" s="37" t="s">
        <v>247</v>
      </c>
      <c r="B3080" s="37" t="s">
        <v>89</v>
      </c>
      <c r="C3080" s="73" t="s">
        <v>57</v>
      </c>
      <c r="D3080" s="39">
        <v>2100</v>
      </c>
      <c r="E3080" s="39">
        <v>2098.0270671707672</v>
      </c>
      <c r="F3080" s="39">
        <v>2089.434337771178</v>
      </c>
      <c r="G3080" s="39">
        <v>2127.4045034055821</v>
      </c>
      <c r="H3080" s="39">
        <v>2167.9610952446019</v>
      </c>
      <c r="I3080" s="39">
        <v>2160.461147524863</v>
      </c>
    </row>
    <row r="3081" spans="1:9" x14ac:dyDescent="0.35">
      <c r="A3081" s="37" t="s">
        <v>247</v>
      </c>
      <c r="B3081" s="37" t="s">
        <v>89</v>
      </c>
      <c r="C3081" s="74" t="s">
        <v>59</v>
      </c>
      <c r="D3081" s="39">
        <v>2356</v>
      </c>
      <c r="E3081" s="39">
        <v>2074.3748886066942</v>
      </c>
      <c r="F3081" s="39">
        <v>2072.6407478860228</v>
      </c>
      <c r="G3081" s="39">
        <v>2064.959789937544</v>
      </c>
      <c r="H3081" s="39">
        <v>2100.339538956136</v>
      </c>
      <c r="I3081" s="39">
        <v>2142.442996661669</v>
      </c>
    </row>
    <row r="3082" spans="1:9" x14ac:dyDescent="0.35">
      <c r="A3082" s="37" t="s">
        <v>247</v>
      </c>
      <c r="B3082" s="37" t="s">
        <v>89</v>
      </c>
      <c r="C3082" s="73" t="s">
        <v>61</v>
      </c>
      <c r="D3082" s="39">
        <v>2235</v>
      </c>
      <c r="E3082" s="39">
        <v>2018.9266069785419</v>
      </c>
      <c r="F3082" s="39">
        <v>1783.946717591969</v>
      </c>
      <c r="G3082" s="39">
        <v>1777.301502957449</v>
      </c>
      <c r="H3082" s="39">
        <v>1768.6558133126259</v>
      </c>
      <c r="I3082" s="39">
        <v>1797.761794780969</v>
      </c>
    </row>
    <row r="3083" spans="1:9" x14ac:dyDescent="0.35">
      <c r="A3083" s="37" t="s">
        <v>247</v>
      </c>
      <c r="B3083" s="37" t="s">
        <v>89</v>
      </c>
      <c r="C3083" s="73" t="s">
        <v>63</v>
      </c>
      <c r="D3083" s="39">
        <v>1687</v>
      </c>
      <c r="E3083" s="39">
        <v>1841.7921618728319</v>
      </c>
      <c r="F3083" s="39">
        <v>1673.2882459318109</v>
      </c>
      <c r="G3083" s="39">
        <v>1488.0224431891941</v>
      </c>
      <c r="H3083" s="39">
        <v>1480.031309896005</v>
      </c>
      <c r="I3083" s="39">
        <v>1472.6261496251409</v>
      </c>
    </row>
    <row r="3084" spans="1:9" x14ac:dyDescent="0.35">
      <c r="A3084" s="37" t="s">
        <v>247</v>
      </c>
      <c r="B3084" s="37" t="s">
        <v>89</v>
      </c>
      <c r="C3084" s="73" t="s">
        <v>65</v>
      </c>
      <c r="D3084" s="39">
        <v>1842</v>
      </c>
      <c r="E3084" s="39">
        <v>1769.0268686906841</v>
      </c>
      <c r="F3084" s="39">
        <v>1952.5334095171081</v>
      </c>
      <c r="G3084" s="39">
        <v>1847.1226629128651</v>
      </c>
      <c r="H3084" s="39">
        <v>1697.122163349306</v>
      </c>
      <c r="I3084" s="39">
        <v>1689.4267865159579</v>
      </c>
    </row>
    <row r="3085" spans="1:9" x14ac:dyDescent="0.35">
      <c r="A3085" s="37" t="s">
        <v>247</v>
      </c>
      <c r="B3085" s="37" t="s">
        <v>89</v>
      </c>
      <c r="C3085" s="73" t="s">
        <v>67</v>
      </c>
      <c r="D3085" s="39">
        <v>2176</v>
      </c>
      <c r="E3085" s="39">
        <v>2074.5623718566771</v>
      </c>
      <c r="F3085" s="39">
        <v>2129.8773203321498</v>
      </c>
      <c r="G3085" s="39">
        <v>2319.1398968155008</v>
      </c>
      <c r="H3085" s="39">
        <v>2254.1013158307692</v>
      </c>
      <c r="I3085" s="39">
        <v>2131.5568587617181</v>
      </c>
    </row>
    <row r="3086" spans="1:9" x14ac:dyDescent="0.35">
      <c r="A3086" s="37" t="s">
        <v>247</v>
      </c>
      <c r="B3086" s="37" t="s">
        <v>89</v>
      </c>
      <c r="C3086" s="73" t="s">
        <v>69</v>
      </c>
      <c r="D3086" s="39">
        <v>2157</v>
      </c>
      <c r="E3086" s="39">
        <v>2366.8187723287529</v>
      </c>
      <c r="F3086" s="39">
        <v>2303.209348183676</v>
      </c>
      <c r="G3086" s="39">
        <v>2374.580929703448</v>
      </c>
      <c r="H3086" s="39">
        <v>2551.0037869460698</v>
      </c>
      <c r="I3086" s="39">
        <v>2509.4738750728711</v>
      </c>
    </row>
    <row r="3087" spans="1:9" x14ac:dyDescent="0.35">
      <c r="A3087" s="37" t="s">
        <v>247</v>
      </c>
      <c r="B3087" s="37" t="s">
        <v>89</v>
      </c>
      <c r="C3087" s="73" t="s">
        <v>71</v>
      </c>
      <c r="D3087" s="39">
        <v>2302</v>
      </c>
      <c r="E3087" s="39">
        <v>2203.4906501355799</v>
      </c>
      <c r="F3087" s="39">
        <v>2316.0174949174479</v>
      </c>
      <c r="G3087" s="39">
        <v>2260.055977049416</v>
      </c>
      <c r="H3087" s="39">
        <v>2330.7350994884891</v>
      </c>
      <c r="I3087" s="39">
        <v>2492.4776834623221</v>
      </c>
    </row>
    <row r="3088" spans="1:9" x14ac:dyDescent="0.35">
      <c r="A3088" s="37" t="s">
        <v>247</v>
      </c>
      <c r="B3088" s="37" t="s">
        <v>89</v>
      </c>
      <c r="C3088" s="73" t="s">
        <v>73</v>
      </c>
      <c r="D3088" s="39">
        <v>1895</v>
      </c>
      <c r="E3088" s="39">
        <v>2212.7550612327682</v>
      </c>
      <c r="F3088" s="39">
        <v>2127.7149233243222</v>
      </c>
      <c r="G3088" s="39">
        <v>2192.0439130786658</v>
      </c>
      <c r="H3088" s="39">
        <v>2143.323914268256</v>
      </c>
      <c r="I3088" s="39">
        <v>2211.802015809275</v>
      </c>
    </row>
    <row r="3089" spans="1:9" x14ac:dyDescent="0.35">
      <c r="A3089" s="37" t="s">
        <v>247</v>
      </c>
      <c r="B3089" s="37" t="s">
        <v>89</v>
      </c>
      <c r="C3089" s="73" t="s">
        <v>76</v>
      </c>
      <c r="D3089" s="39">
        <v>1881</v>
      </c>
      <c r="E3089" s="39">
        <v>1786.1651913114661</v>
      </c>
      <c r="F3089" s="39">
        <v>2032.056638435665</v>
      </c>
      <c r="G3089" s="39">
        <v>1975.2269055074919</v>
      </c>
      <c r="H3089" s="39">
        <v>2013.8061935710909</v>
      </c>
      <c r="I3089" s="39">
        <v>1976.823854755454</v>
      </c>
    </row>
    <row r="3090" spans="1:9" x14ac:dyDescent="0.35">
      <c r="A3090" s="37" t="s">
        <v>247</v>
      </c>
      <c r="B3090" s="37" t="s">
        <v>89</v>
      </c>
      <c r="C3090" s="73" t="s">
        <v>78</v>
      </c>
      <c r="D3090" s="39">
        <v>1768</v>
      </c>
      <c r="E3090" s="39">
        <v>1756.2858439940121</v>
      </c>
      <c r="F3090" s="39">
        <v>1660.1672978029219</v>
      </c>
      <c r="G3090" s="39">
        <v>1869.223640705949</v>
      </c>
      <c r="H3090" s="39">
        <v>1833.1055370593151</v>
      </c>
      <c r="I3090" s="39">
        <v>1863.159020117052</v>
      </c>
    </row>
    <row r="3091" spans="1:9" x14ac:dyDescent="0.35">
      <c r="A3091" s="37" t="s">
        <v>247</v>
      </c>
      <c r="B3091" s="37" t="s">
        <v>89</v>
      </c>
      <c r="C3091" s="73" t="s">
        <v>80</v>
      </c>
      <c r="D3091" s="39">
        <v>1790</v>
      </c>
      <c r="E3091" s="39">
        <v>1616.654029409199</v>
      </c>
      <c r="F3091" s="39">
        <v>1591.7469961284689</v>
      </c>
      <c r="G3091" s="39">
        <v>1513.6528505033059</v>
      </c>
      <c r="H3091" s="39">
        <v>1692.829930011972</v>
      </c>
      <c r="I3091" s="39">
        <v>1678.297320231791</v>
      </c>
    </row>
    <row r="3092" spans="1:9" x14ac:dyDescent="0.35">
      <c r="A3092" s="37" t="s">
        <v>247</v>
      </c>
      <c r="B3092" s="37" t="s">
        <v>89</v>
      </c>
      <c r="C3092" s="73" t="s">
        <v>82</v>
      </c>
      <c r="D3092" s="39">
        <v>1496</v>
      </c>
      <c r="E3092" s="39">
        <v>1500.1477257215961</v>
      </c>
      <c r="F3092" s="39">
        <v>1366.76824754681</v>
      </c>
      <c r="G3092" s="39">
        <v>1345.057402407368</v>
      </c>
      <c r="H3092" s="39">
        <v>1286.18564531895</v>
      </c>
      <c r="I3092" s="39">
        <v>1435.21948178771</v>
      </c>
    </row>
    <row r="3093" spans="1:9" x14ac:dyDescent="0.35">
      <c r="A3093" s="37" t="s">
        <v>247</v>
      </c>
      <c r="B3093" s="37" t="s">
        <v>89</v>
      </c>
      <c r="C3093" s="73" t="s">
        <v>84</v>
      </c>
      <c r="D3093" s="39">
        <v>977</v>
      </c>
      <c r="E3093" s="39">
        <v>1232.680811828443</v>
      </c>
      <c r="F3093" s="39">
        <v>1221.079943987171</v>
      </c>
      <c r="G3093" s="39">
        <v>1128.049369988456</v>
      </c>
      <c r="H3093" s="39">
        <v>1112.1022156145759</v>
      </c>
      <c r="I3093" s="39">
        <v>1073.8916891166259</v>
      </c>
    </row>
    <row r="3094" spans="1:9" x14ac:dyDescent="0.35">
      <c r="A3094" s="37" t="s">
        <v>247</v>
      </c>
      <c r="B3094" s="37" t="s">
        <v>89</v>
      </c>
      <c r="C3094" s="73" t="s">
        <v>86</v>
      </c>
      <c r="D3094" s="39">
        <v>723</v>
      </c>
      <c r="E3094" s="39">
        <v>859.6456030403624</v>
      </c>
      <c r="F3094" s="39">
        <v>1063.392787522263</v>
      </c>
      <c r="G3094" s="39">
        <v>1055.710471677806</v>
      </c>
      <c r="H3094" s="39">
        <v>992.62881345863047</v>
      </c>
      <c r="I3094" s="39">
        <v>986.16739156813128</v>
      </c>
    </row>
    <row r="3095" spans="1:9" x14ac:dyDescent="0.35">
      <c r="A3095" s="37" t="s">
        <v>247</v>
      </c>
      <c r="B3095" s="37" t="s">
        <v>89</v>
      </c>
      <c r="C3095" s="73" t="s">
        <v>88</v>
      </c>
      <c r="D3095" s="39">
        <v>487</v>
      </c>
      <c r="E3095" s="39">
        <v>620.66022077388959</v>
      </c>
      <c r="F3095" s="39">
        <v>727.66677427448337</v>
      </c>
      <c r="G3095" s="39">
        <v>891.49250616517793</v>
      </c>
      <c r="H3095" s="39">
        <v>892.42165331017441</v>
      </c>
      <c r="I3095" s="39">
        <v>850.65514201256815</v>
      </c>
    </row>
    <row r="3096" spans="1:9" x14ac:dyDescent="0.35">
      <c r="A3096" s="37" t="s">
        <v>247</v>
      </c>
      <c r="B3096" s="37" t="s">
        <v>89</v>
      </c>
      <c r="C3096" s="73" t="s">
        <v>90</v>
      </c>
      <c r="D3096" s="39">
        <v>268</v>
      </c>
      <c r="E3096" s="39">
        <v>361.64171535800068</v>
      </c>
      <c r="F3096" s="39">
        <v>455.23760637518347</v>
      </c>
      <c r="G3096" s="39">
        <v>528.99450556382567</v>
      </c>
      <c r="H3096" s="39">
        <v>642.92572474764802</v>
      </c>
      <c r="I3096" s="39">
        <v>652.03880668735201</v>
      </c>
    </row>
    <row r="3097" spans="1:9" x14ac:dyDescent="0.35">
      <c r="A3097" s="37" t="s">
        <v>247</v>
      </c>
      <c r="B3097" s="37" t="s">
        <v>89</v>
      </c>
      <c r="C3097" s="73" t="s">
        <v>92</v>
      </c>
      <c r="D3097" s="39">
        <v>171</v>
      </c>
      <c r="E3097" s="39">
        <v>263.11812504647378</v>
      </c>
      <c r="F3097" s="39">
        <v>372.38714824118182</v>
      </c>
      <c r="G3097" s="39">
        <v>492.49962284207879</v>
      </c>
      <c r="H3097" s="39">
        <v>611.31982234838415</v>
      </c>
      <c r="I3097" s="39">
        <v>759.50939997142063</v>
      </c>
    </row>
    <row r="3098" spans="1:9" x14ac:dyDescent="0.35">
      <c r="A3098" s="37" t="s">
        <v>247</v>
      </c>
      <c r="B3098" s="37" t="s">
        <v>91</v>
      </c>
      <c r="C3098" s="73" t="s">
        <v>57</v>
      </c>
      <c r="D3098" s="39">
        <v>565</v>
      </c>
      <c r="E3098" s="39">
        <v>547.55337368604387</v>
      </c>
      <c r="F3098" s="39">
        <v>517.88783297232567</v>
      </c>
      <c r="G3098" s="39">
        <v>498.42282509395659</v>
      </c>
      <c r="H3098" s="39">
        <v>490.60941407249209</v>
      </c>
      <c r="I3098" s="39">
        <v>476.93114098742001</v>
      </c>
    </row>
    <row r="3099" spans="1:9" x14ac:dyDescent="0.35">
      <c r="A3099" s="37" t="s">
        <v>247</v>
      </c>
      <c r="B3099" s="37" t="s">
        <v>91</v>
      </c>
      <c r="C3099" s="74" t="s">
        <v>59</v>
      </c>
      <c r="D3099" s="39">
        <v>760</v>
      </c>
      <c r="E3099" s="39">
        <v>619.98160886816288</v>
      </c>
      <c r="F3099" s="39">
        <v>601.72817835583169</v>
      </c>
      <c r="G3099" s="39">
        <v>578.60986736744212</v>
      </c>
      <c r="H3099" s="39">
        <v>566.55821051133694</v>
      </c>
      <c r="I3099" s="39">
        <v>563.63557205508005</v>
      </c>
    </row>
    <row r="3100" spans="1:9" x14ac:dyDescent="0.35">
      <c r="A3100" s="37" t="s">
        <v>247</v>
      </c>
      <c r="B3100" s="37" t="s">
        <v>91</v>
      </c>
      <c r="C3100" s="73" t="s">
        <v>61</v>
      </c>
      <c r="D3100" s="39">
        <v>1062</v>
      </c>
      <c r="E3100" s="39">
        <v>944.91390946623324</v>
      </c>
      <c r="F3100" s="39">
        <v>808.51492319320369</v>
      </c>
      <c r="G3100" s="39">
        <v>795.77262636494618</v>
      </c>
      <c r="H3100" s="39">
        <v>777.32663002316963</v>
      </c>
      <c r="I3100" s="39">
        <v>772.43736678739174</v>
      </c>
    </row>
    <row r="3101" spans="1:9" x14ac:dyDescent="0.35">
      <c r="A3101" s="37" t="s">
        <v>247</v>
      </c>
      <c r="B3101" s="37" t="s">
        <v>91</v>
      </c>
      <c r="C3101" s="73" t="s">
        <v>63</v>
      </c>
      <c r="D3101" s="39">
        <v>886</v>
      </c>
      <c r="E3101" s="39">
        <v>1011.280485175241</v>
      </c>
      <c r="F3101" s="39">
        <v>919.90601071877074</v>
      </c>
      <c r="G3101" s="39">
        <v>807.05286307504957</v>
      </c>
      <c r="H3101" s="39">
        <v>785.47734915392743</v>
      </c>
      <c r="I3101" s="39">
        <v>756.02694842438905</v>
      </c>
    </row>
    <row r="3102" spans="1:9" x14ac:dyDescent="0.35">
      <c r="A3102" s="37" t="s">
        <v>247</v>
      </c>
      <c r="B3102" s="37" t="s">
        <v>91</v>
      </c>
      <c r="C3102" s="73" t="s">
        <v>65</v>
      </c>
      <c r="D3102" s="39">
        <v>547</v>
      </c>
      <c r="E3102" s="39">
        <v>597.74665259655421</v>
      </c>
      <c r="F3102" s="39">
        <v>673.82119607357754</v>
      </c>
      <c r="G3102" s="39">
        <v>602.62116671369563</v>
      </c>
      <c r="H3102" s="39">
        <v>518.64672145667964</v>
      </c>
      <c r="I3102" s="39">
        <v>482.6391696533102</v>
      </c>
    </row>
    <row r="3103" spans="1:9" x14ac:dyDescent="0.35">
      <c r="A3103" s="37" t="s">
        <v>247</v>
      </c>
      <c r="B3103" s="37" t="s">
        <v>91</v>
      </c>
      <c r="C3103" s="73" t="s">
        <v>67</v>
      </c>
      <c r="D3103" s="39">
        <v>580</v>
      </c>
      <c r="E3103" s="39">
        <v>561.74139535974882</v>
      </c>
      <c r="F3103" s="39">
        <v>618.66086904408394</v>
      </c>
      <c r="G3103" s="39">
        <v>669.40060809410227</v>
      </c>
      <c r="H3103" s="39">
        <v>612.79521757091311</v>
      </c>
      <c r="I3103" s="39">
        <v>539.34075487361804</v>
      </c>
    </row>
    <row r="3104" spans="1:9" x14ac:dyDescent="0.35">
      <c r="A3104" s="37" t="s">
        <v>247</v>
      </c>
      <c r="B3104" s="37" t="s">
        <v>91</v>
      </c>
      <c r="C3104" s="73" t="s">
        <v>69</v>
      </c>
      <c r="D3104" s="39">
        <v>618</v>
      </c>
      <c r="E3104" s="39">
        <v>571.41000401630322</v>
      </c>
      <c r="F3104" s="39">
        <v>554.22650496690767</v>
      </c>
      <c r="G3104" s="39">
        <v>592.63876403643974</v>
      </c>
      <c r="H3104" s="39">
        <v>631.22265377407359</v>
      </c>
      <c r="I3104" s="39">
        <v>589.08892227905426</v>
      </c>
    </row>
    <row r="3105" spans="1:9" x14ac:dyDescent="0.35">
      <c r="A3105" s="37" t="s">
        <v>247</v>
      </c>
      <c r="B3105" s="37" t="s">
        <v>91</v>
      </c>
      <c r="C3105" s="73" t="s">
        <v>71</v>
      </c>
      <c r="D3105" s="39">
        <v>683</v>
      </c>
      <c r="E3105" s="39">
        <v>588.63383076067112</v>
      </c>
      <c r="F3105" s="39">
        <v>551.63750213811818</v>
      </c>
      <c r="G3105" s="39">
        <v>534.34377998583454</v>
      </c>
      <c r="H3105" s="39">
        <v>560.45199402104186</v>
      </c>
      <c r="I3105" s="39">
        <v>591.4681955940971</v>
      </c>
    </row>
    <row r="3106" spans="1:9" x14ac:dyDescent="0.35">
      <c r="A3106" s="37" t="s">
        <v>247</v>
      </c>
      <c r="B3106" s="37" t="s">
        <v>91</v>
      </c>
      <c r="C3106" s="73" t="s">
        <v>73</v>
      </c>
      <c r="D3106" s="39">
        <v>632</v>
      </c>
      <c r="E3106" s="39">
        <v>727.14181035077422</v>
      </c>
      <c r="F3106" s="39">
        <v>647.08048490657507</v>
      </c>
      <c r="G3106" s="39">
        <v>622.12387784200598</v>
      </c>
      <c r="H3106" s="39">
        <v>603.68515747552328</v>
      </c>
      <c r="I3106" s="39">
        <v>625.03986832731425</v>
      </c>
    </row>
    <row r="3107" spans="1:9" x14ac:dyDescent="0.35">
      <c r="A3107" s="37" t="s">
        <v>247</v>
      </c>
      <c r="B3107" s="37" t="s">
        <v>91</v>
      </c>
      <c r="C3107" s="73" t="s">
        <v>76</v>
      </c>
      <c r="D3107" s="39">
        <v>756</v>
      </c>
      <c r="E3107" s="39">
        <v>606.21115528079463</v>
      </c>
      <c r="F3107" s="39">
        <v>673.01147755027637</v>
      </c>
      <c r="G3107" s="39">
        <v>615.60117301630476</v>
      </c>
      <c r="H3107" s="39">
        <v>597.20191179015717</v>
      </c>
      <c r="I3107" s="39">
        <v>580.47653258964931</v>
      </c>
    </row>
    <row r="3108" spans="1:9" x14ac:dyDescent="0.35">
      <c r="A3108" s="37" t="s">
        <v>247</v>
      </c>
      <c r="B3108" s="37" t="s">
        <v>91</v>
      </c>
      <c r="C3108" s="73" t="s">
        <v>78</v>
      </c>
      <c r="D3108" s="39">
        <v>773</v>
      </c>
      <c r="E3108" s="39">
        <v>731.05951639184252</v>
      </c>
      <c r="F3108" s="39">
        <v>605.60724905515463</v>
      </c>
      <c r="G3108" s="39">
        <v>664.41845749409026</v>
      </c>
      <c r="H3108" s="39">
        <v>620.46543763045224</v>
      </c>
      <c r="I3108" s="39">
        <v>605.75247127434181</v>
      </c>
    </row>
    <row r="3109" spans="1:9" x14ac:dyDescent="0.35">
      <c r="A3109" s="37" t="s">
        <v>247</v>
      </c>
      <c r="B3109" s="37" t="s">
        <v>91</v>
      </c>
      <c r="C3109" s="73" t="s">
        <v>80</v>
      </c>
      <c r="D3109" s="39">
        <v>758</v>
      </c>
      <c r="E3109" s="39">
        <v>754.84363303465341</v>
      </c>
      <c r="F3109" s="39">
        <v>711.82454208906597</v>
      </c>
      <c r="G3109" s="39">
        <v>609.43659238719533</v>
      </c>
      <c r="H3109" s="39">
        <v>664.33163334028836</v>
      </c>
      <c r="I3109" s="39">
        <v>629.13994506583504</v>
      </c>
    </row>
    <row r="3110" spans="1:9" x14ac:dyDescent="0.35">
      <c r="A3110" s="37" t="s">
        <v>247</v>
      </c>
      <c r="B3110" s="37" t="s">
        <v>91</v>
      </c>
      <c r="C3110" s="73" t="s">
        <v>82</v>
      </c>
      <c r="D3110" s="39">
        <v>801</v>
      </c>
      <c r="E3110" s="39">
        <v>766.85942870713075</v>
      </c>
      <c r="F3110" s="39">
        <v>763.54050670708693</v>
      </c>
      <c r="G3110" s="39">
        <v>727.18723685947634</v>
      </c>
      <c r="H3110" s="39">
        <v>639.54369525773052</v>
      </c>
      <c r="I3110" s="39">
        <v>697.61546013681084</v>
      </c>
    </row>
    <row r="3111" spans="1:9" x14ac:dyDescent="0.35">
      <c r="A3111" s="37" t="s">
        <v>247</v>
      </c>
      <c r="B3111" s="37" t="s">
        <v>91</v>
      </c>
      <c r="C3111" s="73" t="s">
        <v>84</v>
      </c>
      <c r="D3111" s="39">
        <v>773</v>
      </c>
      <c r="E3111" s="39">
        <v>783.93331497537747</v>
      </c>
      <c r="F3111" s="39">
        <v>750.60579012611333</v>
      </c>
      <c r="G3111" s="39">
        <v>751.15029216556536</v>
      </c>
      <c r="H3111" s="39">
        <v>719.56599006648923</v>
      </c>
      <c r="I3111" s="39">
        <v>647.81649252925104</v>
      </c>
    </row>
    <row r="3112" spans="1:9" x14ac:dyDescent="0.35">
      <c r="A3112" s="37" t="s">
        <v>247</v>
      </c>
      <c r="B3112" s="37" t="s">
        <v>91</v>
      </c>
      <c r="C3112" s="73" t="s">
        <v>86</v>
      </c>
      <c r="D3112" s="39">
        <v>675</v>
      </c>
      <c r="E3112" s="39">
        <v>703.25326438365005</v>
      </c>
      <c r="F3112" s="39">
        <v>710.69325565072927</v>
      </c>
      <c r="G3112" s="39">
        <v>688.59649612213093</v>
      </c>
      <c r="H3112" s="39">
        <v>688.70578059572131</v>
      </c>
      <c r="I3112" s="39">
        <v>661.72215218297379</v>
      </c>
    </row>
    <row r="3113" spans="1:9" x14ac:dyDescent="0.35">
      <c r="A3113" s="37" t="s">
        <v>247</v>
      </c>
      <c r="B3113" s="37" t="s">
        <v>91</v>
      </c>
      <c r="C3113" s="73" t="s">
        <v>88</v>
      </c>
      <c r="D3113" s="39">
        <v>476</v>
      </c>
      <c r="E3113" s="39">
        <v>619.04941905686633</v>
      </c>
      <c r="F3113" s="39">
        <v>648.1492651784572</v>
      </c>
      <c r="G3113" s="39">
        <v>662.24610269060554</v>
      </c>
      <c r="H3113" s="39">
        <v>649.93564469327885</v>
      </c>
      <c r="I3113" s="39">
        <v>651.56246988900568</v>
      </c>
    </row>
    <row r="3114" spans="1:9" x14ac:dyDescent="0.35">
      <c r="A3114" s="37" t="s">
        <v>247</v>
      </c>
      <c r="B3114" s="37" t="s">
        <v>91</v>
      </c>
      <c r="C3114" s="73" t="s">
        <v>90</v>
      </c>
      <c r="D3114" s="39">
        <v>309</v>
      </c>
      <c r="E3114" s="39">
        <v>392.08652948130208</v>
      </c>
      <c r="F3114" s="39">
        <v>507.06065521842771</v>
      </c>
      <c r="G3114" s="39">
        <v>539.89142774013953</v>
      </c>
      <c r="H3114" s="39">
        <v>554.16240744707488</v>
      </c>
      <c r="I3114" s="39">
        <v>550.30886638064965</v>
      </c>
    </row>
    <row r="3115" spans="1:9" x14ac:dyDescent="0.35">
      <c r="A3115" s="37" t="s">
        <v>247</v>
      </c>
      <c r="B3115" s="37" t="s">
        <v>91</v>
      </c>
      <c r="C3115" s="73" t="s">
        <v>92</v>
      </c>
      <c r="D3115" s="39">
        <v>269</v>
      </c>
      <c r="E3115" s="39">
        <v>347.42373937890358</v>
      </c>
      <c r="F3115" s="39">
        <v>451.39366814487522</v>
      </c>
      <c r="G3115" s="39">
        <v>593.20566119295813</v>
      </c>
      <c r="H3115" s="39">
        <v>689.68423953422223</v>
      </c>
      <c r="I3115" s="39">
        <v>748.0066218608215</v>
      </c>
    </row>
    <row r="3116" spans="1:9" x14ac:dyDescent="0.35">
      <c r="A3116" s="37" t="s">
        <v>247</v>
      </c>
      <c r="B3116" s="37" t="s">
        <v>93</v>
      </c>
      <c r="C3116" s="73" t="s">
        <v>57</v>
      </c>
      <c r="D3116" s="39">
        <v>139</v>
      </c>
      <c r="E3116" s="39">
        <v>179.49784888706091</v>
      </c>
      <c r="F3116" s="39">
        <v>177.15020029753941</v>
      </c>
      <c r="G3116" s="39">
        <v>179.90020258332919</v>
      </c>
      <c r="H3116" s="39">
        <v>184.2449614143475</v>
      </c>
      <c r="I3116" s="39">
        <v>185.589217235799</v>
      </c>
    </row>
    <row r="3117" spans="1:9" x14ac:dyDescent="0.35">
      <c r="A3117" s="37" t="s">
        <v>247</v>
      </c>
      <c r="B3117" s="37" t="s">
        <v>93</v>
      </c>
      <c r="C3117" s="74" t="s">
        <v>59</v>
      </c>
      <c r="D3117" s="39">
        <v>162</v>
      </c>
      <c r="E3117" s="39">
        <v>138.82444898626699</v>
      </c>
      <c r="F3117" s="39">
        <v>170.24010306081831</v>
      </c>
      <c r="G3117" s="39">
        <v>169.11129974800249</v>
      </c>
      <c r="H3117" s="39">
        <v>171.4832862264505</v>
      </c>
      <c r="I3117" s="39">
        <v>175.65728579785741</v>
      </c>
    </row>
    <row r="3118" spans="1:9" x14ac:dyDescent="0.35">
      <c r="A3118" s="37" t="s">
        <v>247</v>
      </c>
      <c r="B3118" s="37" t="s">
        <v>93</v>
      </c>
      <c r="C3118" s="73" t="s">
        <v>61</v>
      </c>
      <c r="D3118" s="39">
        <v>141</v>
      </c>
      <c r="E3118" s="39">
        <v>137.93555262063651</v>
      </c>
      <c r="F3118" s="39">
        <v>120.42540707128281</v>
      </c>
      <c r="G3118" s="39">
        <v>142.8889423247239</v>
      </c>
      <c r="H3118" s="39">
        <v>141.83214794187859</v>
      </c>
      <c r="I3118" s="39">
        <v>144.04026071116709</v>
      </c>
    </row>
    <row r="3119" spans="1:9" x14ac:dyDescent="0.35">
      <c r="A3119" s="37" t="s">
        <v>247</v>
      </c>
      <c r="B3119" s="37" t="s">
        <v>93</v>
      </c>
      <c r="C3119" s="73" t="s">
        <v>63</v>
      </c>
      <c r="D3119" s="39">
        <v>116</v>
      </c>
      <c r="E3119" s="39">
        <v>126.6157463442601</v>
      </c>
      <c r="F3119" s="39">
        <v>120.4474512696731</v>
      </c>
      <c r="G3119" s="39">
        <v>105.7972817828319</v>
      </c>
      <c r="H3119" s="39">
        <v>120.1101109641571</v>
      </c>
      <c r="I3119" s="39">
        <v>118.70986365360331</v>
      </c>
    </row>
    <row r="3120" spans="1:9" x14ac:dyDescent="0.35">
      <c r="A3120" s="37" t="s">
        <v>247</v>
      </c>
      <c r="B3120" s="37" t="s">
        <v>93</v>
      </c>
      <c r="C3120" s="73" t="s">
        <v>65</v>
      </c>
      <c r="D3120" s="39">
        <v>113</v>
      </c>
      <c r="E3120" s="39">
        <v>104.3535722498405</v>
      </c>
      <c r="F3120" s="39">
        <v>115.6883757686214</v>
      </c>
      <c r="G3120" s="39">
        <v>111.67464125402449</v>
      </c>
      <c r="H3120" s="39">
        <v>100.6453585928024</v>
      </c>
      <c r="I3120" s="39">
        <v>108.090563654302</v>
      </c>
    </row>
    <row r="3121" spans="1:9" x14ac:dyDescent="0.35">
      <c r="A3121" s="37" t="s">
        <v>247</v>
      </c>
      <c r="B3121" s="37" t="s">
        <v>93</v>
      </c>
      <c r="C3121" s="73" t="s">
        <v>67</v>
      </c>
      <c r="D3121" s="39">
        <v>103</v>
      </c>
      <c r="E3121" s="39">
        <v>108.72633344536909</v>
      </c>
      <c r="F3121" s="39">
        <v>109.3421611094459</v>
      </c>
      <c r="G3121" s="39">
        <v>119.7881755373209</v>
      </c>
      <c r="H3121" s="39">
        <v>117.04082946799249</v>
      </c>
      <c r="I3121" s="39">
        <v>109.64492935849761</v>
      </c>
    </row>
    <row r="3122" spans="1:9" x14ac:dyDescent="0.35">
      <c r="A3122" s="37" t="s">
        <v>247</v>
      </c>
      <c r="B3122" s="37" t="s">
        <v>93</v>
      </c>
      <c r="C3122" s="73" t="s">
        <v>69</v>
      </c>
      <c r="D3122" s="39">
        <v>72</v>
      </c>
      <c r="E3122" s="39">
        <v>68.912469977308078</v>
      </c>
      <c r="F3122" s="39">
        <v>72.929441493198965</v>
      </c>
      <c r="G3122" s="39">
        <v>73.885133164671117</v>
      </c>
      <c r="H3122" s="39">
        <v>81.101530726272117</v>
      </c>
      <c r="I3122" s="39">
        <v>78.885331176222877</v>
      </c>
    </row>
    <row r="3123" spans="1:9" x14ac:dyDescent="0.35">
      <c r="A3123" s="37" t="s">
        <v>247</v>
      </c>
      <c r="B3123" s="37" t="s">
        <v>93</v>
      </c>
      <c r="C3123" s="73" t="s">
        <v>71</v>
      </c>
      <c r="D3123" s="39">
        <v>66</v>
      </c>
      <c r="E3123" s="39">
        <v>79.205906757082332</v>
      </c>
      <c r="F3123" s="39">
        <v>78.040847949288818</v>
      </c>
      <c r="G3123" s="39">
        <v>81.000972360701383</v>
      </c>
      <c r="H3123" s="39">
        <v>82.41709141129995</v>
      </c>
      <c r="I3123" s="39">
        <v>88.765518774811255</v>
      </c>
    </row>
    <row r="3124" spans="1:9" x14ac:dyDescent="0.35">
      <c r="A3124" s="37" t="s">
        <v>247</v>
      </c>
      <c r="B3124" s="37" t="s">
        <v>93</v>
      </c>
      <c r="C3124" s="73" t="s">
        <v>73</v>
      </c>
      <c r="D3124" s="39">
        <v>65</v>
      </c>
      <c r="E3124" s="39">
        <v>63.859451675235377</v>
      </c>
      <c r="F3124" s="39">
        <v>72.71817426219728</v>
      </c>
      <c r="G3124" s="39">
        <v>72.582786921142471</v>
      </c>
      <c r="H3124" s="39">
        <v>74.332696786234195</v>
      </c>
      <c r="I3124" s="39">
        <v>76.205752513649301</v>
      </c>
    </row>
    <row r="3125" spans="1:9" x14ac:dyDescent="0.35">
      <c r="A3125" s="37" t="s">
        <v>247</v>
      </c>
      <c r="B3125" s="37" t="s">
        <v>93</v>
      </c>
      <c r="C3125" s="73" t="s">
        <v>76</v>
      </c>
      <c r="D3125" s="39">
        <v>63</v>
      </c>
      <c r="E3125" s="39">
        <v>57.785473105226558</v>
      </c>
      <c r="F3125" s="39">
        <v>58.766899225414527</v>
      </c>
      <c r="G3125" s="39">
        <v>64.999956030315076</v>
      </c>
      <c r="H3125" s="39">
        <v>65.08903464630248</v>
      </c>
      <c r="I3125" s="39">
        <v>66.224243099978352</v>
      </c>
    </row>
    <row r="3126" spans="1:9" x14ac:dyDescent="0.35">
      <c r="A3126" s="37" t="s">
        <v>247</v>
      </c>
      <c r="B3126" s="37" t="s">
        <v>93</v>
      </c>
      <c r="C3126" s="73" t="s">
        <v>78</v>
      </c>
      <c r="D3126" s="39">
        <v>45</v>
      </c>
      <c r="E3126" s="39">
        <v>42.702725108937678</v>
      </c>
      <c r="F3126" s="39">
        <v>38.610028859047787</v>
      </c>
      <c r="G3126" s="39">
        <v>40.866385727334887</v>
      </c>
      <c r="H3126" s="39">
        <v>45.133232099002129</v>
      </c>
      <c r="I3126" s="39">
        <v>45.375415145002712</v>
      </c>
    </row>
    <row r="3127" spans="1:9" x14ac:dyDescent="0.35">
      <c r="A3127" s="37" t="s">
        <v>247</v>
      </c>
      <c r="B3127" s="37" t="s">
        <v>93</v>
      </c>
      <c r="C3127" s="73" t="s">
        <v>80</v>
      </c>
      <c r="D3127" s="39">
        <v>49</v>
      </c>
      <c r="E3127" s="39">
        <v>49.050512567751063</v>
      </c>
      <c r="F3127" s="39">
        <v>47.705676017070068</v>
      </c>
      <c r="G3127" s="39">
        <v>45.148099185675846</v>
      </c>
      <c r="H3127" s="39">
        <v>48.238527805690893</v>
      </c>
      <c r="I3127" s="39">
        <v>52.046783220605683</v>
      </c>
    </row>
    <row r="3128" spans="1:9" x14ac:dyDescent="0.35">
      <c r="A3128" s="37" t="s">
        <v>247</v>
      </c>
      <c r="B3128" s="37" t="s">
        <v>93</v>
      </c>
      <c r="C3128" s="73" t="s">
        <v>82</v>
      </c>
      <c r="D3128" s="39">
        <v>47</v>
      </c>
      <c r="E3128" s="39">
        <v>50.855693595593017</v>
      </c>
      <c r="F3128" s="39">
        <v>50.983204831257673</v>
      </c>
      <c r="G3128" s="39">
        <v>50.879215167927953</v>
      </c>
      <c r="H3128" s="39">
        <v>49.500594837410432</v>
      </c>
      <c r="I3128" s="39">
        <v>52.843350564905869</v>
      </c>
    </row>
    <row r="3129" spans="1:9" x14ac:dyDescent="0.35">
      <c r="A3129" s="37" t="s">
        <v>247</v>
      </c>
      <c r="B3129" s="37" t="s">
        <v>93</v>
      </c>
      <c r="C3129" s="73" t="s">
        <v>84</v>
      </c>
      <c r="D3129" s="39">
        <v>6</v>
      </c>
      <c r="E3129" s="39">
        <v>8.193100077346795</v>
      </c>
      <c r="F3129" s="39">
        <v>9.467724871935447</v>
      </c>
      <c r="G3129" s="39">
        <v>9.0452663876397903</v>
      </c>
      <c r="H3129" s="39">
        <v>8.4509106115563259</v>
      </c>
      <c r="I3129" s="39">
        <v>7.1226708160116496</v>
      </c>
    </row>
    <row r="3130" spans="1:9" x14ac:dyDescent="0.35">
      <c r="A3130" s="37" t="s">
        <v>247</v>
      </c>
      <c r="B3130" s="37" t="s">
        <v>93</v>
      </c>
      <c r="C3130" s="73" t="s">
        <v>86</v>
      </c>
      <c r="D3130" s="39">
        <v>16</v>
      </c>
      <c r="E3130" s="39">
        <v>16.087813107320159</v>
      </c>
      <c r="F3130" s="39">
        <v>17.791729236936622</v>
      </c>
      <c r="G3130" s="39">
        <v>19.00732758095393</v>
      </c>
      <c r="H3130" s="39">
        <v>19.343328382333599</v>
      </c>
      <c r="I3130" s="39">
        <v>19.54839788261808</v>
      </c>
    </row>
    <row r="3131" spans="1:9" x14ac:dyDescent="0.35">
      <c r="A3131" s="37" t="s">
        <v>247</v>
      </c>
      <c r="B3131" s="37" t="s">
        <v>93</v>
      </c>
      <c r="C3131" s="73" t="s">
        <v>88</v>
      </c>
      <c r="D3131" s="39">
        <v>9</v>
      </c>
      <c r="E3131" s="39">
        <v>11.569840932165119</v>
      </c>
      <c r="F3131" s="39">
        <v>11.62229299838711</v>
      </c>
      <c r="G3131" s="39">
        <v>13.05867995801202</v>
      </c>
      <c r="H3131" s="39">
        <v>13.99646058020787</v>
      </c>
      <c r="I3131" s="39">
        <v>14.3530344369105</v>
      </c>
    </row>
    <row r="3132" spans="1:9" x14ac:dyDescent="0.35">
      <c r="A3132" s="37" t="s">
        <v>247</v>
      </c>
      <c r="B3132" s="37" t="s">
        <v>93</v>
      </c>
      <c r="C3132" s="73" t="s">
        <v>90</v>
      </c>
      <c r="D3132" s="39">
        <v>0</v>
      </c>
      <c r="E3132" s="39">
        <v>0.6762624389721007</v>
      </c>
      <c r="F3132" s="39">
        <v>1.5775613341738031</v>
      </c>
      <c r="G3132" s="39">
        <v>1.555875504516449</v>
      </c>
      <c r="H3132" s="39">
        <v>2.0918084442923881</v>
      </c>
      <c r="I3132" s="39">
        <v>2.4310380024408071</v>
      </c>
    </row>
    <row r="3133" spans="1:9" x14ac:dyDescent="0.35">
      <c r="A3133" s="37" t="s">
        <v>247</v>
      </c>
      <c r="B3133" s="37" t="s">
        <v>93</v>
      </c>
      <c r="C3133" s="73" t="s">
        <v>92</v>
      </c>
      <c r="D3133" s="39">
        <v>0</v>
      </c>
      <c r="E3133" s="39">
        <v>0</v>
      </c>
      <c r="F3133" s="39">
        <v>9.4293835468929166E-2</v>
      </c>
      <c r="G3133" s="39">
        <v>0.35059997761271677</v>
      </c>
      <c r="H3133" s="39">
        <v>0.510490843792067</v>
      </c>
      <c r="I3133" s="39">
        <v>0.72217530673394792</v>
      </c>
    </row>
    <row r="3134" spans="1:9" x14ac:dyDescent="0.35">
      <c r="A3134" s="37" t="s">
        <v>247</v>
      </c>
      <c r="B3134" s="37" t="s">
        <v>95</v>
      </c>
      <c r="C3134" s="73" t="s">
        <v>57</v>
      </c>
      <c r="D3134" s="39">
        <v>282</v>
      </c>
      <c r="E3134" s="39">
        <v>268.08409539425958</v>
      </c>
      <c r="F3134" s="39">
        <v>255.91815317997271</v>
      </c>
      <c r="G3134" s="39">
        <v>250.14359484992369</v>
      </c>
      <c r="H3134" s="39">
        <v>247.7050278868895</v>
      </c>
      <c r="I3134" s="39">
        <v>241.94051728172661</v>
      </c>
    </row>
    <row r="3135" spans="1:9" x14ac:dyDescent="0.35">
      <c r="A3135" s="37" t="s">
        <v>247</v>
      </c>
      <c r="B3135" s="37" t="s">
        <v>95</v>
      </c>
      <c r="C3135" s="74" t="s">
        <v>59</v>
      </c>
      <c r="D3135" s="39">
        <v>271</v>
      </c>
      <c r="E3135" s="39">
        <v>260.89865865694088</v>
      </c>
      <c r="F3135" s="39">
        <v>242.55934138971929</v>
      </c>
      <c r="G3135" s="39">
        <v>232.10445458856071</v>
      </c>
      <c r="H3135" s="39">
        <v>227.5650473783619</v>
      </c>
      <c r="I3135" s="39">
        <v>225.36241114049909</v>
      </c>
    </row>
    <row r="3136" spans="1:9" x14ac:dyDescent="0.35">
      <c r="A3136" s="37" t="s">
        <v>247</v>
      </c>
      <c r="B3136" s="37" t="s">
        <v>95</v>
      </c>
      <c r="C3136" s="73" t="s">
        <v>61</v>
      </c>
      <c r="D3136" s="39">
        <v>190</v>
      </c>
      <c r="E3136" s="39">
        <v>221.11486444205269</v>
      </c>
      <c r="F3136" s="39">
        <v>202.88493544929341</v>
      </c>
      <c r="G3136" s="39">
        <v>189.87460387708279</v>
      </c>
      <c r="H3136" s="39">
        <v>182.06771993085329</v>
      </c>
      <c r="I3136" s="39">
        <v>178.1228599131619</v>
      </c>
    </row>
    <row r="3137" spans="1:9" x14ac:dyDescent="0.35">
      <c r="A3137" s="37" t="s">
        <v>247</v>
      </c>
      <c r="B3137" s="37" t="s">
        <v>95</v>
      </c>
      <c r="C3137" s="73" t="s">
        <v>63</v>
      </c>
      <c r="D3137" s="39">
        <v>191</v>
      </c>
      <c r="E3137" s="39">
        <v>173.81187419040091</v>
      </c>
      <c r="F3137" s="39">
        <v>191.0118139166423</v>
      </c>
      <c r="G3137" s="39">
        <v>175.74578165209721</v>
      </c>
      <c r="H3137" s="39">
        <v>167.5520356043742</v>
      </c>
      <c r="I3137" s="39">
        <v>162.67189930306151</v>
      </c>
    </row>
    <row r="3138" spans="1:9" x14ac:dyDescent="0.35">
      <c r="A3138" s="37" t="s">
        <v>247</v>
      </c>
      <c r="B3138" s="37" t="s">
        <v>95</v>
      </c>
      <c r="C3138" s="73" t="s">
        <v>65</v>
      </c>
      <c r="D3138" s="39">
        <v>291</v>
      </c>
      <c r="E3138" s="39">
        <v>227.23016717554111</v>
      </c>
      <c r="F3138" s="39">
        <v>234.15946554125401</v>
      </c>
      <c r="G3138" s="39">
        <v>244.61876485025979</v>
      </c>
      <c r="H3138" s="39">
        <v>229.41127156801761</v>
      </c>
      <c r="I3138" s="39">
        <v>221.67513448111299</v>
      </c>
    </row>
    <row r="3139" spans="1:9" x14ac:dyDescent="0.35">
      <c r="A3139" s="37" t="s">
        <v>247</v>
      </c>
      <c r="B3139" s="37" t="s">
        <v>95</v>
      </c>
      <c r="C3139" s="73" t="s">
        <v>67</v>
      </c>
      <c r="D3139" s="39">
        <v>352</v>
      </c>
      <c r="E3139" s="39">
        <v>313.92131110921252</v>
      </c>
      <c r="F3139" s="39">
        <v>280.86148126418232</v>
      </c>
      <c r="G3139" s="39">
        <v>297.73131938525029</v>
      </c>
      <c r="H3139" s="39">
        <v>302.40534672158509</v>
      </c>
      <c r="I3139" s="39">
        <v>284.95416920174227</v>
      </c>
    </row>
    <row r="3140" spans="1:9" x14ac:dyDescent="0.35">
      <c r="A3140" s="37" t="s">
        <v>247</v>
      </c>
      <c r="B3140" s="37" t="s">
        <v>95</v>
      </c>
      <c r="C3140" s="73" t="s">
        <v>69</v>
      </c>
      <c r="D3140" s="39">
        <v>295</v>
      </c>
      <c r="E3140" s="39">
        <v>363.38431889252041</v>
      </c>
      <c r="F3140" s="39">
        <v>329.81365196364902</v>
      </c>
      <c r="G3140" s="39">
        <v>314.20620190571248</v>
      </c>
      <c r="H3140" s="39">
        <v>332.48443327787112</v>
      </c>
      <c r="I3140" s="39">
        <v>331.49265645720789</v>
      </c>
    </row>
    <row r="3141" spans="1:9" x14ac:dyDescent="0.35">
      <c r="A3141" s="37" t="s">
        <v>247</v>
      </c>
      <c r="B3141" s="37" t="s">
        <v>95</v>
      </c>
      <c r="C3141" s="73" t="s">
        <v>71</v>
      </c>
      <c r="D3141" s="39">
        <v>340</v>
      </c>
      <c r="E3141" s="39">
        <v>338.91501086821881</v>
      </c>
      <c r="F3141" s="39">
        <v>371.00937382854079</v>
      </c>
      <c r="G3141" s="39">
        <v>343.78335232563938</v>
      </c>
      <c r="H3141" s="39">
        <v>334.79279217686792</v>
      </c>
      <c r="I3141" s="39">
        <v>349.99536662748051</v>
      </c>
    </row>
    <row r="3142" spans="1:9" x14ac:dyDescent="0.35">
      <c r="A3142" s="37" t="s">
        <v>247</v>
      </c>
      <c r="B3142" s="37" t="s">
        <v>95</v>
      </c>
      <c r="C3142" s="73" t="s">
        <v>73</v>
      </c>
      <c r="D3142" s="39">
        <v>232</v>
      </c>
      <c r="E3142" s="39">
        <v>326.047954568016</v>
      </c>
      <c r="F3142" s="39">
        <v>316.09574711958112</v>
      </c>
      <c r="G3142" s="39">
        <v>332.22067744619937</v>
      </c>
      <c r="H3142" s="39">
        <v>311.74880140535282</v>
      </c>
      <c r="I3142" s="39">
        <v>305.6240878929467</v>
      </c>
    </row>
    <row r="3143" spans="1:9" x14ac:dyDescent="0.35">
      <c r="A3143" s="37" t="s">
        <v>247</v>
      </c>
      <c r="B3143" s="37" t="s">
        <v>95</v>
      </c>
      <c r="C3143" s="73" t="s">
        <v>76</v>
      </c>
      <c r="D3143" s="39">
        <v>248</v>
      </c>
      <c r="E3143" s="39">
        <v>243.93223869162759</v>
      </c>
      <c r="F3143" s="39">
        <v>307.4650480471318</v>
      </c>
      <c r="G3143" s="39">
        <v>297.63316901086142</v>
      </c>
      <c r="H3143" s="39">
        <v>305.76157668093339</v>
      </c>
      <c r="I3143" s="39">
        <v>288.74568524641001</v>
      </c>
    </row>
    <row r="3144" spans="1:9" x14ac:dyDescent="0.35">
      <c r="A3144" s="37" t="s">
        <v>247</v>
      </c>
      <c r="B3144" s="37" t="s">
        <v>95</v>
      </c>
      <c r="C3144" s="73" t="s">
        <v>78</v>
      </c>
      <c r="D3144" s="39">
        <v>220</v>
      </c>
      <c r="E3144" s="39">
        <v>261.46484552343679</v>
      </c>
      <c r="F3144" s="39">
        <v>249.38129995685779</v>
      </c>
      <c r="G3144" s="39">
        <v>298.45274903502781</v>
      </c>
      <c r="H3144" s="39">
        <v>289.58500596715942</v>
      </c>
      <c r="I3144" s="39">
        <v>292.35414801558528</v>
      </c>
    </row>
    <row r="3145" spans="1:9" x14ac:dyDescent="0.35">
      <c r="A3145" s="37" t="s">
        <v>247</v>
      </c>
      <c r="B3145" s="37" t="s">
        <v>95</v>
      </c>
      <c r="C3145" s="73" t="s">
        <v>80</v>
      </c>
      <c r="D3145" s="39">
        <v>232</v>
      </c>
      <c r="E3145" s="39">
        <v>236.29934375754041</v>
      </c>
      <c r="F3145" s="39">
        <v>262.59829585123612</v>
      </c>
      <c r="G3145" s="39">
        <v>251.57565309007481</v>
      </c>
      <c r="H3145" s="39">
        <v>290.33477139576479</v>
      </c>
      <c r="I3145" s="39">
        <v>282.35557728150638</v>
      </c>
    </row>
    <row r="3146" spans="1:9" x14ac:dyDescent="0.35">
      <c r="A3146" s="37" t="s">
        <v>247</v>
      </c>
      <c r="B3146" s="37" t="s">
        <v>95</v>
      </c>
      <c r="C3146" s="73" t="s">
        <v>82</v>
      </c>
      <c r="D3146" s="39">
        <v>216</v>
      </c>
      <c r="E3146" s="39">
        <v>209.87193799615031</v>
      </c>
      <c r="F3146" s="39">
        <v>209.34061717099459</v>
      </c>
      <c r="G3146" s="39">
        <v>229.81277760023539</v>
      </c>
      <c r="H3146" s="39">
        <v>220.76208337092359</v>
      </c>
      <c r="I3146" s="39">
        <v>251.69693697460079</v>
      </c>
    </row>
    <row r="3147" spans="1:9" x14ac:dyDescent="0.35">
      <c r="A3147" s="37" t="s">
        <v>247</v>
      </c>
      <c r="B3147" s="37" t="s">
        <v>95</v>
      </c>
      <c r="C3147" s="73" t="s">
        <v>84</v>
      </c>
      <c r="D3147" s="39">
        <v>135</v>
      </c>
      <c r="E3147" s="39">
        <v>164.00219999973939</v>
      </c>
      <c r="F3147" s="39">
        <v>157.2261765094604</v>
      </c>
      <c r="G3147" s="39">
        <v>154.21543109943579</v>
      </c>
      <c r="H3147" s="39">
        <v>164.25368629609309</v>
      </c>
      <c r="I3147" s="39">
        <v>156.32790256408089</v>
      </c>
    </row>
    <row r="3148" spans="1:9" x14ac:dyDescent="0.35">
      <c r="A3148" s="37" t="s">
        <v>247</v>
      </c>
      <c r="B3148" s="37" t="s">
        <v>95</v>
      </c>
      <c r="C3148" s="73" t="s">
        <v>86</v>
      </c>
      <c r="D3148" s="39">
        <v>111</v>
      </c>
      <c r="E3148" s="39">
        <v>125.3271950561945</v>
      </c>
      <c r="F3148" s="39">
        <v>147.16268317551149</v>
      </c>
      <c r="G3148" s="39">
        <v>141.79291672751191</v>
      </c>
      <c r="H3148" s="39">
        <v>139.02831498249461</v>
      </c>
      <c r="I3148" s="39">
        <v>147.20377369888999</v>
      </c>
    </row>
    <row r="3149" spans="1:9" x14ac:dyDescent="0.35">
      <c r="A3149" s="37" t="s">
        <v>247</v>
      </c>
      <c r="B3149" s="37" t="s">
        <v>95</v>
      </c>
      <c r="C3149" s="73" t="s">
        <v>88</v>
      </c>
      <c r="D3149" s="39">
        <v>66</v>
      </c>
      <c r="E3149" s="39">
        <v>88.918018890402578</v>
      </c>
      <c r="F3149" s="39">
        <v>96.786457341396954</v>
      </c>
      <c r="G3149" s="39">
        <v>112.3458810702996</v>
      </c>
      <c r="H3149" s="39">
        <v>108.6147776287804</v>
      </c>
      <c r="I3149" s="39">
        <v>106.641626543237</v>
      </c>
    </row>
    <row r="3150" spans="1:9" x14ac:dyDescent="0.35">
      <c r="A3150" s="37" t="s">
        <v>247</v>
      </c>
      <c r="B3150" s="37" t="s">
        <v>95</v>
      </c>
      <c r="C3150" s="73" t="s">
        <v>90</v>
      </c>
      <c r="D3150" s="39">
        <v>23</v>
      </c>
      <c r="E3150" s="39">
        <v>37.315538667273842</v>
      </c>
      <c r="F3150" s="39">
        <v>53.163280923902583</v>
      </c>
      <c r="G3150" s="39">
        <v>59.375178886776141</v>
      </c>
      <c r="H3150" s="39">
        <v>70.6342923288816</v>
      </c>
      <c r="I3150" s="39">
        <v>68.604894430620604</v>
      </c>
    </row>
    <row r="3151" spans="1:9" x14ac:dyDescent="0.35">
      <c r="A3151" s="37" t="s">
        <v>247</v>
      </c>
      <c r="B3151" s="37" t="s">
        <v>95</v>
      </c>
      <c r="C3151" s="73" t="s">
        <v>92</v>
      </c>
      <c r="D3151" s="39">
        <v>10</v>
      </c>
      <c r="E3151" s="39">
        <v>19.93201527898983</v>
      </c>
      <c r="F3151" s="39">
        <v>30.498286393244669</v>
      </c>
      <c r="G3151" s="39">
        <v>43.419129634992643</v>
      </c>
      <c r="H3151" s="39">
        <v>51.915169328012581</v>
      </c>
      <c r="I3151" s="39">
        <v>61.844177685745393</v>
      </c>
    </row>
    <row r="3152" spans="1:9" x14ac:dyDescent="0.35">
      <c r="A3152" s="37" t="s">
        <v>247</v>
      </c>
      <c r="B3152" s="37" t="s">
        <v>97</v>
      </c>
      <c r="C3152" s="73" t="s">
        <v>57</v>
      </c>
      <c r="D3152" s="39">
        <v>262</v>
      </c>
      <c r="E3152" s="39">
        <v>258.07408452726509</v>
      </c>
      <c r="F3152" s="39">
        <v>248.08524248401631</v>
      </c>
      <c r="G3152" s="39">
        <v>240.12003668470791</v>
      </c>
      <c r="H3152" s="39">
        <v>230.32982515781069</v>
      </c>
      <c r="I3152" s="39">
        <v>221.5221020181184</v>
      </c>
    </row>
    <row r="3153" spans="1:9" x14ac:dyDescent="0.35">
      <c r="A3153" s="37" t="s">
        <v>247</v>
      </c>
      <c r="B3153" s="37" t="s">
        <v>97</v>
      </c>
      <c r="C3153" s="74" t="s">
        <v>59</v>
      </c>
      <c r="D3153" s="39">
        <v>304</v>
      </c>
      <c r="E3153" s="39">
        <v>235.79102022737129</v>
      </c>
      <c r="F3153" s="39">
        <v>230.99569692859009</v>
      </c>
      <c r="G3153" s="39">
        <v>221.51961644886239</v>
      </c>
      <c r="H3153" s="39">
        <v>215.05772568624261</v>
      </c>
      <c r="I3153" s="39">
        <v>205.9878915123717</v>
      </c>
    </row>
    <row r="3154" spans="1:9" x14ac:dyDescent="0.35">
      <c r="A3154" s="37" t="s">
        <v>247</v>
      </c>
      <c r="B3154" s="37" t="s">
        <v>97</v>
      </c>
      <c r="C3154" s="73" t="s">
        <v>61</v>
      </c>
      <c r="D3154" s="39">
        <v>272</v>
      </c>
      <c r="E3154" s="39">
        <v>268.53215818370751</v>
      </c>
      <c r="F3154" s="39">
        <v>218.6595594816263</v>
      </c>
      <c r="G3154" s="39">
        <v>213.67390583574851</v>
      </c>
      <c r="H3154" s="39">
        <v>205.82545235930959</v>
      </c>
      <c r="I3154" s="39">
        <v>199.44548083651279</v>
      </c>
    </row>
    <row r="3155" spans="1:9" x14ac:dyDescent="0.35">
      <c r="A3155" s="37" t="s">
        <v>247</v>
      </c>
      <c r="B3155" s="37" t="s">
        <v>97</v>
      </c>
      <c r="C3155" s="73" t="s">
        <v>63</v>
      </c>
      <c r="D3155" s="39">
        <v>208</v>
      </c>
      <c r="E3155" s="39">
        <v>206.9018638188704</v>
      </c>
      <c r="F3155" s="39">
        <v>201.2030426386369</v>
      </c>
      <c r="G3155" s="39">
        <v>165.78728347535659</v>
      </c>
      <c r="H3155" s="39">
        <v>160.7535629074205</v>
      </c>
      <c r="I3155" s="39">
        <v>153.65498796042741</v>
      </c>
    </row>
    <row r="3156" spans="1:9" x14ac:dyDescent="0.35">
      <c r="A3156" s="37" t="s">
        <v>247</v>
      </c>
      <c r="B3156" s="37" t="s">
        <v>97</v>
      </c>
      <c r="C3156" s="73" t="s">
        <v>65</v>
      </c>
      <c r="D3156" s="39">
        <v>199</v>
      </c>
      <c r="E3156" s="39">
        <v>194.9519994881675</v>
      </c>
      <c r="F3156" s="39">
        <v>208.3100138332093</v>
      </c>
      <c r="G3156" s="39">
        <v>203.7407935944793</v>
      </c>
      <c r="H3156" s="39">
        <v>172.3571627065767</v>
      </c>
      <c r="I3156" s="39">
        <v>165.5100172672588</v>
      </c>
    </row>
    <row r="3157" spans="1:9" x14ac:dyDescent="0.35">
      <c r="A3157" s="37" t="s">
        <v>247</v>
      </c>
      <c r="B3157" s="37" t="s">
        <v>97</v>
      </c>
      <c r="C3157" s="73" t="s">
        <v>67</v>
      </c>
      <c r="D3157" s="39">
        <v>292</v>
      </c>
      <c r="E3157" s="39">
        <v>262.58311243467841</v>
      </c>
      <c r="F3157" s="39">
        <v>268.36662716135811</v>
      </c>
      <c r="G3157" s="39">
        <v>285.56182716533112</v>
      </c>
      <c r="H3157" s="39">
        <v>280.70344169188701</v>
      </c>
      <c r="I3157" s="39">
        <v>249.41919131380121</v>
      </c>
    </row>
    <row r="3158" spans="1:9" x14ac:dyDescent="0.35">
      <c r="A3158" s="37" t="s">
        <v>247</v>
      </c>
      <c r="B3158" s="37" t="s">
        <v>97</v>
      </c>
      <c r="C3158" s="73" t="s">
        <v>69</v>
      </c>
      <c r="D3158" s="39">
        <v>371</v>
      </c>
      <c r="E3158" s="39">
        <v>323.55937246097523</v>
      </c>
      <c r="F3158" s="39">
        <v>299.01350142709492</v>
      </c>
      <c r="G3158" s="39">
        <v>304.27410729504658</v>
      </c>
      <c r="H3158" s="39">
        <v>321.21059069435029</v>
      </c>
      <c r="I3158" s="39">
        <v>314.43232263940149</v>
      </c>
    </row>
    <row r="3159" spans="1:9" x14ac:dyDescent="0.35">
      <c r="A3159" s="37" t="s">
        <v>247</v>
      </c>
      <c r="B3159" s="37" t="s">
        <v>97</v>
      </c>
      <c r="C3159" s="73" t="s">
        <v>71</v>
      </c>
      <c r="D3159" s="39">
        <v>269</v>
      </c>
      <c r="E3159" s="39">
        <v>341.2985960014197</v>
      </c>
      <c r="F3159" s="39">
        <v>303.3586825058527</v>
      </c>
      <c r="G3159" s="39">
        <v>280.72367439249092</v>
      </c>
      <c r="H3159" s="39">
        <v>285.18494145003461</v>
      </c>
      <c r="I3159" s="39">
        <v>299.84927380615102</v>
      </c>
    </row>
    <row r="3160" spans="1:9" x14ac:dyDescent="0.35">
      <c r="A3160" s="37" t="s">
        <v>247</v>
      </c>
      <c r="B3160" s="37" t="s">
        <v>97</v>
      </c>
      <c r="C3160" s="73" t="s">
        <v>73</v>
      </c>
      <c r="D3160" s="39">
        <v>303</v>
      </c>
      <c r="E3160" s="39">
        <v>309.13138073961278</v>
      </c>
      <c r="F3160" s="39">
        <v>363.63092132380609</v>
      </c>
      <c r="G3160" s="39">
        <v>330.98985312716309</v>
      </c>
      <c r="H3160" s="39">
        <v>310.63265833445809</v>
      </c>
      <c r="I3160" s="39">
        <v>313.27381073768203</v>
      </c>
    </row>
    <row r="3161" spans="1:9" x14ac:dyDescent="0.35">
      <c r="A3161" s="37" t="s">
        <v>247</v>
      </c>
      <c r="B3161" s="37" t="s">
        <v>97</v>
      </c>
      <c r="C3161" s="73" t="s">
        <v>76</v>
      </c>
      <c r="D3161" s="39">
        <v>309</v>
      </c>
      <c r="E3161" s="39">
        <v>324.30865383485963</v>
      </c>
      <c r="F3161" s="39">
        <v>334.40518673022802</v>
      </c>
      <c r="G3161" s="39">
        <v>377.20297470663172</v>
      </c>
      <c r="H3161" s="39">
        <v>349.87860241479058</v>
      </c>
      <c r="I3161" s="39">
        <v>329.79921331149018</v>
      </c>
    </row>
    <row r="3162" spans="1:9" x14ac:dyDescent="0.35">
      <c r="A3162" s="37" t="s">
        <v>247</v>
      </c>
      <c r="B3162" s="37" t="s">
        <v>97</v>
      </c>
      <c r="C3162" s="73" t="s">
        <v>78</v>
      </c>
      <c r="D3162" s="39">
        <v>311</v>
      </c>
      <c r="E3162" s="39">
        <v>262.45633795971793</v>
      </c>
      <c r="F3162" s="39">
        <v>275.65227362902999</v>
      </c>
      <c r="G3162" s="39">
        <v>286.44816554604489</v>
      </c>
      <c r="H3162" s="39">
        <v>321.38256346583751</v>
      </c>
      <c r="I3162" s="39">
        <v>295.97186438393851</v>
      </c>
    </row>
    <row r="3163" spans="1:9" x14ac:dyDescent="0.35">
      <c r="A3163" s="37" t="s">
        <v>247</v>
      </c>
      <c r="B3163" s="37" t="s">
        <v>97</v>
      </c>
      <c r="C3163" s="73" t="s">
        <v>80</v>
      </c>
      <c r="D3163" s="39">
        <v>336</v>
      </c>
      <c r="E3163" s="39">
        <v>364.28243216824723</v>
      </c>
      <c r="F3163" s="39">
        <v>316.5011157623909</v>
      </c>
      <c r="G3163" s="39">
        <v>327.13442520279068</v>
      </c>
      <c r="H3163" s="39">
        <v>340.030396764025</v>
      </c>
      <c r="I3163" s="39">
        <v>368.62192793386481</v>
      </c>
    </row>
    <row r="3164" spans="1:9" x14ac:dyDescent="0.35">
      <c r="A3164" s="37" t="s">
        <v>247</v>
      </c>
      <c r="B3164" s="37" t="s">
        <v>97</v>
      </c>
      <c r="C3164" s="73" t="s">
        <v>82</v>
      </c>
      <c r="D3164" s="39">
        <v>393</v>
      </c>
      <c r="E3164" s="39">
        <v>331.32725075844161</v>
      </c>
      <c r="F3164" s="39">
        <v>361.14210954250518</v>
      </c>
      <c r="G3164" s="39">
        <v>319.99423087623848</v>
      </c>
      <c r="H3164" s="39">
        <v>329.56190356850249</v>
      </c>
      <c r="I3164" s="39">
        <v>342.27576941379101</v>
      </c>
    </row>
    <row r="3165" spans="1:9" x14ac:dyDescent="0.35">
      <c r="A3165" s="37" t="s">
        <v>247</v>
      </c>
      <c r="B3165" s="37" t="s">
        <v>97</v>
      </c>
      <c r="C3165" s="73" t="s">
        <v>84</v>
      </c>
      <c r="D3165" s="39">
        <v>294</v>
      </c>
      <c r="E3165" s="39">
        <v>345.62518899751939</v>
      </c>
      <c r="F3165" s="39">
        <v>290.89909974123663</v>
      </c>
      <c r="G3165" s="39">
        <v>318.14724849134012</v>
      </c>
      <c r="H3165" s="39">
        <v>284.11261265947411</v>
      </c>
      <c r="I3165" s="39">
        <v>292.06625261725031</v>
      </c>
    </row>
    <row r="3166" spans="1:9" x14ac:dyDescent="0.35">
      <c r="A3166" s="37" t="s">
        <v>247</v>
      </c>
      <c r="B3166" s="37" t="s">
        <v>97</v>
      </c>
      <c r="C3166" s="73" t="s">
        <v>86</v>
      </c>
      <c r="D3166" s="39">
        <v>271</v>
      </c>
      <c r="E3166" s="39">
        <v>294.71283098562708</v>
      </c>
      <c r="F3166" s="39">
        <v>347.97179383329279</v>
      </c>
      <c r="G3166" s="39">
        <v>301.98644560148</v>
      </c>
      <c r="H3166" s="39">
        <v>329.00041889558082</v>
      </c>
      <c r="I3166" s="39">
        <v>299.48189602747419</v>
      </c>
    </row>
    <row r="3167" spans="1:9" x14ac:dyDescent="0.35">
      <c r="A3167" s="37" t="s">
        <v>247</v>
      </c>
      <c r="B3167" s="37" t="s">
        <v>97</v>
      </c>
      <c r="C3167" s="73" t="s">
        <v>88</v>
      </c>
      <c r="D3167" s="39">
        <v>164</v>
      </c>
      <c r="E3167" s="39">
        <v>237.36055933486671</v>
      </c>
      <c r="F3167" s="39">
        <v>253.4880223949647</v>
      </c>
      <c r="G3167" s="39">
        <v>297.50239398860259</v>
      </c>
      <c r="H3167" s="39">
        <v>263.25611881313932</v>
      </c>
      <c r="I3167" s="39">
        <v>286.90435941302712</v>
      </c>
    </row>
    <row r="3168" spans="1:9" x14ac:dyDescent="0.35">
      <c r="A3168" s="37" t="s">
        <v>247</v>
      </c>
      <c r="B3168" s="37" t="s">
        <v>97</v>
      </c>
      <c r="C3168" s="73" t="s">
        <v>90</v>
      </c>
      <c r="D3168" s="39">
        <v>58</v>
      </c>
      <c r="E3168" s="39">
        <v>91.711812926738901</v>
      </c>
      <c r="F3168" s="39">
        <v>139.47956633178711</v>
      </c>
      <c r="G3168" s="39">
        <v>151.0911346595577</v>
      </c>
      <c r="H3168" s="39">
        <v>181.2035612063452</v>
      </c>
      <c r="I3168" s="39">
        <v>158.16136138349509</v>
      </c>
    </row>
    <row r="3169" spans="1:9" x14ac:dyDescent="0.35">
      <c r="A3169" s="37" t="s">
        <v>247</v>
      </c>
      <c r="B3169" s="37" t="s">
        <v>97</v>
      </c>
      <c r="C3169" s="73" t="s">
        <v>92</v>
      </c>
      <c r="D3169" s="39">
        <v>15</v>
      </c>
      <c r="E3169" s="39">
        <v>36.88690902454281</v>
      </c>
      <c r="F3169" s="39">
        <v>63.688568136925589</v>
      </c>
      <c r="G3169" s="39">
        <v>100.5210461838858</v>
      </c>
      <c r="H3169" s="39">
        <v>122.49455276938809</v>
      </c>
      <c r="I3169" s="39">
        <v>149.22687421584021</v>
      </c>
    </row>
    <row r="3170" spans="1:9" x14ac:dyDescent="0.35">
      <c r="A3170" s="37" t="s">
        <v>247</v>
      </c>
      <c r="B3170" s="37" t="s">
        <v>99</v>
      </c>
      <c r="C3170" s="73" t="s">
        <v>57</v>
      </c>
      <c r="D3170" s="39">
        <v>15</v>
      </c>
      <c r="E3170" s="39">
        <v>13.14396395868892</v>
      </c>
      <c r="F3170" s="39">
        <v>11.61844157164154</v>
      </c>
      <c r="G3170" s="39">
        <v>10.746765762657491</v>
      </c>
      <c r="H3170" s="39">
        <v>10.427498666382411</v>
      </c>
      <c r="I3170" s="39">
        <v>10.09898669617767</v>
      </c>
    </row>
    <row r="3171" spans="1:9" x14ac:dyDescent="0.35">
      <c r="A3171" s="37" t="s">
        <v>247</v>
      </c>
      <c r="B3171" s="37" t="s">
        <v>99</v>
      </c>
      <c r="C3171" s="74" t="s">
        <v>59</v>
      </c>
      <c r="D3171" s="39">
        <v>20</v>
      </c>
      <c r="E3171" s="39">
        <v>16.743877290020212</v>
      </c>
      <c r="F3171" s="39">
        <v>15.05514567530007</v>
      </c>
      <c r="G3171" s="39">
        <v>13.987026749535911</v>
      </c>
      <c r="H3171" s="39">
        <v>13.534746921535071</v>
      </c>
      <c r="I3171" s="39">
        <v>13.40501726947333</v>
      </c>
    </row>
    <row r="3172" spans="1:9" x14ac:dyDescent="0.35">
      <c r="A3172" s="37" t="s">
        <v>247</v>
      </c>
      <c r="B3172" s="37" t="s">
        <v>99</v>
      </c>
      <c r="C3172" s="73" t="s">
        <v>61</v>
      </c>
      <c r="D3172" s="39">
        <v>9</v>
      </c>
      <c r="E3172" s="39">
        <v>14.31470769278749</v>
      </c>
      <c r="F3172" s="39">
        <v>11.48324517478347</v>
      </c>
      <c r="G3172" s="39">
        <v>10.12809343844064</v>
      </c>
      <c r="H3172" s="39">
        <v>9.3781482837352055</v>
      </c>
      <c r="I3172" s="39">
        <v>8.9911354234875205</v>
      </c>
    </row>
    <row r="3173" spans="1:9" x14ac:dyDescent="0.35">
      <c r="A3173" s="37" t="s">
        <v>247</v>
      </c>
      <c r="B3173" s="37" t="s">
        <v>99</v>
      </c>
      <c r="C3173" s="73" t="s">
        <v>63</v>
      </c>
      <c r="D3173" s="39">
        <v>12</v>
      </c>
      <c r="E3173" s="39">
        <v>11.669383068969839</v>
      </c>
      <c r="F3173" s="39">
        <v>14.63223598608039</v>
      </c>
      <c r="G3173" s="39">
        <v>12.863583762981101</v>
      </c>
      <c r="H3173" s="39">
        <v>12.122899862954741</v>
      </c>
      <c r="I3173" s="39">
        <v>11.65787602095328</v>
      </c>
    </row>
    <row r="3174" spans="1:9" x14ac:dyDescent="0.35">
      <c r="A3174" s="37" t="s">
        <v>247</v>
      </c>
      <c r="B3174" s="37" t="s">
        <v>99</v>
      </c>
      <c r="C3174" s="73" t="s">
        <v>65</v>
      </c>
      <c r="D3174" s="39">
        <v>13</v>
      </c>
      <c r="E3174" s="39">
        <v>8.7253636901105889</v>
      </c>
      <c r="F3174" s="39">
        <v>9.4616817746491861</v>
      </c>
      <c r="G3174" s="39">
        <v>11.52542209768613</v>
      </c>
      <c r="H3174" s="39">
        <v>9.807313580159212</v>
      </c>
      <c r="I3174" s="39">
        <v>8.9138132302842372</v>
      </c>
    </row>
    <row r="3175" spans="1:9" x14ac:dyDescent="0.35">
      <c r="A3175" s="37" t="s">
        <v>247</v>
      </c>
      <c r="B3175" s="37" t="s">
        <v>99</v>
      </c>
      <c r="C3175" s="73" t="s">
        <v>67</v>
      </c>
      <c r="D3175" s="39">
        <v>32</v>
      </c>
      <c r="E3175" s="39">
        <v>28.234119952798661</v>
      </c>
      <c r="F3175" s="39">
        <v>26.189035644345331</v>
      </c>
      <c r="G3175" s="39">
        <v>26.872254156629431</v>
      </c>
      <c r="H3175" s="39">
        <v>27.693615149412391</v>
      </c>
      <c r="I3175" s="39">
        <v>26.59570013439372</v>
      </c>
    </row>
    <row r="3176" spans="1:9" x14ac:dyDescent="0.35">
      <c r="A3176" s="37" t="s">
        <v>247</v>
      </c>
      <c r="B3176" s="37" t="s">
        <v>99</v>
      </c>
      <c r="C3176" s="73" t="s">
        <v>69</v>
      </c>
      <c r="D3176" s="39">
        <v>12</v>
      </c>
      <c r="E3176" s="39">
        <v>9.4078660179374296</v>
      </c>
      <c r="F3176" s="39">
        <v>7.0865486790415559</v>
      </c>
      <c r="G3176" s="39">
        <v>5.8532836406760342</v>
      </c>
      <c r="H3176" s="39">
        <v>6.5585212133746227</v>
      </c>
      <c r="I3176" s="39">
        <v>6.5181712881437956</v>
      </c>
    </row>
    <row r="3177" spans="1:9" x14ac:dyDescent="0.35">
      <c r="A3177" s="37" t="s">
        <v>247</v>
      </c>
      <c r="B3177" s="37" t="s">
        <v>99</v>
      </c>
      <c r="C3177" s="73" t="s">
        <v>71</v>
      </c>
      <c r="D3177" s="39">
        <v>20</v>
      </c>
      <c r="E3177" s="39">
        <v>13.38926889933918</v>
      </c>
      <c r="F3177" s="39">
        <v>11.7755322146329</v>
      </c>
      <c r="G3177" s="39">
        <v>10.578673851892971</v>
      </c>
      <c r="H3177" s="39">
        <v>10.13705316104242</v>
      </c>
      <c r="I3177" s="39">
        <v>10.431734072063231</v>
      </c>
    </row>
    <row r="3178" spans="1:9" x14ac:dyDescent="0.35">
      <c r="A3178" s="37" t="s">
        <v>247</v>
      </c>
      <c r="B3178" s="37" t="s">
        <v>99</v>
      </c>
      <c r="C3178" s="73" t="s">
        <v>73</v>
      </c>
      <c r="D3178" s="39">
        <v>16</v>
      </c>
      <c r="E3178" s="39">
        <v>19.213162851321009</v>
      </c>
      <c r="F3178" s="39">
        <v>13.853929668043021</v>
      </c>
      <c r="G3178" s="39">
        <v>12.453119774230981</v>
      </c>
      <c r="H3178" s="39">
        <v>11.47867310269195</v>
      </c>
      <c r="I3178" s="39">
        <v>11.22086093001603</v>
      </c>
    </row>
    <row r="3179" spans="1:9" x14ac:dyDescent="0.35">
      <c r="A3179" s="37" t="s">
        <v>247</v>
      </c>
      <c r="B3179" s="37" t="s">
        <v>99</v>
      </c>
      <c r="C3179" s="73" t="s">
        <v>76</v>
      </c>
      <c r="D3179" s="39">
        <v>26</v>
      </c>
      <c r="E3179" s="39">
        <v>21.771294116429779</v>
      </c>
      <c r="F3179" s="39">
        <v>24.96428965733854</v>
      </c>
      <c r="G3179" s="39">
        <v>20.070538724402841</v>
      </c>
      <c r="H3179" s="39">
        <v>18.907940793405931</v>
      </c>
      <c r="I3179" s="39">
        <v>18.021789197596469</v>
      </c>
    </row>
    <row r="3180" spans="1:9" x14ac:dyDescent="0.35">
      <c r="A3180" s="37" t="s">
        <v>247</v>
      </c>
      <c r="B3180" s="37" t="s">
        <v>99</v>
      </c>
      <c r="C3180" s="73" t="s">
        <v>78</v>
      </c>
      <c r="D3180" s="39">
        <v>23</v>
      </c>
      <c r="E3180" s="39">
        <v>27.530792931633201</v>
      </c>
      <c r="F3180" s="39">
        <v>22.98127139721328</v>
      </c>
      <c r="G3180" s="39">
        <v>26.839688962226191</v>
      </c>
      <c r="H3180" s="39">
        <v>22.95586255936507</v>
      </c>
      <c r="I3180" s="39">
        <v>21.993283454053351</v>
      </c>
    </row>
    <row r="3181" spans="1:9" x14ac:dyDescent="0.35">
      <c r="A3181" s="37" t="s">
        <v>247</v>
      </c>
      <c r="B3181" s="37" t="s">
        <v>99</v>
      </c>
      <c r="C3181" s="73" t="s">
        <v>80</v>
      </c>
      <c r="D3181" s="39">
        <v>30</v>
      </c>
      <c r="E3181" s="39">
        <v>29.629382179566981</v>
      </c>
      <c r="F3181" s="39">
        <v>33.035976277415124</v>
      </c>
      <c r="G3181" s="39">
        <v>29.349309649899919</v>
      </c>
      <c r="H3181" s="39">
        <v>33.214700011861893</v>
      </c>
      <c r="I3181" s="39">
        <v>30.524390082571649</v>
      </c>
    </row>
    <row r="3182" spans="1:9" x14ac:dyDescent="0.35">
      <c r="A3182" s="37" t="s">
        <v>247</v>
      </c>
      <c r="B3182" s="37" t="s">
        <v>99</v>
      </c>
      <c r="C3182" s="73" t="s">
        <v>82</v>
      </c>
      <c r="D3182" s="39">
        <v>19</v>
      </c>
      <c r="E3182" s="39">
        <v>28.591170063735529</v>
      </c>
      <c r="F3182" s="39">
        <v>28.363964839506519</v>
      </c>
      <c r="G3182" s="39">
        <v>30.678772378233919</v>
      </c>
      <c r="H3182" s="39">
        <v>28.358135559183228</v>
      </c>
      <c r="I3182" s="39">
        <v>31.444297464771608</v>
      </c>
    </row>
    <row r="3183" spans="1:9" x14ac:dyDescent="0.35">
      <c r="A3183" s="37" t="s">
        <v>247</v>
      </c>
      <c r="B3183" s="37" t="s">
        <v>99</v>
      </c>
      <c r="C3183" s="73" t="s">
        <v>84</v>
      </c>
      <c r="D3183" s="39">
        <v>15</v>
      </c>
      <c r="E3183" s="39">
        <v>9.5057361458232013</v>
      </c>
      <c r="F3183" s="39">
        <v>13.48933809495888</v>
      </c>
      <c r="G3183" s="39">
        <v>13.15890383991192</v>
      </c>
      <c r="H3183" s="39">
        <v>14.278338057279321</v>
      </c>
      <c r="I3183" s="39">
        <v>13.080007700294759</v>
      </c>
    </row>
    <row r="3184" spans="1:9" x14ac:dyDescent="0.35">
      <c r="A3184" s="37" t="s">
        <v>247</v>
      </c>
      <c r="B3184" s="37" t="s">
        <v>99</v>
      </c>
      <c r="C3184" s="73" t="s">
        <v>86</v>
      </c>
      <c r="D3184" s="39">
        <v>3</v>
      </c>
      <c r="E3184" s="39">
        <v>4.1664014906076057</v>
      </c>
      <c r="F3184" s="39">
        <v>2.5512385101036581</v>
      </c>
      <c r="G3184" s="39">
        <v>3.7765096495506132</v>
      </c>
      <c r="H3184" s="39">
        <v>3.704308687389728</v>
      </c>
      <c r="I3184" s="39">
        <v>4.0710011591416491</v>
      </c>
    </row>
    <row r="3185" spans="1:9" x14ac:dyDescent="0.35">
      <c r="A3185" s="37" t="s">
        <v>247</v>
      </c>
      <c r="B3185" s="37" t="s">
        <v>99</v>
      </c>
      <c r="C3185" s="73" t="s">
        <v>88</v>
      </c>
      <c r="D3185" s="39">
        <v>1</v>
      </c>
      <c r="E3185" s="39">
        <v>0.82524884782873775</v>
      </c>
      <c r="F3185" s="39">
        <v>1.160144997689271</v>
      </c>
      <c r="G3185" s="39">
        <v>0.72233151182138255</v>
      </c>
      <c r="H3185" s="39">
        <v>1.1063467619347189</v>
      </c>
      <c r="I3185" s="39">
        <v>1.087364924713027</v>
      </c>
    </row>
    <row r="3186" spans="1:9" x14ac:dyDescent="0.35">
      <c r="A3186" s="37" t="s">
        <v>247</v>
      </c>
      <c r="B3186" s="37" t="s">
        <v>99</v>
      </c>
      <c r="C3186" s="73" t="s">
        <v>90</v>
      </c>
      <c r="D3186" s="39">
        <v>1</v>
      </c>
      <c r="E3186" s="39">
        <v>0.90444856937631546</v>
      </c>
      <c r="F3186" s="39">
        <v>0.76875305323348975</v>
      </c>
      <c r="G3186" s="39">
        <v>1.1847761387121121</v>
      </c>
      <c r="H3186" s="39">
        <v>0.5600751117060383</v>
      </c>
      <c r="I3186" s="39">
        <v>1.0726058976410531</v>
      </c>
    </row>
    <row r="3187" spans="1:9" x14ac:dyDescent="0.35">
      <c r="A3187" s="37" t="s">
        <v>247</v>
      </c>
      <c r="B3187" s="37" t="s">
        <v>99</v>
      </c>
      <c r="C3187" s="73" t="s">
        <v>92</v>
      </c>
      <c r="D3187" s="39">
        <v>2</v>
      </c>
      <c r="E3187" s="39">
        <v>3.574704628483734</v>
      </c>
      <c r="F3187" s="39">
        <v>4.2026840146885514</v>
      </c>
      <c r="G3187" s="39">
        <v>4.4864662477787922</v>
      </c>
      <c r="H3187" s="39">
        <v>5.0046764379440321</v>
      </c>
      <c r="I3187" s="39">
        <v>4.8277136012661241</v>
      </c>
    </row>
    <row r="3188" spans="1:9" x14ac:dyDescent="0.35">
      <c r="A3188" s="37" t="s">
        <v>247</v>
      </c>
      <c r="B3188" s="37" t="s">
        <v>101</v>
      </c>
      <c r="C3188" s="73" t="s">
        <v>57</v>
      </c>
      <c r="D3188" s="39">
        <v>0</v>
      </c>
      <c r="E3188" s="39">
        <v>9.9748797470471037E-2</v>
      </c>
      <c r="F3188" s="39">
        <v>0.1010195251738734</v>
      </c>
      <c r="G3188" s="39">
        <v>0.1005344117391152</v>
      </c>
      <c r="H3188" s="39">
        <v>0.1012654936540094</v>
      </c>
      <c r="I3188" s="39">
        <v>0.1005374767868583</v>
      </c>
    </row>
    <row r="3189" spans="1:9" x14ac:dyDescent="0.35">
      <c r="A3189" s="37" t="s">
        <v>247</v>
      </c>
      <c r="B3189" s="37" t="s">
        <v>101</v>
      </c>
      <c r="C3189" s="74" t="s">
        <v>59</v>
      </c>
      <c r="D3189" s="39">
        <v>7</v>
      </c>
      <c r="E3189" s="39">
        <v>5.0783358978977597</v>
      </c>
      <c r="F3189" s="39">
        <v>4.6153617821617328</v>
      </c>
      <c r="G3189" s="39">
        <v>4.219046323707234</v>
      </c>
      <c r="H3189" s="39">
        <v>3.8561747413662921</v>
      </c>
      <c r="I3189" s="39">
        <v>3.5834283469402091</v>
      </c>
    </row>
    <row r="3190" spans="1:9" x14ac:dyDescent="0.35">
      <c r="A3190" s="37" t="s">
        <v>247</v>
      </c>
      <c r="B3190" s="37" t="s">
        <v>101</v>
      </c>
      <c r="C3190" s="73" t="s">
        <v>61</v>
      </c>
      <c r="D3190" s="39">
        <v>16</v>
      </c>
      <c r="E3190" s="39">
        <v>17.093988172254871</v>
      </c>
      <c r="F3190" s="39">
        <v>14.433309708062319</v>
      </c>
      <c r="G3190" s="39">
        <v>13.677276758241581</v>
      </c>
      <c r="H3190" s="39">
        <v>13.268236620501019</v>
      </c>
      <c r="I3190" s="39">
        <v>12.88882347789537</v>
      </c>
    </row>
    <row r="3191" spans="1:9" x14ac:dyDescent="0.35">
      <c r="A3191" s="37" t="s">
        <v>247</v>
      </c>
      <c r="B3191" s="37" t="s">
        <v>101</v>
      </c>
      <c r="C3191" s="73" t="s">
        <v>63</v>
      </c>
      <c r="D3191" s="39">
        <v>15</v>
      </c>
      <c r="E3191" s="39">
        <v>15.991855371203149</v>
      </c>
      <c r="F3191" s="39">
        <v>16.160168429281072</v>
      </c>
      <c r="G3191" s="39">
        <v>13.31434899526896</v>
      </c>
      <c r="H3191" s="39">
        <v>12.38736595413171</v>
      </c>
      <c r="I3191" s="39">
        <v>11.62875750517367</v>
      </c>
    </row>
    <row r="3192" spans="1:9" x14ac:dyDescent="0.35">
      <c r="A3192" s="37" t="s">
        <v>247</v>
      </c>
      <c r="B3192" s="37" t="s">
        <v>101</v>
      </c>
      <c r="C3192" s="73" t="s">
        <v>65</v>
      </c>
      <c r="D3192" s="39">
        <v>27</v>
      </c>
      <c r="E3192" s="39">
        <v>22.36290101801772</v>
      </c>
      <c r="F3192" s="39">
        <v>23.68041237693344</v>
      </c>
      <c r="G3192" s="39">
        <v>22.971482095850789</v>
      </c>
      <c r="H3192" s="39">
        <v>20.138490191110218</v>
      </c>
      <c r="I3192" s="39">
        <v>18.793906297539699</v>
      </c>
    </row>
    <row r="3193" spans="1:9" x14ac:dyDescent="0.35">
      <c r="A3193" s="37" t="s">
        <v>247</v>
      </c>
      <c r="B3193" s="37" t="s">
        <v>101</v>
      </c>
      <c r="C3193" s="73" t="s">
        <v>67</v>
      </c>
      <c r="D3193" s="39">
        <v>37</v>
      </c>
      <c r="E3193" s="39">
        <v>36.003399398858868</v>
      </c>
      <c r="F3193" s="39">
        <v>33.95921445335555</v>
      </c>
      <c r="G3193" s="39">
        <v>35.093031852562071</v>
      </c>
      <c r="H3193" s="39">
        <v>34.552481818560452</v>
      </c>
      <c r="I3193" s="39">
        <v>32.513759740992057</v>
      </c>
    </row>
    <row r="3194" spans="1:9" x14ac:dyDescent="0.35">
      <c r="A3194" s="37" t="s">
        <v>247</v>
      </c>
      <c r="B3194" s="37" t="s">
        <v>101</v>
      </c>
      <c r="C3194" s="73" t="s">
        <v>69</v>
      </c>
      <c r="D3194" s="39">
        <v>10</v>
      </c>
      <c r="E3194" s="39">
        <v>13.74469248727668</v>
      </c>
      <c r="F3194" s="39">
        <v>11.987713039202481</v>
      </c>
      <c r="G3194" s="39">
        <v>10.74597817127721</v>
      </c>
      <c r="H3194" s="39">
        <v>11.23259754298291</v>
      </c>
      <c r="I3194" s="39">
        <v>10.331492860435549</v>
      </c>
    </row>
    <row r="3195" spans="1:9" x14ac:dyDescent="0.35">
      <c r="A3195" s="37" t="s">
        <v>247</v>
      </c>
      <c r="B3195" s="37" t="s">
        <v>101</v>
      </c>
      <c r="C3195" s="73" t="s">
        <v>71</v>
      </c>
      <c r="D3195" s="39">
        <v>16</v>
      </c>
      <c r="E3195" s="39">
        <v>13.890033303515089</v>
      </c>
      <c r="F3195" s="39">
        <v>14.78796984613858</v>
      </c>
      <c r="G3195" s="39">
        <v>13.340171054522269</v>
      </c>
      <c r="H3195" s="39">
        <v>12.757448445458159</v>
      </c>
      <c r="I3195" s="39">
        <v>12.98546001317264</v>
      </c>
    </row>
    <row r="3196" spans="1:9" x14ac:dyDescent="0.35">
      <c r="A3196" s="37" t="s">
        <v>247</v>
      </c>
      <c r="B3196" s="37" t="s">
        <v>101</v>
      </c>
      <c r="C3196" s="73" t="s">
        <v>73</v>
      </c>
      <c r="D3196" s="39">
        <v>20</v>
      </c>
      <c r="E3196" s="39">
        <v>25.84045012356119</v>
      </c>
      <c r="F3196" s="39">
        <v>23.203639260573741</v>
      </c>
      <c r="G3196" s="39">
        <v>23.35534402020836</v>
      </c>
      <c r="H3196" s="39">
        <v>21.88696653497313</v>
      </c>
      <c r="I3196" s="39">
        <v>21.305205054884681</v>
      </c>
    </row>
    <row r="3197" spans="1:9" x14ac:dyDescent="0.35">
      <c r="A3197" s="37" t="s">
        <v>247</v>
      </c>
      <c r="B3197" s="37" t="s">
        <v>101</v>
      </c>
      <c r="C3197" s="73" t="s">
        <v>76</v>
      </c>
      <c r="D3197" s="39">
        <v>29</v>
      </c>
      <c r="E3197" s="39">
        <v>25.882645348387541</v>
      </c>
      <c r="F3197" s="39">
        <v>29.4732660658923</v>
      </c>
      <c r="G3197" s="39">
        <v>27.21869887253709</v>
      </c>
      <c r="H3197" s="39">
        <v>27.163002548199749</v>
      </c>
      <c r="I3197" s="39">
        <v>25.84419335524106</v>
      </c>
    </row>
    <row r="3198" spans="1:9" x14ac:dyDescent="0.35">
      <c r="A3198" s="37" t="s">
        <v>247</v>
      </c>
      <c r="B3198" s="37" t="s">
        <v>101</v>
      </c>
      <c r="C3198" s="73" t="s">
        <v>78</v>
      </c>
      <c r="D3198" s="39">
        <v>19</v>
      </c>
      <c r="E3198" s="39">
        <v>17.2922314008302</v>
      </c>
      <c r="F3198" s="39">
        <v>14.56161046345313</v>
      </c>
      <c r="G3198" s="39">
        <v>16.643992895935021</v>
      </c>
      <c r="H3198" s="39">
        <v>15.01965960677779</v>
      </c>
      <c r="I3198" s="39">
        <v>14.499939204553939</v>
      </c>
    </row>
    <row r="3199" spans="1:9" x14ac:dyDescent="0.35">
      <c r="A3199" s="37" t="s">
        <v>247</v>
      </c>
      <c r="B3199" s="37" t="s">
        <v>101</v>
      </c>
      <c r="C3199" s="73" t="s">
        <v>80</v>
      </c>
      <c r="D3199" s="39">
        <v>22</v>
      </c>
      <c r="E3199" s="39">
        <v>17.393910776581521</v>
      </c>
      <c r="F3199" s="39">
        <v>16.20385530118136</v>
      </c>
      <c r="G3199" s="39">
        <v>14.75683632556319</v>
      </c>
      <c r="H3199" s="39">
        <v>15.986934141520271</v>
      </c>
      <c r="I3199" s="39">
        <v>15.24176272302371</v>
      </c>
    </row>
    <row r="3200" spans="1:9" x14ac:dyDescent="0.35">
      <c r="A3200" s="37" t="s">
        <v>247</v>
      </c>
      <c r="B3200" s="37" t="s">
        <v>101</v>
      </c>
      <c r="C3200" s="73" t="s">
        <v>82</v>
      </c>
      <c r="D3200" s="39">
        <v>11</v>
      </c>
      <c r="E3200" s="39">
        <v>10.390589824845049</v>
      </c>
      <c r="F3200" s="39">
        <v>6.5560657067390196</v>
      </c>
      <c r="G3200" s="39">
        <v>5.4848446242405444</v>
      </c>
      <c r="H3200" s="39">
        <v>4.2230814500177596</v>
      </c>
      <c r="I3200" s="39">
        <v>5.0576887880724799</v>
      </c>
    </row>
    <row r="3201" spans="1:9" x14ac:dyDescent="0.35">
      <c r="A3201" s="37" t="s">
        <v>247</v>
      </c>
      <c r="B3201" s="37" t="s">
        <v>101</v>
      </c>
      <c r="C3201" s="73" t="s">
        <v>84</v>
      </c>
      <c r="D3201" s="39">
        <v>24</v>
      </c>
      <c r="E3201" s="39">
        <v>21.354981570297578</v>
      </c>
      <c r="F3201" s="39">
        <v>20.831444702994549</v>
      </c>
      <c r="G3201" s="39">
        <v>18.303760345357961</v>
      </c>
      <c r="H3201" s="39">
        <v>17.738782898021711</v>
      </c>
      <c r="I3201" s="39">
        <v>16.91661460512908</v>
      </c>
    </row>
    <row r="3202" spans="1:9" x14ac:dyDescent="0.35">
      <c r="A3202" s="37" t="s">
        <v>247</v>
      </c>
      <c r="B3202" s="37" t="s">
        <v>101</v>
      </c>
      <c r="C3202" s="73" t="s">
        <v>86</v>
      </c>
      <c r="D3202" s="39">
        <v>12</v>
      </c>
      <c r="E3202" s="39">
        <v>14.73956120505078</v>
      </c>
      <c r="F3202" s="39">
        <v>12.634521436840719</v>
      </c>
      <c r="G3202" s="39">
        <v>12.162722492067971</v>
      </c>
      <c r="H3202" s="39">
        <v>10.28970324154472</v>
      </c>
      <c r="I3202" s="39">
        <v>9.754506026894326</v>
      </c>
    </row>
    <row r="3203" spans="1:9" x14ac:dyDescent="0.35">
      <c r="A3203" s="37" t="s">
        <v>247</v>
      </c>
      <c r="B3203" s="37" t="s">
        <v>101</v>
      </c>
      <c r="C3203" s="73" t="s">
        <v>88</v>
      </c>
      <c r="D3203" s="39">
        <v>2</v>
      </c>
      <c r="E3203" s="39">
        <v>2.3824865392905852</v>
      </c>
      <c r="F3203" s="39">
        <v>3.360680157538972</v>
      </c>
      <c r="G3203" s="39">
        <v>2.4240642184449759</v>
      </c>
      <c r="H3203" s="39">
        <v>2.2783696521545731</v>
      </c>
      <c r="I3203" s="39">
        <v>1.5720206135892321</v>
      </c>
    </row>
    <row r="3204" spans="1:9" x14ac:dyDescent="0.35">
      <c r="A3204" s="37" t="s">
        <v>247</v>
      </c>
      <c r="B3204" s="37" t="s">
        <v>101</v>
      </c>
      <c r="C3204" s="73" t="s">
        <v>90</v>
      </c>
      <c r="D3204" s="39">
        <v>1</v>
      </c>
      <c r="E3204" s="39">
        <v>1.2989782711110129</v>
      </c>
      <c r="F3204" s="39">
        <v>1.507345568215682</v>
      </c>
      <c r="G3204" s="39">
        <v>2.142611321479102</v>
      </c>
      <c r="H3204" s="39">
        <v>1.598465027241543</v>
      </c>
      <c r="I3204" s="39">
        <v>1.524082830618769</v>
      </c>
    </row>
    <row r="3205" spans="1:9" x14ac:dyDescent="0.35">
      <c r="A3205" s="37" t="s">
        <v>247</v>
      </c>
      <c r="B3205" s="37" t="s">
        <v>101</v>
      </c>
      <c r="C3205" s="73" t="s">
        <v>92</v>
      </c>
      <c r="D3205" s="39">
        <v>2</v>
      </c>
      <c r="E3205" s="39">
        <v>3.2881731103044629</v>
      </c>
      <c r="F3205" s="39">
        <v>3.89178630173478</v>
      </c>
      <c r="G3205" s="39">
        <v>4.2577139149853176</v>
      </c>
      <c r="H3205" s="39">
        <v>4.9160827396362006</v>
      </c>
      <c r="I3205" s="39">
        <v>4.8216931363597473</v>
      </c>
    </row>
    <row r="3206" spans="1:9" x14ac:dyDescent="0.35">
      <c r="A3206" s="37" t="s">
        <v>247</v>
      </c>
      <c r="B3206" s="37" t="s">
        <v>102</v>
      </c>
      <c r="C3206" s="73" t="s">
        <v>57</v>
      </c>
      <c r="D3206" s="39">
        <v>155</v>
      </c>
      <c r="E3206" s="39">
        <v>153.90480296502361</v>
      </c>
      <c r="F3206" s="39">
        <v>148.06349130349949</v>
      </c>
      <c r="G3206" s="39">
        <v>148.74460681594789</v>
      </c>
      <c r="H3206" s="39">
        <v>151.2224262609202</v>
      </c>
      <c r="I3206" s="39">
        <v>149.4226770779031</v>
      </c>
    </row>
    <row r="3207" spans="1:9" x14ac:dyDescent="0.35">
      <c r="A3207" s="37" t="s">
        <v>247</v>
      </c>
      <c r="B3207" s="37" t="s">
        <v>102</v>
      </c>
      <c r="C3207" s="74" t="s">
        <v>59</v>
      </c>
      <c r="D3207" s="39">
        <v>135</v>
      </c>
      <c r="E3207" s="39">
        <v>138.15998800121289</v>
      </c>
      <c r="F3207" s="39">
        <v>137.4472333644789</v>
      </c>
      <c r="G3207" s="39">
        <v>132.59621268735239</v>
      </c>
      <c r="H3207" s="39">
        <v>133.2654616020796</v>
      </c>
      <c r="I3207" s="39">
        <v>136.34173976744651</v>
      </c>
    </row>
    <row r="3208" spans="1:9" x14ac:dyDescent="0.35">
      <c r="A3208" s="37" t="s">
        <v>247</v>
      </c>
      <c r="B3208" s="37" t="s">
        <v>102</v>
      </c>
      <c r="C3208" s="73" t="s">
        <v>61</v>
      </c>
      <c r="D3208" s="39">
        <v>133</v>
      </c>
      <c r="E3208" s="39">
        <v>131.38078401314701</v>
      </c>
      <c r="F3208" s="39">
        <v>131.49596687590861</v>
      </c>
      <c r="G3208" s="39">
        <v>130.6389935051761</v>
      </c>
      <c r="H3208" s="39">
        <v>126.18393462980529</v>
      </c>
      <c r="I3208" s="39">
        <v>126.8898322744357</v>
      </c>
    </row>
    <row r="3209" spans="1:9" x14ac:dyDescent="0.35">
      <c r="A3209" s="37" t="s">
        <v>247</v>
      </c>
      <c r="B3209" s="37" t="s">
        <v>102</v>
      </c>
      <c r="C3209" s="73" t="s">
        <v>63</v>
      </c>
      <c r="D3209" s="39">
        <v>137</v>
      </c>
      <c r="E3209" s="39">
        <v>127.02883371040571</v>
      </c>
      <c r="F3209" s="39">
        <v>126.1310236132671</v>
      </c>
      <c r="G3209" s="39">
        <v>126.05839134637</v>
      </c>
      <c r="H3209" s="39">
        <v>125.1782746399865</v>
      </c>
      <c r="I3209" s="39">
        <v>122.4594274027355</v>
      </c>
    </row>
    <row r="3210" spans="1:9" x14ac:dyDescent="0.35">
      <c r="A3210" s="37" t="s">
        <v>247</v>
      </c>
      <c r="B3210" s="37" t="s">
        <v>102</v>
      </c>
      <c r="C3210" s="73" t="s">
        <v>65</v>
      </c>
      <c r="D3210" s="39">
        <v>113</v>
      </c>
      <c r="E3210" s="39">
        <v>95.979371792704583</v>
      </c>
      <c r="F3210" s="39">
        <v>95.129594293310305</v>
      </c>
      <c r="G3210" s="39">
        <v>94.043944929698284</v>
      </c>
      <c r="H3210" s="39">
        <v>91.78934377269789</v>
      </c>
      <c r="I3210" s="39">
        <v>89.970022118200916</v>
      </c>
    </row>
    <row r="3211" spans="1:9" x14ac:dyDescent="0.35">
      <c r="A3211" s="37" t="s">
        <v>247</v>
      </c>
      <c r="B3211" s="37" t="s">
        <v>102</v>
      </c>
      <c r="C3211" s="73" t="s">
        <v>67</v>
      </c>
      <c r="D3211" s="39">
        <v>148</v>
      </c>
      <c r="E3211" s="39">
        <v>154.64133927976249</v>
      </c>
      <c r="F3211" s="39">
        <v>148.8718761002776</v>
      </c>
      <c r="G3211" s="39">
        <v>151.68679822817501</v>
      </c>
      <c r="H3211" s="39">
        <v>150.40777056081021</v>
      </c>
      <c r="I3211" s="39">
        <v>147.5731897825122</v>
      </c>
    </row>
    <row r="3212" spans="1:9" x14ac:dyDescent="0.35">
      <c r="A3212" s="37" t="s">
        <v>247</v>
      </c>
      <c r="B3212" s="37" t="s">
        <v>102</v>
      </c>
      <c r="C3212" s="73" t="s">
        <v>69</v>
      </c>
      <c r="D3212" s="39">
        <v>137</v>
      </c>
      <c r="E3212" s="39">
        <v>153.19440187378149</v>
      </c>
      <c r="F3212" s="39">
        <v>158.36612668153549</v>
      </c>
      <c r="G3212" s="39">
        <v>155.38978526169791</v>
      </c>
      <c r="H3212" s="39">
        <v>160.3129590365341</v>
      </c>
      <c r="I3212" s="39">
        <v>160.06211040609529</v>
      </c>
    </row>
    <row r="3213" spans="1:9" x14ac:dyDescent="0.35">
      <c r="A3213" s="37" t="s">
        <v>247</v>
      </c>
      <c r="B3213" s="37" t="s">
        <v>102</v>
      </c>
      <c r="C3213" s="73" t="s">
        <v>71</v>
      </c>
      <c r="D3213" s="39">
        <v>91</v>
      </c>
      <c r="E3213" s="39">
        <v>105.8967840199132</v>
      </c>
      <c r="F3213" s="39">
        <v>116.6685444556046</v>
      </c>
      <c r="G3213" s="39">
        <v>120.037224076599</v>
      </c>
      <c r="H3213" s="39">
        <v>118.65609868106721</v>
      </c>
      <c r="I3213" s="39">
        <v>124.0190541035857</v>
      </c>
    </row>
    <row r="3214" spans="1:9" x14ac:dyDescent="0.35">
      <c r="A3214" s="37" t="s">
        <v>247</v>
      </c>
      <c r="B3214" s="37" t="s">
        <v>102</v>
      </c>
      <c r="C3214" s="73" t="s">
        <v>73</v>
      </c>
      <c r="D3214" s="39">
        <v>87</v>
      </c>
      <c r="E3214" s="39">
        <v>79.324994552858328</v>
      </c>
      <c r="F3214" s="39">
        <v>88.29483444666819</v>
      </c>
      <c r="G3214" s="39">
        <v>96.472839410049303</v>
      </c>
      <c r="H3214" s="39">
        <v>98.045152237900481</v>
      </c>
      <c r="I3214" s="39">
        <v>97.464230572497343</v>
      </c>
    </row>
    <row r="3215" spans="1:9" x14ac:dyDescent="0.35">
      <c r="A3215" s="37" t="s">
        <v>247</v>
      </c>
      <c r="B3215" s="37" t="s">
        <v>102</v>
      </c>
      <c r="C3215" s="73" t="s">
        <v>76</v>
      </c>
      <c r="D3215" s="39">
        <v>86</v>
      </c>
      <c r="E3215" s="39">
        <v>97.483605724893494</v>
      </c>
      <c r="F3215" s="39">
        <v>93.624661526864827</v>
      </c>
      <c r="G3215" s="39">
        <v>99.617149952845438</v>
      </c>
      <c r="H3215" s="39">
        <v>104.27543136044849</v>
      </c>
      <c r="I3215" s="39">
        <v>105.2938732443745</v>
      </c>
    </row>
    <row r="3216" spans="1:9" x14ac:dyDescent="0.35">
      <c r="A3216" s="37" t="s">
        <v>247</v>
      </c>
      <c r="B3216" s="37" t="s">
        <v>102</v>
      </c>
      <c r="C3216" s="73" t="s">
        <v>78</v>
      </c>
      <c r="D3216" s="39">
        <v>75</v>
      </c>
      <c r="E3216" s="39">
        <v>60.108759009994223</v>
      </c>
      <c r="F3216" s="39">
        <v>66.461844619010463</v>
      </c>
      <c r="G3216" s="39">
        <v>64.876633573134967</v>
      </c>
      <c r="H3216" s="39">
        <v>68.371941341722305</v>
      </c>
      <c r="I3216" s="39">
        <v>71.01452071890526</v>
      </c>
    </row>
    <row r="3217" spans="1:9" x14ac:dyDescent="0.35">
      <c r="A3217" s="37" t="s">
        <v>247</v>
      </c>
      <c r="B3217" s="37" t="s">
        <v>102</v>
      </c>
      <c r="C3217" s="73" t="s">
        <v>80</v>
      </c>
      <c r="D3217" s="39">
        <v>44</v>
      </c>
      <c r="E3217" s="39">
        <v>42.435721999231284</v>
      </c>
      <c r="F3217" s="39">
        <v>33.577097259958407</v>
      </c>
      <c r="G3217" s="39">
        <v>37.237908254991311</v>
      </c>
      <c r="H3217" s="39">
        <v>37.052895902708059</v>
      </c>
      <c r="I3217" s="39">
        <v>39.336358544135777</v>
      </c>
    </row>
    <row r="3218" spans="1:9" x14ac:dyDescent="0.35">
      <c r="A3218" s="37" t="s">
        <v>247</v>
      </c>
      <c r="B3218" s="37" t="s">
        <v>102</v>
      </c>
      <c r="C3218" s="73" t="s">
        <v>82</v>
      </c>
      <c r="D3218" s="39">
        <v>69</v>
      </c>
      <c r="E3218" s="39">
        <v>65.401072763339172</v>
      </c>
      <c r="F3218" s="39">
        <v>64.014767869036689</v>
      </c>
      <c r="G3218" s="39">
        <v>58.391380324257483</v>
      </c>
      <c r="H3218" s="39">
        <v>60.677129028646313</v>
      </c>
      <c r="I3218" s="39">
        <v>61.485106853310363</v>
      </c>
    </row>
    <row r="3219" spans="1:9" x14ac:dyDescent="0.35">
      <c r="A3219" s="37" t="s">
        <v>247</v>
      </c>
      <c r="B3219" s="37" t="s">
        <v>102</v>
      </c>
      <c r="C3219" s="73" t="s">
        <v>84</v>
      </c>
      <c r="D3219" s="39">
        <v>25</v>
      </c>
      <c r="E3219" s="39">
        <v>32.138745326791543</v>
      </c>
      <c r="F3219" s="39">
        <v>30.070740337726772</v>
      </c>
      <c r="G3219" s="39">
        <v>29.366272278521389</v>
      </c>
      <c r="H3219" s="39">
        <v>26.410736848740559</v>
      </c>
      <c r="I3219" s="39">
        <v>27.70837541626538</v>
      </c>
    </row>
    <row r="3220" spans="1:9" x14ac:dyDescent="0.35">
      <c r="A3220" s="37" t="s">
        <v>247</v>
      </c>
      <c r="B3220" s="37" t="s">
        <v>102</v>
      </c>
      <c r="C3220" s="73" t="s">
        <v>86</v>
      </c>
      <c r="D3220" s="39">
        <v>0</v>
      </c>
      <c r="E3220" s="39">
        <v>9.6145437077906792E-2</v>
      </c>
      <c r="F3220" s="39">
        <v>1.907678045381122</v>
      </c>
      <c r="G3220" s="39">
        <v>1.61636940252024</v>
      </c>
      <c r="H3220" s="39">
        <v>1.5921354490144639</v>
      </c>
      <c r="I3220" s="39">
        <v>0.96863395962331666</v>
      </c>
    </row>
    <row r="3221" spans="1:9" x14ac:dyDescent="0.35">
      <c r="A3221" s="37" t="s">
        <v>247</v>
      </c>
      <c r="B3221" s="37" t="s">
        <v>102</v>
      </c>
      <c r="C3221" s="73" t="s">
        <v>88</v>
      </c>
      <c r="D3221" s="39">
        <v>0</v>
      </c>
      <c r="E3221" s="39">
        <v>1.5638370849876601E-4</v>
      </c>
      <c r="F3221" s="39">
        <v>9.615513038014771E-2</v>
      </c>
      <c r="G3221" s="39">
        <v>0.73677173659018436</v>
      </c>
      <c r="H3221" s="39">
        <v>0.64674067422757198</v>
      </c>
      <c r="I3221" s="39">
        <v>0.65350688762247799</v>
      </c>
    </row>
    <row r="3222" spans="1:9" x14ac:dyDescent="0.35">
      <c r="A3222" s="37" t="s">
        <v>247</v>
      </c>
      <c r="B3222" s="37" t="s">
        <v>102</v>
      </c>
      <c r="C3222" s="73" t="s">
        <v>90</v>
      </c>
      <c r="D3222" s="39">
        <v>0</v>
      </c>
      <c r="E3222" s="39">
        <v>3.7530023694279122</v>
      </c>
      <c r="F3222" s="39">
        <v>3.7849070800803579</v>
      </c>
      <c r="G3222" s="39">
        <v>3.0585751869541369</v>
      </c>
      <c r="H3222" s="39">
        <v>4.1878076123182053</v>
      </c>
      <c r="I3222" s="39">
        <v>4.0357732206604489</v>
      </c>
    </row>
    <row r="3223" spans="1:9" x14ac:dyDescent="0.35">
      <c r="A3223" s="37" t="s">
        <v>247</v>
      </c>
      <c r="B3223" s="37" t="s">
        <v>102</v>
      </c>
      <c r="C3223" s="73" t="s">
        <v>92</v>
      </c>
      <c r="D3223" s="39">
        <v>0</v>
      </c>
      <c r="E3223" s="39">
        <v>1.5769572496139661</v>
      </c>
      <c r="F3223" s="39">
        <v>5.9955524283406216</v>
      </c>
      <c r="G3223" s="39">
        <v>6.9263052826212412</v>
      </c>
      <c r="H3223" s="39">
        <v>6.7099357041660497</v>
      </c>
      <c r="I3223" s="39">
        <v>7.7549859486959054</v>
      </c>
    </row>
    <row r="3224" spans="1:9" x14ac:dyDescent="0.35">
      <c r="A3224" s="37" t="s">
        <v>247</v>
      </c>
      <c r="B3224" s="37" t="s">
        <v>103</v>
      </c>
      <c r="C3224" s="73" t="s">
        <v>57</v>
      </c>
      <c r="D3224" s="39">
        <v>553</v>
      </c>
      <c r="E3224" s="39">
        <v>585.57746171930103</v>
      </c>
      <c r="F3224" s="39">
        <v>603.80692924289679</v>
      </c>
      <c r="G3224" s="39">
        <v>622.03264535957715</v>
      </c>
      <c r="H3224" s="39">
        <v>641.12049779054792</v>
      </c>
      <c r="I3224" s="39">
        <v>648.63208948946226</v>
      </c>
    </row>
    <row r="3225" spans="1:9" x14ac:dyDescent="0.35">
      <c r="A3225" s="37" t="s">
        <v>247</v>
      </c>
      <c r="B3225" s="37" t="s">
        <v>103</v>
      </c>
      <c r="C3225" s="74" t="s">
        <v>59</v>
      </c>
      <c r="D3225" s="39">
        <v>652</v>
      </c>
      <c r="E3225" s="39">
        <v>526.52105939256694</v>
      </c>
      <c r="F3225" s="39">
        <v>569.39813051519945</v>
      </c>
      <c r="G3225" s="39">
        <v>584.06843166415524</v>
      </c>
      <c r="H3225" s="39">
        <v>598.98574737442505</v>
      </c>
      <c r="I3225" s="39">
        <v>614.8406892121393</v>
      </c>
    </row>
    <row r="3226" spans="1:9" x14ac:dyDescent="0.35">
      <c r="A3226" s="37" t="s">
        <v>247</v>
      </c>
      <c r="B3226" s="37" t="s">
        <v>103</v>
      </c>
      <c r="C3226" s="73" t="s">
        <v>61</v>
      </c>
      <c r="D3226" s="39">
        <v>680</v>
      </c>
      <c r="E3226" s="39">
        <v>656.54348905648283</v>
      </c>
      <c r="F3226" s="39">
        <v>557.72491984148064</v>
      </c>
      <c r="G3226" s="39">
        <v>591.71660841092353</v>
      </c>
      <c r="H3226" s="39">
        <v>602.55988199188414</v>
      </c>
      <c r="I3226" s="39">
        <v>615.63853957762922</v>
      </c>
    </row>
    <row r="3227" spans="1:9" x14ac:dyDescent="0.35">
      <c r="A3227" s="37" t="s">
        <v>247</v>
      </c>
      <c r="B3227" s="37" t="s">
        <v>103</v>
      </c>
      <c r="C3227" s="73" t="s">
        <v>63</v>
      </c>
      <c r="D3227" s="39">
        <v>550</v>
      </c>
      <c r="E3227" s="39">
        <v>606.74434281936806</v>
      </c>
      <c r="F3227" s="39">
        <v>589.80297711899539</v>
      </c>
      <c r="G3227" s="39">
        <v>511.92748682804489</v>
      </c>
      <c r="H3227" s="39">
        <v>532.88702460040645</v>
      </c>
      <c r="I3227" s="39">
        <v>537.6908647240457</v>
      </c>
    </row>
    <row r="3228" spans="1:9" x14ac:dyDescent="0.35">
      <c r="A3228" s="37" t="s">
        <v>247</v>
      </c>
      <c r="B3228" s="37" t="s">
        <v>103</v>
      </c>
      <c r="C3228" s="73" t="s">
        <v>65</v>
      </c>
      <c r="D3228" s="39">
        <v>512</v>
      </c>
      <c r="E3228" s="39">
        <v>530.66753245592281</v>
      </c>
      <c r="F3228" s="39">
        <v>603.95274423100159</v>
      </c>
      <c r="G3228" s="39">
        <v>591.93316249661848</v>
      </c>
      <c r="H3228" s="39">
        <v>541.09045249248459</v>
      </c>
      <c r="I3228" s="39">
        <v>545.26977735632045</v>
      </c>
    </row>
    <row r="3229" spans="1:9" x14ac:dyDescent="0.35">
      <c r="A3229" s="37" t="s">
        <v>247</v>
      </c>
      <c r="B3229" s="37" t="s">
        <v>103</v>
      </c>
      <c r="C3229" s="73" t="s">
        <v>67</v>
      </c>
      <c r="D3229" s="39">
        <v>769</v>
      </c>
      <c r="E3229" s="39">
        <v>634.58450845457287</v>
      </c>
      <c r="F3229" s="39">
        <v>695.85217643525709</v>
      </c>
      <c r="G3229" s="39">
        <v>763.04255208459813</v>
      </c>
      <c r="H3229" s="39">
        <v>753.07545842338914</v>
      </c>
      <c r="I3229" s="39">
        <v>714.20034487955922</v>
      </c>
    </row>
    <row r="3230" spans="1:9" x14ac:dyDescent="0.35">
      <c r="A3230" s="37" t="s">
        <v>247</v>
      </c>
      <c r="B3230" s="37" t="s">
        <v>103</v>
      </c>
      <c r="C3230" s="73" t="s">
        <v>69</v>
      </c>
      <c r="D3230" s="39">
        <v>829</v>
      </c>
      <c r="E3230" s="39">
        <v>822.49940975545064</v>
      </c>
      <c r="F3230" s="39">
        <v>801.21545942636953</v>
      </c>
      <c r="G3230" s="39">
        <v>855.66981787476925</v>
      </c>
      <c r="H3230" s="39">
        <v>919.23344572532574</v>
      </c>
      <c r="I3230" s="39">
        <v>910.8332132900714</v>
      </c>
    </row>
    <row r="3231" spans="1:9" x14ac:dyDescent="0.35">
      <c r="A3231" s="37" t="s">
        <v>247</v>
      </c>
      <c r="B3231" s="37" t="s">
        <v>103</v>
      </c>
      <c r="C3231" s="73" t="s">
        <v>71</v>
      </c>
      <c r="D3231" s="39">
        <v>756</v>
      </c>
      <c r="E3231" s="39">
        <v>875.95221647795961</v>
      </c>
      <c r="F3231" s="39">
        <v>886.42492057307607</v>
      </c>
      <c r="G3231" s="39">
        <v>881.85104687662181</v>
      </c>
      <c r="H3231" s="39">
        <v>931.85535688016125</v>
      </c>
      <c r="I3231" s="39">
        <v>996.52942009803087</v>
      </c>
    </row>
    <row r="3232" spans="1:9" x14ac:dyDescent="0.35">
      <c r="A3232" s="37" t="s">
        <v>247</v>
      </c>
      <c r="B3232" s="37" t="s">
        <v>103</v>
      </c>
      <c r="C3232" s="73" t="s">
        <v>73</v>
      </c>
      <c r="D3232" s="39">
        <v>757</v>
      </c>
      <c r="E3232" s="39">
        <v>805.93811231368636</v>
      </c>
      <c r="F3232" s="39">
        <v>903.53556386879211</v>
      </c>
      <c r="G3232" s="39">
        <v>917.54002282794067</v>
      </c>
      <c r="H3232" s="39">
        <v>913.85722327242308</v>
      </c>
      <c r="I3232" s="39">
        <v>958.75669527712853</v>
      </c>
    </row>
    <row r="3233" spans="1:9" x14ac:dyDescent="0.35">
      <c r="A3233" s="37" t="s">
        <v>247</v>
      </c>
      <c r="B3233" s="37" t="s">
        <v>103</v>
      </c>
      <c r="C3233" s="73" t="s">
        <v>76</v>
      </c>
      <c r="D3233" s="39">
        <v>860</v>
      </c>
      <c r="E3233" s="39">
        <v>780.91916078217048</v>
      </c>
      <c r="F3233" s="39">
        <v>839.03254441334707</v>
      </c>
      <c r="G3233" s="39">
        <v>915.46040872324454</v>
      </c>
      <c r="H3233" s="39">
        <v>926.97711893393739</v>
      </c>
      <c r="I3233" s="39">
        <v>923.40893880350654</v>
      </c>
    </row>
    <row r="3234" spans="1:9" x14ac:dyDescent="0.35">
      <c r="A3234" s="37" t="s">
        <v>247</v>
      </c>
      <c r="B3234" s="37" t="s">
        <v>103</v>
      </c>
      <c r="C3234" s="73" t="s">
        <v>78</v>
      </c>
      <c r="D3234" s="39">
        <v>938</v>
      </c>
      <c r="E3234" s="39">
        <v>904.37283952856478</v>
      </c>
      <c r="F3234" s="39">
        <v>846.64141959692688</v>
      </c>
      <c r="G3234" s="39">
        <v>914.83489980130389</v>
      </c>
      <c r="H3234" s="39">
        <v>977.95896254830086</v>
      </c>
      <c r="I3234" s="39">
        <v>987.79414521748527</v>
      </c>
    </row>
    <row r="3235" spans="1:9" x14ac:dyDescent="0.35">
      <c r="A3235" s="37" t="s">
        <v>247</v>
      </c>
      <c r="B3235" s="37" t="s">
        <v>103</v>
      </c>
      <c r="C3235" s="73" t="s">
        <v>80</v>
      </c>
      <c r="D3235" s="39">
        <v>1053</v>
      </c>
      <c r="E3235" s="39">
        <v>982.85209709187075</v>
      </c>
      <c r="F3235" s="39">
        <v>969.30902220646135</v>
      </c>
      <c r="G3235" s="39">
        <v>920.11993586103358</v>
      </c>
      <c r="H3235" s="39">
        <v>998.68022249370392</v>
      </c>
      <c r="I3235" s="39">
        <v>1054.773514409751</v>
      </c>
    </row>
    <row r="3236" spans="1:9" x14ac:dyDescent="0.35">
      <c r="A3236" s="37" t="s">
        <v>247</v>
      </c>
      <c r="B3236" s="37" t="s">
        <v>103</v>
      </c>
      <c r="C3236" s="73" t="s">
        <v>82</v>
      </c>
      <c r="D3236" s="39">
        <v>1006</v>
      </c>
      <c r="E3236" s="39">
        <v>1141.3540799972041</v>
      </c>
      <c r="F3236" s="39">
        <v>1099.48539182322</v>
      </c>
      <c r="G3236" s="39">
        <v>1094.6580484197241</v>
      </c>
      <c r="H3236" s="39">
        <v>1054.5987487355919</v>
      </c>
      <c r="I3236" s="39">
        <v>1149.402517270579</v>
      </c>
    </row>
    <row r="3237" spans="1:9" x14ac:dyDescent="0.35">
      <c r="A3237" s="37" t="s">
        <v>247</v>
      </c>
      <c r="B3237" s="37" t="s">
        <v>103</v>
      </c>
      <c r="C3237" s="73" t="s">
        <v>84</v>
      </c>
      <c r="D3237" s="39">
        <v>905</v>
      </c>
      <c r="E3237" s="39">
        <v>1001.907008667693</v>
      </c>
      <c r="F3237" s="39">
        <v>1121.6796809183841</v>
      </c>
      <c r="G3237" s="39">
        <v>1095.5902406542759</v>
      </c>
      <c r="H3237" s="39">
        <v>1098.073543866265</v>
      </c>
      <c r="I3237" s="39">
        <v>1065.2358160233871</v>
      </c>
    </row>
    <row r="3238" spans="1:9" x14ac:dyDescent="0.35">
      <c r="A3238" s="37" t="s">
        <v>247</v>
      </c>
      <c r="B3238" s="37" t="s">
        <v>103</v>
      </c>
      <c r="C3238" s="73" t="s">
        <v>86</v>
      </c>
      <c r="D3238" s="39">
        <v>716</v>
      </c>
      <c r="E3238" s="39">
        <v>817.96783489812401</v>
      </c>
      <c r="F3238" s="39">
        <v>913.49126904005038</v>
      </c>
      <c r="G3238" s="39">
        <v>1017.900991940018</v>
      </c>
      <c r="H3238" s="39">
        <v>1000.2991083232409</v>
      </c>
      <c r="I3238" s="39">
        <v>1007.977258760552</v>
      </c>
    </row>
    <row r="3239" spans="1:9" x14ac:dyDescent="0.35">
      <c r="A3239" s="37" t="s">
        <v>247</v>
      </c>
      <c r="B3239" s="37" t="s">
        <v>103</v>
      </c>
      <c r="C3239" s="73" t="s">
        <v>88</v>
      </c>
      <c r="D3239" s="39">
        <v>472</v>
      </c>
      <c r="E3239" s="39">
        <v>621.11544289349069</v>
      </c>
      <c r="F3239" s="39">
        <v>716.5134530587062</v>
      </c>
      <c r="G3239" s="39">
        <v>804.32014444662821</v>
      </c>
      <c r="H3239" s="39">
        <v>893.48771999541918</v>
      </c>
      <c r="I3239" s="39">
        <v>885.44805852304421</v>
      </c>
    </row>
    <row r="3240" spans="1:9" x14ac:dyDescent="0.35">
      <c r="A3240" s="37" t="s">
        <v>247</v>
      </c>
      <c r="B3240" s="37" t="s">
        <v>103</v>
      </c>
      <c r="C3240" s="73" t="s">
        <v>90</v>
      </c>
      <c r="D3240" s="39">
        <v>265</v>
      </c>
      <c r="E3240" s="39">
        <v>395.14079562625528</v>
      </c>
      <c r="F3240" s="39">
        <v>528.18104041463619</v>
      </c>
      <c r="G3240" s="39">
        <v>612.87745675937231</v>
      </c>
      <c r="H3240" s="39">
        <v>695.62000233506046</v>
      </c>
      <c r="I3240" s="39">
        <v>776.17451728602873</v>
      </c>
    </row>
    <row r="3241" spans="1:9" x14ac:dyDescent="0.35">
      <c r="A3241" s="37" t="s">
        <v>247</v>
      </c>
      <c r="B3241" s="37" t="s">
        <v>103</v>
      </c>
      <c r="C3241" s="73" t="s">
        <v>92</v>
      </c>
      <c r="D3241" s="39">
        <v>172</v>
      </c>
      <c r="E3241" s="39">
        <v>261.83536329420912</v>
      </c>
      <c r="F3241" s="39">
        <v>410.17344201803979</v>
      </c>
      <c r="G3241" s="39">
        <v>590.60600683300959</v>
      </c>
      <c r="H3241" s="39">
        <v>751.3450706198164</v>
      </c>
      <c r="I3241" s="39">
        <v>896.59236041510644</v>
      </c>
    </row>
    <row r="3242" spans="1:9" x14ac:dyDescent="0.35">
      <c r="A3242" s="37" t="s">
        <v>247</v>
      </c>
      <c r="B3242" s="37" t="s">
        <v>104</v>
      </c>
      <c r="C3242" s="73" t="s">
        <v>57</v>
      </c>
      <c r="D3242" s="39">
        <v>52</v>
      </c>
      <c r="E3242" s="39">
        <v>46.823970443522171</v>
      </c>
      <c r="F3242" s="39">
        <v>42.611833703129541</v>
      </c>
      <c r="G3242" s="39">
        <v>39.874412907675683</v>
      </c>
      <c r="H3242" s="39">
        <v>38.572512439287117</v>
      </c>
      <c r="I3242" s="39">
        <v>37.215363973223162</v>
      </c>
    </row>
    <row r="3243" spans="1:9" x14ac:dyDescent="0.35">
      <c r="A3243" s="37" t="s">
        <v>247</v>
      </c>
      <c r="B3243" s="37" t="s">
        <v>104</v>
      </c>
      <c r="C3243" s="74" t="s">
        <v>59</v>
      </c>
      <c r="D3243" s="39">
        <v>49</v>
      </c>
      <c r="E3243" s="39">
        <v>39.774197903171988</v>
      </c>
      <c r="F3243" s="39">
        <v>35.095565243160642</v>
      </c>
      <c r="G3243" s="39">
        <v>31.756869575785341</v>
      </c>
      <c r="H3243" s="39">
        <v>30.002306364014729</v>
      </c>
      <c r="I3243" s="39">
        <v>29.124121524579159</v>
      </c>
    </row>
    <row r="3244" spans="1:9" x14ac:dyDescent="0.35">
      <c r="A3244" s="37" t="s">
        <v>247</v>
      </c>
      <c r="B3244" s="37" t="s">
        <v>104</v>
      </c>
      <c r="C3244" s="73" t="s">
        <v>61</v>
      </c>
      <c r="D3244" s="39">
        <v>26</v>
      </c>
      <c r="E3244" s="39">
        <v>39.32105170204666</v>
      </c>
      <c r="F3244" s="39">
        <v>32.499472741610937</v>
      </c>
      <c r="G3244" s="39">
        <v>29.145342012546461</v>
      </c>
      <c r="H3244" s="39">
        <v>26.987885761074189</v>
      </c>
      <c r="I3244" s="39">
        <v>25.855708962959771</v>
      </c>
    </row>
    <row r="3245" spans="1:9" x14ac:dyDescent="0.35">
      <c r="A3245" s="37" t="s">
        <v>247</v>
      </c>
      <c r="B3245" s="37" t="s">
        <v>104</v>
      </c>
      <c r="C3245" s="73" t="s">
        <v>63</v>
      </c>
      <c r="D3245" s="39">
        <v>25</v>
      </c>
      <c r="E3245" s="39">
        <v>24.068527646317559</v>
      </c>
      <c r="F3245" s="39">
        <v>31.234661519353342</v>
      </c>
      <c r="G3245" s="39">
        <v>26.090126906096788</v>
      </c>
      <c r="H3245" s="39">
        <v>23.545237318462991</v>
      </c>
      <c r="I3245" s="39">
        <v>21.962336403397071</v>
      </c>
    </row>
    <row r="3246" spans="1:9" x14ac:dyDescent="0.35">
      <c r="A3246" s="37" t="s">
        <v>247</v>
      </c>
      <c r="B3246" s="37" t="s">
        <v>104</v>
      </c>
      <c r="C3246" s="73" t="s">
        <v>65</v>
      </c>
      <c r="D3246" s="39">
        <v>40</v>
      </c>
      <c r="E3246" s="39">
        <v>31.8622583250391</v>
      </c>
      <c r="F3246" s="39">
        <v>32.688172129435671</v>
      </c>
      <c r="G3246" s="39">
        <v>36.27050431268573</v>
      </c>
      <c r="H3246" s="39">
        <v>32.749103730290017</v>
      </c>
      <c r="I3246" s="39">
        <v>30.9530953723308</v>
      </c>
    </row>
    <row r="3247" spans="1:9" x14ac:dyDescent="0.35">
      <c r="A3247" s="37" t="s">
        <v>247</v>
      </c>
      <c r="B3247" s="37" t="s">
        <v>104</v>
      </c>
      <c r="C3247" s="73" t="s">
        <v>67</v>
      </c>
      <c r="D3247" s="39">
        <v>38</v>
      </c>
      <c r="E3247" s="39">
        <v>29.215475226214739</v>
      </c>
      <c r="F3247" s="39">
        <v>24.148130662081481</v>
      </c>
      <c r="G3247" s="39">
        <v>25.54603121556789</v>
      </c>
      <c r="H3247" s="39">
        <v>26.838783849962049</v>
      </c>
      <c r="I3247" s="39">
        <v>23.576020272057288</v>
      </c>
    </row>
    <row r="3248" spans="1:9" x14ac:dyDescent="0.35">
      <c r="A3248" s="37" t="s">
        <v>247</v>
      </c>
      <c r="B3248" s="37" t="s">
        <v>104</v>
      </c>
      <c r="C3248" s="73" t="s">
        <v>69</v>
      </c>
      <c r="D3248" s="39">
        <v>57</v>
      </c>
      <c r="E3248" s="39">
        <v>51.28283205183952</v>
      </c>
      <c r="F3248" s="39">
        <v>45.89094959071474</v>
      </c>
      <c r="G3248" s="39">
        <v>43.113916738676053</v>
      </c>
      <c r="H3248" s="39">
        <v>44.349710376862362</v>
      </c>
      <c r="I3248" s="39">
        <v>44.06407570329938</v>
      </c>
    </row>
    <row r="3249" spans="1:9" x14ac:dyDescent="0.35">
      <c r="A3249" s="37" t="s">
        <v>247</v>
      </c>
      <c r="B3249" s="37" t="s">
        <v>104</v>
      </c>
      <c r="C3249" s="73" t="s">
        <v>71</v>
      </c>
      <c r="D3249" s="39">
        <v>52</v>
      </c>
      <c r="E3249" s="39">
        <v>34.005583830748193</v>
      </c>
      <c r="F3249" s="39">
        <v>29.49558731591582</v>
      </c>
      <c r="G3249" s="39">
        <v>25.89983043252867</v>
      </c>
      <c r="H3249" s="39">
        <v>24.172672448126882</v>
      </c>
      <c r="I3249" s="39">
        <v>24.69982193285691</v>
      </c>
    </row>
    <row r="3250" spans="1:9" x14ac:dyDescent="0.35">
      <c r="A3250" s="37" t="s">
        <v>247</v>
      </c>
      <c r="B3250" s="37" t="s">
        <v>104</v>
      </c>
      <c r="C3250" s="73" t="s">
        <v>73</v>
      </c>
      <c r="D3250" s="39">
        <v>31</v>
      </c>
      <c r="E3250" s="39">
        <v>37.446725982075591</v>
      </c>
      <c r="F3250" s="39">
        <v>26.66339099505079</v>
      </c>
      <c r="G3250" s="39">
        <v>23.609463414306571</v>
      </c>
      <c r="H3250" s="39">
        <v>21.432170285229429</v>
      </c>
      <c r="I3250" s="39">
        <v>20.600985705830361</v>
      </c>
    </row>
    <row r="3251" spans="1:9" x14ac:dyDescent="0.35">
      <c r="A3251" s="37" t="s">
        <v>247</v>
      </c>
      <c r="B3251" s="37" t="s">
        <v>104</v>
      </c>
      <c r="C3251" s="73" t="s">
        <v>76</v>
      </c>
      <c r="D3251" s="39">
        <v>43</v>
      </c>
      <c r="E3251" s="39">
        <v>35.136879575615737</v>
      </c>
      <c r="F3251" s="39">
        <v>41.11671750895291</v>
      </c>
      <c r="G3251" s="39">
        <v>31.617015785555761</v>
      </c>
      <c r="H3251" s="39">
        <v>29.042503285198901</v>
      </c>
      <c r="I3251" s="39">
        <v>27.011900632712202</v>
      </c>
    </row>
    <row r="3252" spans="1:9" x14ac:dyDescent="0.35">
      <c r="A3252" s="37" t="s">
        <v>247</v>
      </c>
      <c r="B3252" s="37" t="s">
        <v>104</v>
      </c>
      <c r="C3252" s="73" t="s">
        <v>78</v>
      </c>
      <c r="D3252" s="39">
        <v>50</v>
      </c>
      <c r="E3252" s="39">
        <v>58.81586917956281</v>
      </c>
      <c r="F3252" s="39">
        <v>49.559423085238052</v>
      </c>
      <c r="G3252" s="39">
        <v>56.417987178418372</v>
      </c>
      <c r="H3252" s="39">
        <v>48.487955551325072</v>
      </c>
      <c r="I3252" s="39">
        <v>46.376793619417583</v>
      </c>
    </row>
    <row r="3253" spans="1:9" x14ac:dyDescent="0.35">
      <c r="A3253" s="37" t="s">
        <v>247</v>
      </c>
      <c r="B3253" s="37" t="s">
        <v>104</v>
      </c>
      <c r="C3253" s="73" t="s">
        <v>80</v>
      </c>
      <c r="D3253" s="39">
        <v>54</v>
      </c>
      <c r="E3253" s="39">
        <v>53.004486199551472</v>
      </c>
      <c r="F3253" s="39">
        <v>58.986803476516037</v>
      </c>
      <c r="G3253" s="39">
        <v>51.27790802155863</v>
      </c>
      <c r="H3253" s="39">
        <v>57.693279269881593</v>
      </c>
      <c r="I3253" s="39">
        <v>51.788698606995027</v>
      </c>
    </row>
    <row r="3254" spans="1:9" x14ac:dyDescent="0.35">
      <c r="A3254" s="37" t="s">
        <v>247</v>
      </c>
      <c r="B3254" s="37" t="s">
        <v>104</v>
      </c>
      <c r="C3254" s="73" t="s">
        <v>82</v>
      </c>
      <c r="D3254" s="39">
        <v>32</v>
      </c>
      <c r="E3254" s="39">
        <v>53.379973105033002</v>
      </c>
      <c r="F3254" s="39">
        <v>51.816039207888252</v>
      </c>
      <c r="G3254" s="39">
        <v>56.542377393341958</v>
      </c>
      <c r="H3254" s="39">
        <v>50.129245030258083</v>
      </c>
      <c r="I3254" s="39">
        <v>56.1535013121768</v>
      </c>
    </row>
    <row r="3255" spans="1:9" x14ac:dyDescent="0.35">
      <c r="A3255" s="37" t="s">
        <v>247</v>
      </c>
      <c r="B3255" s="37" t="s">
        <v>104</v>
      </c>
      <c r="C3255" s="73" t="s">
        <v>84</v>
      </c>
      <c r="D3255" s="39">
        <v>60</v>
      </c>
      <c r="E3255" s="39">
        <v>39.156567876749413</v>
      </c>
      <c r="F3255" s="39">
        <v>54.74661448071798</v>
      </c>
      <c r="G3255" s="39">
        <v>52.843667395501832</v>
      </c>
      <c r="H3255" s="39">
        <v>56.523718151914238</v>
      </c>
      <c r="I3255" s="39">
        <v>51.146691038487361</v>
      </c>
    </row>
    <row r="3256" spans="1:9" x14ac:dyDescent="0.35">
      <c r="A3256" s="37" t="s">
        <v>247</v>
      </c>
      <c r="B3256" s="37" t="s">
        <v>104</v>
      </c>
      <c r="C3256" s="73" t="s">
        <v>86</v>
      </c>
      <c r="D3256" s="39">
        <v>48</v>
      </c>
      <c r="E3256" s="39">
        <v>59.309539031496641</v>
      </c>
      <c r="F3256" s="39">
        <v>43.704545869308362</v>
      </c>
      <c r="G3256" s="39">
        <v>55.33163398772254</v>
      </c>
      <c r="H3256" s="39">
        <v>54.020703317232233</v>
      </c>
      <c r="I3256" s="39">
        <v>56.912167739261449</v>
      </c>
    </row>
    <row r="3257" spans="1:9" x14ac:dyDescent="0.35">
      <c r="A3257" s="37" t="s">
        <v>247</v>
      </c>
      <c r="B3257" s="37" t="s">
        <v>104</v>
      </c>
      <c r="C3257" s="73" t="s">
        <v>88</v>
      </c>
      <c r="D3257" s="39">
        <v>37</v>
      </c>
      <c r="E3257" s="39">
        <v>32.949706920543811</v>
      </c>
      <c r="F3257" s="39">
        <v>40.261440239795029</v>
      </c>
      <c r="G3257" s="39">
        <v>29.183558196701519</v>
      </c>
      <c r="H3257" s="39">
        <v>37.252184173486228</v>
      </c>
      <c r="I3257" s="39">
        <v>36.434277251992768</v>
      </c>
    </row>
    <row r="3258" spans="1:9" x14ac:dyDescent="0.35">
      <c r="A3258" s="37" t="s">
        <v>247</v>
      </c>
      <c r="B3258" s="37" t="s">
        <v>104</v>
      </c>
      <c r="C3258" s="73" t="s">
        <v>90</v>
      </c>
      <c r="D3258" s="39">
        <v>25</v>
      </c>
      <c r="E3258" s="39">
        <v>24.235569019380701</v>
      </c>
      <c r="F3258" s="39">
        <v>22.88154170992517</v>
      </c>
      <c r="G3258" s="39">
        <v>27.10879669667661</v>
      </c>
      <c r="H3258" s="39">
        <v>20.38520679864147</v>
      </c>
      <c r="I3258" s="39">
        <v>26.060418350875441</v>
      </c>
    </row>
    <row r="3259" spans="1:9" x14ac:dyDescent="0.35">
      <c r="A3259" s="37" t="s">
        <v>247</v>
      </c>
      <c r="B3259" s="37" t="s">
        <v>104</v>
      </c>
      <c r="C3259" s="73" t="s">
        <v>92</v>
      </c>
      <c r="D3259" s="39">
        <v>5</v>
      </c>
      <c r="E3259" s="39">
        <v>13.59638640279643</v>
      </c>
      <c r="F3259" s="39">
        <v>16.65758534508743</v>
      </c>
      <c r="G3259" s="39">
        <v>18.517382493049599</v>
      </c>
      <c r="H3259" s="39">
        <v>21.687580743837739</v>
      </c>
      <c r="I3259" s="39">
        <v>19.744138696814321</v>
      </c>
    </row>
    <row r="3260" spans="1:9" x14ac:dyDescent="0.35">
      <c r="A3260" s="37" t="s">
        <v>247</v>
      </c>
      <c r="B3260" s="37" t="s">
        <v>105</v>
      </c>
      <c r="C3260" s="73" t="s">
        <v>57</v>
      </c>
      <c r="D3260" s="39">
        <v>143</v>
      </c>
      <c r="E3260" s="39">
        <v>129.82249887641331</v>
      </c>
      <c r="F3260" s="39">
        <v>117.31859472095501</v>
      </c>
      <c r="G3260" s="39">
        <v>106.48166637076881</v>
      </c>
      <c r="H3260" s="39">
        <v>98.32206814277194</v>
      </c>
      <c r="I3260" s="39">
        <v>91.296009115770616</v>
      </c>
    </row>
    <row r="3261" spans="1:9" x14ac:dyDescent="0.35">
      <c r="A3261" s="37" t="s">
        <v>247</v>
      </c>
      <c r="B3261" s="37" t="s">
        <v>105</v>
      </c>
      <c r="C3261" s="74" t="s">
        <v>59</v>
      </c>
      <c r="D3261" s="39">
        <v>108</v>
      </c>
      <c r="E3261" s="39">
        <v>84.022805551876615</v>
      </c>
      <c r="F3261" s="39">
        <v>69.638637396374861</v>
      </c>
      <c r="G3261" s="39">
        <v>60.558661945119191</v>
      </c>
      <c r="H3261" s="39">
        <v>54.177220610505529</v>
      </c>
      <c r="I3261" s="39">
        <v>48.840432202608611</v>
      </c>
    </row>
    <row r="3262" spans="1:9" x14ac:dyDescent="0.35">
      <c r="A3262" s="37" t="s">
        <v>247</v>
      </c>
      <c r="B3262" s="37" t="s">
        <v>105</v>
      </c>
      <c r="C3262" s="73" t="s">
        <v>61</v>
      </c>
      <c r="D3262" s="39">
        <v>61</v>
      </c>
      <c r="E3262" s="39">
        <v>51.660026247196527</v>
      </c>
      <c r="F3262" s="39">
        <v>38.628845130241338</v>
      </c>
      <c r="G3262" s="39">
        <v>31.492429585511161</v>
      </c>
      <c r="H3262" s="39">
        <v>26.8373259705712</v>
      </c>
      <c r="I3262" s="39">
        <v>23.607599781882801</v>
      </c>
    </row>
    <row r="3263" spans="1:9" x14ac:dyDescent="0.35">
      <c r="A3263" s="37" t="s">
        <v>247</v>
      </c>
      <c r="B3263" s="37" t="s">
        <v>105</v>
      </c>
      <c r="C3263" s="73" t="s">
        <v>63</v>
      </c>
      <c r="D3263" s="39">
        <v>69</v>
      </c>
      <c r="E3263" s="39">
        <v>48.808103310935657</v>
      </c>
      <c r="F3263" s="39">
        <v>41.774633502977977</v>
      </c>
      <c r="G3263" s="39">
        <v>33.444547144434601</v>
      </c>
      <c r="H3263" s="39">
        <v>29.096525272765401</v>
      </c>
      <c r="I3263" s="39">
        <v>26.267566899904018</v>
      </c>
    </row>
    <row r="3264" spans="1:9" x14ac:dyDescent="0.35">
      <c r="A3264" s="37" t="s">
        <v>247</v>
      </c>
      <c r="B3264" s="37" t="s">
        <v>105</v>
      </c>
      <c r="C3264" s="73" t="s">
        <v>65</v>
      </c>
      <c r="D3264" s="39">
        <v>102</v>
      </c>
      <c r="E3264" s="39">
        <v>88.272676546790223</v>
      </c>
      <c r="F3264" s="39">
        <v>81.069362799492993</v>
      </c>
      <c r="G3264" s="39">
        <v>74.552859399966565</v>
      </c>
      <c r="H3264" s="39">
        <v>67.269581952514613</v>
      </c>
      <c r="I3264" s="39">
        <v>62.845597145289076</v>
      </c>
    </row>
    <row r="3265" spans="1:9" x14ac:dyDescent="0.35">
      <c r="A3265" s="37" t="s">
        <v>247</v>
      </c>
      <c r="B3265" s="37" t="s">
        <v>105</v>
      </c>
      <c r="C3265" s="73" t="s">
        <v>67</v>
      </c>
      <c r="D3265" s="39">
        <v>91</v>
      </c>
      <c r="E3265" s="39">
        <v>70.673921720816708</v>
      </c>
      <c r="F3265" s="39">
        <v>58.839871791719077</v>
      </c>
      <c r="G3265" s="39">
        <v>55.676137432221147</v>
      </c>
      <c r="H3265" s="39">
        <v>49.281099400338633</v>
      </c>
      <c r="I3265" s="39">
        <v>41.270563288596023</v>
      </c>
    </row>
    <row r="3266" spans="1:9" x14ac:dyDescent="0.35">
      <c r="A3266" s="37" t="s">
        <v>247</v>
      </c>
      <c r="B3266" s="37" t="s">
        <v>105</v>
      </c>
      <c r="C3266" s="73" t="s">
        <v>69</v>
      </c>
      <c r="D3266" s="39">
        <v>114</v>
      </c>
      <c r="E3266" s="39">
        <v>114.1939181317461</v>
      </c>
      <c r="F3266" s="39">
        <v>96.641564749828916</v>
      </c>
      <c r="G3266" s="39">
        <v>88.263105717569957</v>
      </c>
      <c r="H3266" s="39">
        <v>86.143766521595609</v>
      </c>
      <c r="I3266" s="39">
        <v>80.158849074277242</v>
      </c>
    </row>
    <row r="3267" spans="1:9" x14ac:dyDescent="0.35">
      <c r="A3267" s="37" t="s">
        <v>247</v>
      </c>
      <c r="B3267" s="37" t="s">
        <v>105</v>
      </c>
      <c r="C3267" s="73" t="s">
        <v>71</v>
      </c>
      <c r="D3267" s="39">
        <v>84</v>
      </c>
      <c r="E3267" s="39">
        <v>87.749534468254353</v>
      </c>
      <c r="F3267" s="39">
        <v>81.76013920859701</v>
      </c>
      <c r="G3267" s="39">
        <v>68.525422665984394</v>
      </c>
      <c r="H3267" s="39">
        <v>62.954283073722102</v>
      </c>
      <c r="I3267" s="39">
        <v>61.120255711595313</v>
      </c>
    </row>
    <row r="3268" spans="1:9" x14ac:dyDescent="0.35">
      <c r="A3268" s="37" t="s">
        <v>247</v>
      </c>
      <c r="B3268" s="37" t="s">
        <v>105</v>
      </c>
      <c r="C3268" s="73" t="s">
        <v>73</v>
      </c>
      <c r="D3268" s="39">
        <v>39</v>
      </c>
      <c r="E3268" s="39">
        <v>68.509654301449785</v>
      </c>
      <c r="F3268" s="39">
        <v>65.402356201194806</v>
      </c>
      <c r="G3268" s="39">
        <v>59.916936700099299</v>
      </c>
      <c r="H3268" s="39">
        <v>50.150931281427518</v>
      </c>
      <c r="I3268" s="39">
        <v>45.880506602789779</v>
      </c>
    </row>
    <row r="3269" spans="1:9" x14ac:dyDescent="0.35">
      <c r="A3269" s="37" t="s">
        <v>247</v>
      </c>
      <c r="B3269" s="37" t="s">
        <v>105</v>
      </c>
      <c r="C3269" s="73" t="s">
        <v>76</v>
      </c>
      <c r="D3269" s="39">
        <v>86</v>
      </c>
      <c r="E3269" s="39">
        <v>73.265936560728164</v>
      </c>
      <c r="F3269" s="39">
        <v>92.425783281536795</v>
      </c>
      <c r="G3269" s="39">
        <v>86.744812621354782</v>
      </c>
      <c r="H3269" s="39">
        <v>80.97576054900253</v>
      </c>
      <c r="I3269" s="39">
        <v>71.736861717911552</v>
      </c>
    </row>
    <row r="3270" spans="1:9" x14ac:dyDescent="0.35">
      <c r="A3270" s="37" t="s">
        <v>247</v>
      </c>
      <c r="B3270" s="37" t="s">
        <v>105</v>
      </c>
      <c r="C3270" s="73" t="s">
        <v>78</v>
      </c>
      <c r="D3270" s="39">
        <v>103</v>
      </c>
      <c r="E3270" s="39">
        <v>96.764327578849375</v>
      </c>
      <c r="F3270" s="39">
        <v>80.692248902928753</v>
      </c>
      <c r="G3270" s="39">
        <v>93.758971395611155</v>
      </c>
      <c r="H3270" s="39">
        <v>88.018395004615172</v>
      </c>
      <c r="I3270" s="39">
        <v>82.220392384676984</v>
      </c>
    </row>
    <row r="3271" spans="1:9" x14ac:dyDescent="0.35">
      <c r="A3271" s="37" t="s">
        <v>247</v>
      </c>
      <c r="B3271" s="37" t="s">
        <v>105</v>
      </c>
      <c r="C3271" s="73" t="s">
        <v>80</v>
      </c>
      <c r="D3271" s="39">
        <v>87</v>
      </c>
      <c r="E3271" s="39">
        <v>78.104160654040598</v>
      </c>
      <c r="F3271" s="39">
        <v>69.278308379248088</v>
      </c>
      <c r="G3271" s="39">
        <v>57.071245501025267</v>
      </c>
      <c r="H3271" s="39">
        <v>66.787325454970656</v>
      </c>
      <c r="I3271" s="39">
        <v>62.098446547681988</v>
      </c>
    </row>
    <row r="3272" spans="1:9" x14ac:dyDescent="0.35">
      <c r="A3272" s="37" t="s">
        <v>247</v>
      </c>
      <c r="B3272" s="37" t="s">
        <v>105</v>
      </c>
      <c r="C3272" s="73" t="s">
        <v>82</v>
      </c>
      <c r="D3272" s="39">
        <v>95</v>
      </c>
      <c r="E3272" s="39">
        <v>90.5328859318779</v>
      </c>
      <c r="F3272" s="39">
        <v>78.2257713633782</v>
      </c>
      <c r="G3272" s="39">
        <v>70.86355311869454</v>
      </c>
      <c r="H3272" s="39">
        <v>60.203698286891942</v>
      </c>
      <c r="I3272" s="39">
        <v>68.449266529753913</v>
      </c>
    </row>
    <row r="3273" spans="1:9" x14ac:dyDescent="0.35">
      <c r="A3273" s="37" t="s">
        <v>247</v>
      </c>
      <c r="B3273" s="37" t="s">
        <v>105</v>
      </c>
      <c r="C3273" s="73" t="s">
        <v>84</v>
      </c>
      <c r="D3273" s="39">
        <v>97</v>
      </c>
      <c r="E3273" s="39">
        <v>116.0346120974814</v>
      </c>
      <c r="F3273" s="39">
        <v>108.40445718414421</v>
      </c>
      <c r="G3273" s="39">
        <v>97.138105551252977</v>
      </c>
      <c r="H3273" s="39">
        <v>90.852055012357937</v>
      </c>
      <c r="I3273" s="39">
        <v>80.492904506227859</v>
      </c>
    </row>
    <row r="3274" spans="1:9" x14ac:dyDescent="0.35">
      <c r="A3274" s="37" t="s">
        <v>247</v>
      </c>
      <c r="B3274" s="37" t="s">
        <v>105</v>
      </c>
      <c r="C3274" s="73" t="s">
        <v>86</v>
      </c>
      <c r="D3274" s="39">
        <v>91</v>
      </c>
      <c r="E3274" s="39">
        <v>95.426676886055134</v>
      </c>
      <c r="F3274" s="39">
        <v>108.5174412163376</v>
      </c>
      <c r="G3274" s="39">
        <v>102.69693466231131</v>
      </c>
      <c r="H3274" s="39">
        <v>93.806851677092681</v>
      </c>
      <c r="I3274" s="39">
        <v>88.706438079611445</v>
      </c>
    </row>
    <row r="3275" spans="1:9" x14ac:dyDescent="0.35">
      <c r="A3275" s="37" t="s">
        <v>247</v>
      </c>
      <c r="B3275" s="37" t="s">
        <v>105</v>
      </c>
      <c r="C3275" s="73" t="s">
        <v>88</v>
      </c>
      <c r="D3275" s="39">
        <v>78</v>
      </c>
      <c r="E3275" s="39">
        <v>73.709077635673481</v>
      </c>
      <c r="F3275" s="39">
        <v>74.992794021638076</v>
      </c>
      <c r="G3275" s="39">
        <v>84.476497785052374</v>
      </c>
      <c r="H3275" s="39">
        <v>80.569737005797748</v>
      </c>
      <c r="I3275" s="39">
        <v>73.541564745806809</v>
      </c>
    </row>
    <row r="3276" spans="1:9" x14ac:dyDescent="0.35">
      <c r="A3276" s="37" t="s">
        <v>247</v>
      </c>
      <c r="B3276" s="37" t="s">
        <v>105</v>
      </c>
      <c r="C3276" s="73" t="s">
        <v>90</v>
      </c>
      <c r="D3276" s="39">
        <v>44</v>
      </c>
      <c r="E3276" s="39">
        <v>59.260689943270023</v>
      </c>
      <c r="F3276" s="39">
        <v>56.942110584374973</v>
      </c>
      <c r="G3276" s="39">
        <v>58.726563673595948</v>
      </c>
      <c r="H3276" s="39">
        <v>65.54529694338953</v>
      </c>
      <c r="I3276" s="39">
        <v>63.697368379817767</v>
      </c>
    </row>
    <row r="3277" spans="1:9" x14ac:dyDescent="0.35">
      <c r="A3277" s="37" t="s">
        <v>247</v>
      </c>
      <c r="B3277" s="37" t="s">
        <v>105</v>
      </c>
      <c r="C3277" s="73" t="s">
        <v>92</v>
      </c>
      <c r="D3277" s="39">
        <v>29</v>
      </c>
      <c r="E3277" s="39">
        <v>35.499757009775308</v>
      </c>
      <c r="F3277" s="39">
        <v>45.974385108215017</v>
      </c>
      <c r="G3277" s="39">
        <v>49.631466548425287</v>
      </c>
      <c r="H3277" s="39">
        <v>53.699887993816873</v>
      </c>
      <c r="I3277" s="39">
        <v>60.769532876581557</v>
      </c>
    </row>
    <row r="3278" spans="1:9" x14ac:dyDescent="0.35">
      <c r="A3278" s="37" t="s">
        <v>247</v>
      </c>
      <c r="B3278" s="37" t="s">
        <v>106</v>
      </c>
      <c r="C3278" s="73" t="s">
        <v>57</v>
      </c>
      <c r="D3278" s="39">
        <v>4564</v>
      </c>
      <c r="E3278" s="39">
        <v>4641.8376723740012</v>
      </c>
      <c r="F3278" s="39">
        <v>4691.2884926663683</v>
      </c>
      <c r="G3278" s="39">
        <v>4772.6432959072608</v>
      </c>
      <c r="H3278" s="39">
        <v>4840.8448621273146</v>
      </c>
      <c r="I3278" s="39">
        <v>4834.9321671917323</v>
      </c>
    </row>
    <row r="3279" spans="1:9" x14ac:dyDescent="0.35">
      <c r="A3279" s="37" t="s">
        <v>247</v>
      </c>
      <c r="B3279" s="37" t="s">
        <v>106</v>
      </c>
      <c r="C3279" s="74" t="s">
        <v>59</v>
      </c>
      <c r="D3279" s="39">
        <v>5837</v>
      </c>
      <c r="E3279" s="39">
        <v>5548.3185925310809</v>
      </c>
      <c r="F3279" s="39">
        <v>5569.4243358402946</v>
      </c>
      <c r="G3279" s="39">
        <v>5599.3079356545768</v>
      </c>
      <c r="H3279" s="39">
        <v>5687.7031950357541</v>
      </c>
      <c r="I3279" s="39">
        <v>5785.5925526338251</v>
      </c>
    </row>
    <row r="3280" spans="1:9" x14ac:dyDescent="0.35">
      <c r="A3280" s="37" t="s">
        <v>247</v>
      </c>
      <c r="B3280" s="37" t="s">
        <v>106</v>
      </c>
      <c r="C3280" s="73" t="s">
        <v>61</v>
      </c>
      <c r="D3280" s="39">
        <v>6846</v>
      </c>
      <c r="E3280" s="39">
        <v>6749.4475120865891</v>
      </c>
      <c r="F3280" s="39">
        <v>6361.0750533846203</v>
      </c>
      <c r="G3280" s="39">
        <v>6382.0372215985844</v>
      </c>
      <c r="H3280" s="39">
        <v>6389.0267797124716</v>
      </c>
      <c r="I3280" s="39">
        <v>6476.1336311322812</v>
      </c>
    </row>
    <row r="3281" spans="1:9" x14ac:dyDescent="0.35">
      <c r="A3281" s="37" t="s">
        <v>247</v>
      </c>
      <c r="B3281" s="37" t="s">
        <v>106</v>
      </c>
      <c r="C3281" s="73" t="s">
        <v>63</v>
      </c>
      <c r="D3281" s="39">
        <v>5807</v>
      </c>
      <c r="E3281" s="39">
        <v>6518.5988557526734</v>
      </c>
      <c r="F3281" s="39">
        <v>6385.099317105125</v>
      </c>
      <c r="G3281" s="39">
        <v>6000.2456791921159</v>
      </c>
      <c r="H3281" s="39">
        <v>5989.0856680102133</v>
      </c>
      <c r="I3281" s="39">
        <v>5960.9990436558064</v>
      </c>
    </row>
    <row r="3282" spans="1:9" x14ac:dyDescent="0.35">
      <c r="A3282" s="37" t="s">
        <v>247</v>
      </c>
      <c r="B3282" s="37" t="s">
        <v>106</v>
      </c>
      <c r="C3282" s="73" t="s">
        <v>65</v>
      </c>
      <c r="D3282" s="39">
        <v>4643</v>
      </c>
      <c r="E3282" s="39">
        <v>4361.8563452650578</v>
      </c>
      <c r="F3282" s="39">
        <v>4878.1147334880952</v>
      </c>
      <c r="G3282" s="39">
        <v>4771.1059399160986</v>
      </c>
      <c r="H3282" s="39">
        <v>4470.8351170663918</v>
      </c>
      <c r="I3282" s="39">
        <v>4395.3187756265479</v>
      </c>
    </row>
    <row r="3283" spans="1:9" x14ac:dyDescent="0.35">
      <c r="A3283" s="37" t="s">
        <v>247</v>
      </c>
      <c r="B3283" s="37" t="s">
        <v>106</v>
      </c>
      <c r="C3283" s="73" t="s">
        <v>67</v>
      </c>
      <c r="D3283" s="39">
        <v>4791</v>
      </c>
      <c r="E3283" s="39">
        <v>4478.1848556535151</v>
      </c>
      <c r="F3283" s="39">
        <v>4481.0244278956807</v>
      </c>
      <c r="G3283" s="39">
        <v>4923.9740181294101</v>
      </c>
      <c r="H3283" s="39">
        <v>4838.0615879875231</v>
      </c>
      <c r="I3283" s="39">
        <v>4582.4340337314106</v>
      </c>
    </row>
    <row r="3284" spans="1:9" x14ac:dyDescent="0.35">
      <c r="A3284" s="37" t="s">
        <v>247</v>
      </c>
      <c r="B3284" s="37" t="s">
        <v>106</v>
      </c>
      <c r="C3284" s="73" t="s">
        <v>69</v>
      </c>
      <c r="D3284" s="39">
        <v>4946</v>
      </c>
      <c r="E3284" s="39">
        <v>5227.1963163899036</v>
      </c>
      <c r="F3284" s="39">
        <v>5037.4198101694801</v>
      </c>
      <c r="G3284" s="39">
        <v>5129.8702631838678</v>
      </c>
      <c r="H3284" s="39">
        <v>5533.3924087068244</v>
      </c>
      <c r="I3284" s="39">
        <v>5451.7257655820367</v>
      </c>
    </row>
    <row r="3285" spans="1:9" x14ac:dyDescent="0.35">
      <c r="A3285" s="37" t="s">
        <v>247</v>
      </c>
      <c r="B3285" s="37" t="s">
        <v>106</v>
      </c>
      <c r="C3285" s="73" t="s">
        <v>71</v>
      </c>
      <c r="D3285" s="39">
        <v>5304</v>
      </c>
      <c r="E3285" s="39">
        <v>5724.841611377049</v>
      </c>
      <c r="F3285" s="39">
        <v>5882.6561225659079</v>
      </c>
      <c r="G3285" s="39">
        <v>5722.9601274338129</v>
      </c>
      <c r="H3285" s="39">
        <v>5841.9577876390376</v>
      </c>
      <c r="I3285" s="39">
        <v>6231.3875594945257</v>
      </c>
    </row>
    <row r="3286" spans="1:9" x14ac:dyDescent="0.35">
      <c r="A3286" s="37" t="s">
        <v>247</v>
      </c>
      <c r="B3286" s="37" t="s">
        <v>106</v>
      </c>
      <c r="C3286" s="73" t="s">
        <v>73</v>
      </c>
      <c r="D3286" s="39">
        <v>5417</v>
      </c>
      <c r="E3286" s="39">
        <v>6092.5773971229264</v>
      </c>
      <c r="F3286" s="39">
        <v>6387.9701602884024</v>
      </c>
      <c r="G3286" s="39">
        <v>6493.6665662190244</v>
      </c>
      <c r="H3286" s="39">
        <v>6333.3140272348546</v>
      </c>
      <c r="I3286" s="39">
        <v>6470.8447461033793</v>
      </c>
    </row>
    <row r="3287" spans="1:9" x14ac:dyDescent="0.35">
      <c r="A3287" s="37" t="s">
        <v>247</v>
      </c>
      <c r="B3287" s="37" t="s">
        <v>106</v>
      </c>
      <c r="C3287" s="73" t="s">
        <v>76</v>
      </c>
      <c r="D3287" s="39">
        <v>6416</v>
      </c>
      <c r="E3287" s="39">
        <v>6106.7241360068519</v>
      </c>
      <c r="F3287" s="39">
        <v>6750.2395414214507</v>
      </c>
      <c r="G3287" s="39">
        <v>6996.2856539300792</v>
      </c>
      <c r="H3287" s="39">
        <v>7059.1461231329167</v>
      </c>
      <c r="I3287" s="39">
        <v>6898.2356620585633</v>
      </c>
    </row>
    <row r="3288" spans="1:9" x14ac:dyDescent="0.35">
      <c r="A3288" s="37" t="s">
        <v>247</v>
      </c>
      <c r="B3288" s="37" t="s">
        <v>106</v>
      </c>
      <c r="C3288" s="73" t="s">
        <v>78</v>
      </c>
      <c r="D3288" s="39">
        <v>6956</v>
      </c>
      <c r="E3288" s="39">
        <v>7061.0681084653907</v>
      </c>
      <c r="F3288" s="39">
        <v>6681.0057924627854</v>
      </c>
      <c r="G3288" s="39">
        <v>7368.2556998877599</v>
      </c>
      <c r="H3288" s="39">
        <v>7584.1008092196116</v>
      </c>
      <c r="I3288" s="39">
        <v>7622.8791638676084</v>
      </c>
    </row>
    <row r="3289" spans="1:9" x14ac:dyDescent="0.35">
      <c r="A3289" s="37" t="s">
        <v>247</v>
      </c>
      <c r="B3289" s="37" t="s">
        <v>106</v>
      </c>
      <c r="C3289" s="73" t="s">
        <v>80</v>
      </c>
      <c r="D3289" s="39">
        <v>8234</v>
      </c>
      <c r="E3289" s="39">
        <v>8101.3091284916973</v>
      </c>
      <c r="F3289" s="39">
        <v>8086.8871337097326</v>
      </c>
      <c r="G3289" s="39">
        <v>7727.2140183513802</v>
      </c>
      <c r="H3289" s="39">
        <v>8516.7581196548126</v>
      </c>
      <c r="I3289" s="39">
        <v>8739.6248945756197</v>
      </c>
    </row>
    <row r="3290" spans="1:9" x14ac:dyDescent="0.35">
      <c r="A3290" s="37" t="s">
        <v>247</v>
      </c>
      <c r="B3290" s="37" t="s">
        <v>106</v>
      </c>
      <c r="C3290" s="73" t="s">
        <v>82</v>
      </c>
      <c r="D3290" s="39">
        <v>9194</v>
      </c>
      <c r="E3290" s="39">
        <v>9872.1499443458597</v>
      </c>
      <c r="F3290" s="39">
        <v>9636.0028963461882</v>
      </c>
      <c r="G3290" s="39">
        <v>9643.6996183857009</v>
      </c>
      <c r="H3290" s="39">
        <v>9305.0595610773107</v>
      </c>
      <c r="I3290" s="39">
        <v>10271.55774083984</v>
      </c>
    </row>
    <row r="3291" spans="1:9" x14ac:dyDescent="0.35">
      <c r="A3291" s="37" t="s">
        <v>247</v>
      </c>
      <c r="B3291" s="37" t="s">
        <v>106</v>
      </c>
      <c r="C3291" s="73" t="s">
        <v>84</v>
      </c>
      <c r="D3291" s="39">
        <v>9766</v>
      </c>
      <c r="E3291" s="39">
        <v>10843.401479907419</v>
      </c>
      <c r="F3291" s="39">
        <v>11343.116193951661</v>
      </c>
      <c r="G3291" s="39">
        <v>11193.594373217849</v>
      </c>
      <c r="H3291" s="39">
        <v>11223.628421504651</v>
      </c>
      <c r="I3291" s="39">
        <v>10929.41051523442</v>
      </c>
    </row>
    <row r="3292" spans="1:9" x14ac:dyDescent="0.35">
      <c r="A3292" s="37" t="s">
        <v>247</v>
      </c>
      <c r="B3292" s="37" t="s">
        <v>106</v>
      </c>
      <c r="C3292" s="73" t="s">
        <v>86</v>
      </c>
      <c r="D3292" s="39">
        <v>9580</v>
      </c>
      <c r="E3292" s="39">
        <v>10188.248234320199</v>
      </c>
      <c r="F3292" s="39">
        <v>11143.78411804924</v>
      </c>
      <c r="G3292" s="39">
        <v>11611.81846301626</v>
      </c>
      <c r="H3292" s="39">
        <v>11562.896759893099</v>
      </c>
      <c r="I3292" s="39">
        <v>11614.77757475098</v>
      </c>
    </row>
    <row r="3293" spans="1:9" x14ac:dyDescent="0.35">
      <c r="A3293" s="37" t="s">
        <v>247</v>
      </c>
      <c r="B3293" s="37" t="s">
        <v>106</v>
      </c>
      <c r="C3293" s="73" t="s">
        <v>88</v>
      </c>
      <c r="D3293" s="39">
        <v>6608</v>
      </c>
      <c r="E3293" s="39">
        <v>8935.7099170266993</v>
      </c>
      <c r="F3293" s="39">
        <v>9435.6059642508808</v>
      </c>
      <c r="G3293" s="39">
        <v>10368.888425050251</v>
      </c>
      <c r="H3293" s="39">
        <v>10825.0710539099</v>
      </c>
      <c r="I3293" s="39">
        <v>10876.51249539421</v>
      </c>
    </row>
    <row r="3294" spans="1:9" x14ac:dyDescent="0.35">
      <c r="A3294" s="37" t="s">
        <v>247</v>
      </c>
      <c r="B3294" s="37" t="s">
        <v>106</v>
      </c>
      <c r="C3294" s="73" t="s">
        <v>90</v>
      </c>
      <c r="D3294" s="39">
        <v>3990</v>
      </c>
      <c r="E3294" s="39">
        <v>5363.0293118856116</v>
      </c>
      <c r="F3294" s="39">
        <v>7212.3388787090489</v>
      </c>
      <c r="G3294" s="39">
        <v>7695.4481285711663</v>
      </c>
      <c r="H3294" s="39">
        <v>8532.5749665964704</v>
      </c>
      <c r="I3294" s="39">
        <v>8954.8965905497644</v>
      </c>
    </row>
    <row r="3295" spans="1:9" x14ac:dyDescent="0.35">
      <c r="A3295" s="37" t="s">
        <v>247</v>
      </c>
      <c r="B3295" s="37" t="s">
        <v>106</v>
      </c>
      <c r="C3295" s="73" t="s">
        <v>92</v>
      </c>
      <c r="D3295" s="39">
        <v>3179</v>
      </c>
      <c r="E3295" s="39">
        <v>4135.8763731807476</v>
      </c>
      <c r="F3295" s="39">
        <v>5659.9136122709551</v>
      </c>
      <c r="G3295" s="39">
        <v>7836.2226184224182</v>
      </c>
      <c r="H3295" s="39">
        <v>9374.7493204195835</v>
      </c>
      <c r="I3295" s="39">
        <v>10773.16555763133</v>
      </c>
    </row>
    <row r="3296" spans="1:9" x14ac:dyDescent="0.35">
      <c r="A3296" s="37" t="s">
        <v>247</v>
      </c>
      <c r="B3296" s="37" t="s">
        <v>107</v>
      </c>
      <c r="C3296" s="73" t="s">
        <v>57</v>
      </c>
      <c r="D3296" s="39">
        <v>4193</v>
      </c>
      <c r="E3296" s="39">
        <v>4285.4018457710808</v>
      </c>
      <c r="F3296" s="39">
        <v>4471.1179759402721</v>
      </c>
      <c r="G3296" s="39">
        <v>4741.3742525923062</v>
      </c>
      <c r="H3296" s="39">
        <v>4984.0117214752536</v>
      </c>
      <c r="I3296" s="39">
        <v>5108.5902977900614</v>
      </c>
    </row>
    <row r="3297" spans="1:9" x14ac:dyDescent="0.35">
      <c r="A3297" s="37" t="s">
        <v>247</v>
      </c>
      <c r="B3297" s="37" t="s">
        <v>107</v>
      </c>
      <c r="C3297" s="74" t="s">
        <v>59</v>
      </c>
      <c r="D3297" s="39">
        <v>4802</v>
      </c>
      <c r="E3297" s="39">
        <v>4523.6441325217984</v>
      </c>
      <c r="F3297" s="39">
        <v>4626.2366662735203</v>
      </c>
      <c r="G3297" s="39">
        <v>4783.1122881503234</v>
      </c>
      <c r="H3297" s="39">
        <v>5020.1756420516367</v>
      </c>
      <c r="I3297" s="39">
        <v>5251.8768794223697</v>
      </c>
    </row>
    <row r="3298" spans="1:9" x14ac:dyDescent="0.35">
      <c r="A3298" s="37" t="s">
        <v>247</v>
      </c>
      <c r="B3298" s="37" t="s">
        <v>107</v>
      </c>
      <c r="C3298" s="73" t="s">
        <v>61</v>
      </c>
      <c r="D3298" s="39">
        <v>5017</v>
      </c>
      <c r="E3298" s="39">
        <v>4842.1968774614561</v>
      </c>
      <c r="F3298" s="39">
        <v>4581.1390857304123</v>
      </c>
      <c r="G3298" s="39">
        <v>4675.3656052393671</v>
      </c>
      <c r="H3298" s="39">
        <v>4804.8099193361559</v>
      </c>
      <c r="I3298" s="39">
        <v>5011.5576032530862</v>
      </c>
    </row>
    <row r="3299" spans="1:9" x14ac:dyDescent="0.35">
      <c r="A3299" s="37" t="s">
        <v>247</v>
      </c>
      <c r="B3299" s="37" t="s">
        <v>107</v>
      </c>
      <c r="C3299" s="73" t="s">
        <v>63</v>
      </c>
      <c r="D3299" s="39">
        <v>4049</v>
      </c>
      <c r="E3299" s="39">
        <v>4461.0390200545125</v>
      </c>
      <c r="F3299" s="39">
        <v>4373.5459137965054</v>
      </c>
      <c r="G3299" s="39">
        <v>4145.1828719653686</v>
      </c>
      <c r="H3299" s="39">
        <v>4220.8827898242562</v>
      </c>
      <c r="I3299" s="39">
        <v>4318.9009505977228</v>
      </c>
    </row>
    <row r="3300" spans="1:9" x14ac:dyDescent="0.35">
      <c r="A3300" s="37" t="s">
        <v>247</v>
      </c>
      <c r="B3300" s="37" t="s">
        <v>107</v>
      </c>
      <c r="C3300" s="73" t="s">
        <v>65</v>
      </c>
      <c r="D3300" s="39">
        <v>3257</v>
      </c>
      <c r="E3300" s="39">
        <v>3780.990057092095</v>
      </c>
      <c r="F3300" s="39">
        <v>4332.5751341147461</v>
      </c>
      <c r="G3300" s="39">
        <v>4337.7791346741305</v>
      </c>
      <c r="H3300" s="39">
        <v>4169.5946834804436</v>
      </c>
      <c r="I3300" s="39">
        <v>4229.7163038694198</v>
      </c>
    </row>
    <row r="3301" spans="1:9" x14ac:dyDescent="0.35">
      <c r="A3301" s="37" t="s">
        <v>247</v>
      </c>
      <c r="B3301" s="37" t="s">
        <v>107</v>
      </c>
      <c r="C3301" s="73" t="s">
        <v>67</v>
      </c>
      <c r="D3301" s="39">
        <v>3889</v>
      </c>
      <c r="E3301" s="39">
        <v>3997.490529532769</v>
      </c>
      <c r="F3301" s="39">
        <v>4463.4653820380554</v>
      </c>
      <c r="G3301" s="39">
        <v>5036.2517891754324</v>
      </c>
      <c r="H3301" s="39">
        <v>5092.2462308025151</v>
      </c>
      <c r="I3301" s="39">
        <v>4971.0713937524124</v>
      </c>
    </row>
    <row r="3302" spans="1:9" x14ac:dyDescent="0.35">
      <c r="A3302" s="37" t="s">
        <v>247</v>
      </c>
      <c r="B3302" s="37" t="s">
        <v>107</v>
      </c>
      <c r="C3302" s="73" t="s">
        <v>69</v>
      </c>
      <c r="D3302" s="39">
        <v>4176</v>
      </c>
      <c r="E3302" s="39">
        <v>4496.0118165968634</v>
      </c>
      <c r="F3302" s="39">
        <v>4609.2992298430763</v>
      </c>
      <c r="G3302" s="39">
        <v>4999.8663802484389</v>
      </c>
      <c r="H3302" s="39">
        <v>5538.6518574875972</v>
      </c>
      <c r="I3302" s="39">
        <v>5614.9682665841501</v>
      </c>
    </row>
    <row r="3303" spans="1:9" x14ac:dyDescent="0.35">
      <c r="A3303" s="37" t="s">
        <v>247</v>
      </c>
      <c r="B3303" s="37" t="s">
        <v>107</v>
      </c>
      <c r="C3303" s="73" t="s">
        <v>71</v>
      </c>
      <c r="D3303" s="39">
        <v>4374</v>
      </c>
      <c r="E3303" s="39">
        <v>4618.1410952662654</v>
      </c>
      <c r="F3303" s="39">
        <v>4845.6878120020574</v>
      </c>
      <c r="G3303" s="39">
        <v>4931.5808431720598</v>
      </c>
      <c r="H3303" s="39">
        <v>5270.7622904235404</v>
      </c>
      <c r="I3303" s="39">
        <v>5768.0272920806956</v>
      </c>
    </row>
    <row r="3304" spans="1:9" x14ac:dyDescent="0.35">
      <c r="A3304" s="37" t="s">
        <v>247</v>
      </c>
      <c r="B3304" s="37" t="s">
        <v>107</v>
      </c>
      <c r="C3304" s="73" t="s">
        <v>73</v>
      </c>
      <c r="D3304" s="39">
        <v>4079</v>
      </c>
      <c r="E3304" s="39">
        <v>4669.7236306396808</v>
      </c>
      <c r="F3304" s="39">
        <v>4901.7904410710998</v>
      </c>
      <c r="G3304" s="39">
        <v>5077.5270632201882</v>
      </c>
      <c r="H3304" s="39">
        <v>5143.3546666530492</v>
      </c>
      <c r="I3304" s="39">
        <v>5457.3583326438438</v>
      </c>
    </row>
    <row r="3305" spans="1:9" x14ac:dyDescent="0.35">
      <c r="A3305" s="37" t="s">
        <v>247</v>
      </c>
      <c r="B3305" s="37" t="s">
        <v>107</v>
      </c>
      <c r="C3305" s="73" t="s">
        <v>76</v>
      </c>
      <c r="D3305" s="39">
        <v>4575</v>
      </c>
      <c r="E3305" s="39">
        <v>4260.6105455710149</v>
      </c>
      <c r="F3305" s="39">
        <v>4838.4627777773612</v>
      </c>
      <c r="G3305" s="39">
        <v>5043.7341324641211</v>
      </c>
      <c r="H3305" s="39">
        <v>5189.9770069364859</v>
      </c>
      <c r="I3305" s="39">
        <v>5249.7759233082852</v>
      </c>
    </row>
    <row r="3306" spans="1:9" x14ac:dyDescent="0.35">
      <c r="A3306" s="37" t="s">
        <v>247</v>
      </c>
      <c r="B3306" s="37" t="s">
        <v>107</v>
      </c>
      <c r="C3306" s="73" t="s">
        <v>78</v>
      </c>
      <c r="D3306" s="39">
        <v>4559</v>
      </c>
      <c r="E3306" s="39">
        <v>4520.870184794815</v>
      </c>
      <c r="F3306" s="39">
        <v>4280.4026170222187</v>
      </c>
      <c r="G3306" s="39">
        <v>4837.8375969669914</v>
      </c>
      <c r="H3306" s="39">
        <v>5024.2675782015713</v>
      </c>
      <c r="I3306" s="39">
        <v>5152.603072779486</v>
      </c>
    </row>
    <row r="3307" spans="1:9" x14ac:dyDescent="0.35">
      <c r="A3307" s="37" t="s">
        <v>247</v>
      </c>
      <c r="B3307" s="37" t="s">
        <v>107</v>
      </c>
      <c r="C3307" s="73" t="s">
        <v>80</v>
      </c>
      <c r="D3307" s="39">
        <v>4577</v>
      </c>
      <c r="E3307" s="39">
        <v>4363.5586093241454</v>
      </c>
      <c r="F3307" s="39">
        <v>4338.8682715900522</v>
      </c>
      <c r="G3307" s="39">
        <v>4159.7772853628667</v>
      </c>
      <c r="H3307" s="39">
        <v>4682.6412784712429</v>
      </c>
      <c r="I3307" s="39">
        <v>4857.4804899871488</v>
      </c>
    </row>
    <row r="3308" spans="1:9" x14ac:dyDescent="0.35">
      <c r="A3308" s="37" t="s">
        <v>247</v>
      </c>
      <c r="B3308" s="37" t="s">
        <v>107</v>
      </c>
      <c r="C3308" s="73" t="s">
        <v>82</v>
      </c>
      <c r="D3308" s="39">
        <v>4142</v>
      </c>
      <c r="E3308" s="39">
        <v>4116.5753417229971</v>
      </c>
      <c r="F3308" s="39">
        <v>3973.2360863449958</v>
      </c>
      <c r="G3308" s="39">
        <v>3962.0047065349718</v>
      </c>
      <c r="H3308" s="39">
        <v>3826.534933181701</v>
      </c>
      <c r="I3308" s="39">
        <v>4291.5492711573816</v>
      </c>
    </row>
    <row r="3309" spans="1:9" x14ac:dyDescent="0.35">
      <c r="A3309" s="37" t="s">
        <v>247</v>
      </c>
      <c r="B3309" s="37" t="s">
        <v>107</v>
      </c>
      <c r="C3309" s="73" t="s">
        <v>84</v>
      </c>
      <c r="D3309" s="39">
        <v>3134</v>
      </c>
      <c r="E3309" s="39">
        <v>3613.3516561436741</v>
      </c>
      <c r="F3309" s="39">
        <v>3597.46913324145</v>
      </c>
      <c r="G3309" s="39">
        <v>3506.8327262261541</v>
      </c>
      <c r="H3309" s="39">
        <v>3506.0672863513419</v>
      </c>
      <c r="I3309" s="39">
        <v>3405.980005120216</v>
      </c>
    </row>
    <row r="3310" spans="1:9" x14ac:dyDescent="0.35">
      <c r="A3310" s="37" t="s">
        <v>247</v>
      </c>
      <c r="B3310" s="37" t="s">
        <v>107</v>
      </c>
      <c r="C3310" s="73" t="s">
        <v>86</v>
      </c>
      <c r="D3310" s="39">
        <v>2508</v>
      </c>
      <c r="E3310" s="39">
        <v>2642.0919973623172</v>
      </c>
      <c r="F3310" s="39">
        <v>3022.540220234343</v>
      </c>
      <c r="G3310" s="39">
        <v>3020.2565077310228</v>
      </c>
      <c r="H3310" s="39">
        <v>2964.136186692409</v>
      </c>
      <c r="I3310" s="39">
        <v>2969.936427380479</v>
      </c>
    </row>
    <row r="3311" spans="1:9" x14ac:dyDescent="0.35">
      <c r="A3311" s="37" t="s">
        <v>247</v>
      </c>
      <c r="B3311" s="37" t="s">
        <v>107</v>
      </c>
      <c r="C3311" s="73" t="s">
        <v>88</v>
      </c>
      <c r="D3311" s="39">
        <v>1487</v>
      </c>
      <c r="E3311" s="39">
        <v>2071.4780866952519</v>
      </c>
      <c r="F3311" s="39">
        <v>2172.6480674271438</v>
      </c>
      <c r="G3311" s="39">
        <v>2503.1780616261758</v>
      </c>
      <c r="H3311" s="39">
        <v>2513.3450550632601</v>
      </c>
      <c r="I3311" s="39">
        <v>2486.729374527345</v>
      </c>
    </row>
    <row r="3312" spans="1:9" x14ac:dyDescent="0.35">
      <c r="A3312" s="37" t="s">
        <v>247</v>
      </c>
      <c r="B3312" s="37" t="s">
        <v>107</v>
      </c>
      <c r="C3312" s="73" t="s">
        <v>90</v>
      </c>
      <c r="D3312" s="39">
        <v>870</v>
      </c>
      <c r="E3312" s="39">
        <v>1174.4616496390599</v>
      </c>
      <c r="F3312" s="39">
        <v>1622.77583803573</v>
      </c>
      <c r="G3312" s="39">
        <v>1727.468826055876</v>
      </c>
      <c r="H3312" s="39">
        <v>2000.9731454640289</v>
      </c>
      <c r="I3312" s="39">
        <v>2026.6394852793351</v>
      </c>
    </row>
    <row r="3313" spans="1:9" x14ac:dyDescent="0.35">
      <c r="A3313" s="37" t="s">
        <v>247</v>
      </c>
      <c r="B3313" s="37" t="s">
        <v>107</v>
      </c>
      <c r="C3313" s="73" t="s">
        <v>92</v>
      </c>
      <c r="D3313" s="39">
        <v>616</v>
      </c>
      <c r="E3313" s="39">
        <v>797.88651805867903</v>
      </c>
      <c r="F3313" s="39">
        <v>1099.759446452201</v>
      </c>
      <c r="G3313" s="39">
        <v>1531.415249805312</v>
      </c>
      <c r="H3313" s="39">
        <v>1800.4355004891661</v>
      </c>
      <c r="I3313" s="39">
        <v>2112.181694306289</v>
      </c>
    </row>
    <row r="3314" spans="1:9" x14ac:dyDescent="0.35">
      <c r="A3314" s="37" t="s">
        <v>247</v>
      </c>
      <c r="B3314" s="37" t="s">
        <v>108</v>
      </c>
      <c r="C3314" s="73" t="s">
        <v>57</v>
      </c>
      <c r="D3314" s="39">
        <v>34531</v>
      </c>
      <c r="E3314" s="39">
        <v>37605.043817185651</v>
      </c>
      <c r="F3314" s="39">
        <v>39911.968032404468</v>
      </c>
      <c r="G3314" s="39">
        <v>43160.310097246569</v>
      </c>
      <c r="H3314" s="39">
        <v>46939.188554075678</v>
      </c>
      <c r="I3314" s="39">
        <v>49971.926693026369</v>
      </c>
    </row>
    <row r="3315" spans="1:9" x14ac:dyDescent="0.35">
      <c r="A3315" s="37" t="s">
        <v>247</v>
      </c>
      <c r="B3315" s="37" t="s">
        <v>108</v>
      </c>
      <c r="C3315" s="74" t="s">
        <v>59</v>
      </c>
      <c r="D3315" s="39">
        <v>38371</v>
      </c>
      <c r="E3315" s="39">
        <v>39268.831628934087</v>
      </c>
      <c r="F3315" s="39">
        <v>41807.126763483953</v>
      </c>
      <c r="G3315" s="39">
        <v>44293.772937506103</v>
      </c>
      <c r="H3315" s="39">
        <v>47627.338333915694</v>
      </c>
      <c r="I3315" s="39">
        <v>51424.275103437001</v>
      </c>
    </row>
    <row r="3316" spans="1:9" x14ac:dyDescent="0.35">
      <c r="A3316" s="37" t="s">
        <v>247</v>
      </c>
      <c r="B3316" s="37" t="s">
        <v>108</v>
      </c>
      <c r="C3316" s="73" t="s">
        <v>61</v>
      </c>
      <c r="D3316" s="39">
        <v>39932</v>
      </c>
      <c r="E3316" s="39">
        <v>43161.478909091573</v>
      </c>
      <c r="F3316" s="39">
        <v>43531.342609292828</v>
      </c>
      <c r="G3316" s="39">
        <v>46087.841082567167</v>
      </c>
      <c r="H3316" s="39">
        <v>48671.263838446001</v>
      </c>
      <c r="I3316" s="39">
        <v>52058.509165781143</v>
      </c>
    </row>
    <row r="3317" spans="1:9" x14ac:dyDescent="0.35">
      <c r="A3317" s="37" t="s">
        <v>247</v>
      </c>
      <c r="B3317" s="37" t="s">
        <v>108</v>
      </c>
      <c r="C3317" s="73" t="s">
        <v>63</v>
      </c>
      <c r="D3317" s="39">
        <v>37045</v>
      </c>
      <c r="E3317" s="39">
        <v>45325.752449626038</v>
      </c>
      <c r="F3317" s="39">
        <v>48176.705971862888</v>
      </c>
      <c r="G3317" s="39">
        <v>48628.837394316201</v>
      </c>
      <c r="H3317" s="39">
        <v>51179.560844201813</v>
      </c>
      <c r="I3317" s="39">
        <v>53815.565638631349</v>
      </c>
    </row>
    <row r="3318" spans="1:9" x14ac:dyDescent="0.35">
      <c r="A3318" s="37" t="s">
        <v>247</v>
      </c>
      <c r="B3318" s="37" t="s">
        <v>108</v>
      </c>
      <c r="C3318" s="73" t="s">
        <v>65</v>
      </c>
      <c r="D3318" s="39">
        <v>40492</v>
      </c>
      <c r="E3318" s="39">
        <v>44035.289714563958</v>
      </c>
      <c r="F3318" s="39">
        <v>52852.209501204241</v>
      </c>
      <c r="G3318" s="39">
        <v>55909.843316851788</v>
      </c>
      <c r="H3318" s="39">
        <v>56538.838641468363</v>
      </c>
      <c r="I3318" s="39">
        <v>59030.525358319901</v>
      </c>
    </row>
    <row r="3319" spans="1:9" x14ac:dyDescent="0.35">
      <c r="A3319" s="37" t="s">
        <v>247</v>
      </c>
      <c r="B3319" s="37" t="s">
        <v>108</v>
      </c>
      <c r="C3319" s="73" t="s">
        <v>67</v>
      </c>
      <c r="D3319" s="39">
        <v>44075</v>
      </c>
      <c r="E3319" s="39">
        <v>46134.276162468377</v>
      </c>
      <c r="F3319" s="39">
        <v>51571.348332585767</v>
      </c>
      <c r="G3319" s="39">
        <v>59613.288304144917</v>
      </c>
      <c r="H3319" s="39">
        <v>62703.362647819187</v>
      </c>
      <c r="I3319" s="39">
        <v>63631.767503353287</v>
      </c>
    </row>
    <row r="3320" spans="1:9" x14ac:dyDescent="0.35">
      <c r="A3320" s="37" t="s">
        <v>247</v>
      </c>
      <c r="B3320" s="37" t="s">
        <v>108</v>
      </c>
      <c r="C3320" s="73" t="s">
        <v>69</v>
      </c>
      <c r="D3320" s="39">
        <v>45039</v>
      </c>
      <c r="E3320" s="39">
        <v>48648.428939596663</v>
      </c>
      <c r="F3320" s="39">
        <v>51114.56081141805</v>
      </c>
      <c r="G3320" s="39">
        <v>56417.343677587887</v>
      </c>
      <c r="H3320" s="39">
        <v>63821.95810472528</v>
      </c>
      <c r="I3320" s="39">
        <v>66839.613957596113</v>
      </c>
    </row>
    <row r="3321" spans="1:9" x14ac:dyDescent="0.35">
      <c r="A3321" s="37" t="s">
        <v>247</v>
      </c>
      <c r="B3321" s="37" t="s">
        <v>108</v>
      </c>
      <c r="C3321" s="73" t="s">
        <v>71</v>
      </c>
      <c r="D3321" s="39">
        <v>44398</v>
      </c>
      <c r="E3321" s="39">
        <v>49520.534897951191</v>
      </c>
      <c r="F3321" s="39">
        <v>52402.623015918027</v>
      </c>
      <c r="G3321" s="39">
        <v>54995.648271973747</v>
      </c>
      <c r="H3321" s="39">
        <v>60193.221751826597</v>
      </c>
      <c r="I3321" s="39">
        <v>67347.375435602735</v>
      </c>
    </row>
    <row r="3322" spans="1:9" x14ac:dyDescent="0.35">
      <c r="A3322" s="37" t="s">
        <v>247</v>
      </c>
      <c r="B3322" s="37" t="s">
        <v>108</v>
      </c>
      <c r="C3322" s="73" t="s">
        <v>73</v>
      </c>
      <c r="D3322" s="39">
        <v>41830</v>
      </c>
      <c r="E3322" s="39">
        <v>49109.748947442276</v>
      </c>
      <c r="F3322" s="39">
        <v>53136.848484858587</v>
      </c>
      <c r="G3322" s="39">
        <v>56162.998840674867</v>
      </c>
      <c r="H3322" s="39">
        <v>58795.952097769623</v>
      </c>
      <c r="I3322" s="39">
        <v>63955.750734225789</v>
      </c>
    </row>
    <row r="3323" spans="1:9" x14ac:dyDescent="0.35">
      <c r="A3323" s="37" t="s">
        <v>247</v>
      </c>
      <c r="B3323" s="37" t="s">
        <v>108</v>
      </c>
      <c r="C3323" s="73" t="s">
        <v>76</v>
      </c>
      <c r="D3323" s="39">
        <v>43446</v>
      </c>
      <c r="E3323" s="39">
        <v>45661.760888394048</v>
      </c>
      <c r="F3323" s="39">
        <v>52237.444692909186</v>
      </c>
      <c r="G3323" s="39">
        <v>56412.875304722023</v>
      </c>
      <c r="H3323" s="39">
        <v>59504.6526849699</v>
      </c>
      <c r="I3323" s="39">
        <v>62136.944646493539</v>
      </c>
    </row>
    <row r="3324" spans="1:9" x14ac:dyDescent="0.35">
      <c r="A3324" s="37" t="s">
        <v>247</v>
      </c>
      <c r="B3324" s="37" t="s">
        <v>108</v>
      </c>
      <c r="C3324" s="73" t="s">
        <v>78</v>
      </c>
      <c r="D3324" s="39">
        <v>41154</v>
      </c>
      <c r="E3324" s="39">
        <v>46024.884255260549</v>
      </c>
      <c r="F3324" s="39">
        <v>47257.799619782258</v>
      </c>
      <c r="G3324" s="39">
        <v>54152.565075045648</v>
      </c>
      <c r="H3324" s="39">
        <v>58393.888954486421</v>
      </c>
      <c r="I3324" s="39">
        <v>61474.721781111453</v>
      </c>
    </row>
    <row r="3325" spans="1:9" x14ac:dyDescent="0.35">
      <c r="A3325" s="37" t="s">
        <v>247</v>
      </c>
      <c r="B3325" s="37" t="s">
        <v>108</v>
      </c>
      <c r="C3325" s="73" t="s">
        <v>80</v>
      </c>
      <c r="D3325" s="39">
        <v>38127</v>
      </c>
      <c r="E3325" s="39">
        <v>42821.475589095819</v>
      </c>
      <c r="F3325" s="39">
        <v>46328.862270626087</v>
      </c>
      <c r="G3325" s="39">
        <v>47801.257591539354</v>
      </c>
      <c r="H3325" s="39">
        <v>54834.585109776977</v>
      </c>
      <c r="I3325" s="39">
        <v>59046.498054135693</v>
      </c>
    </row>
    <row r="3326" spans="1:9" x14ac:dyDescent="0.35">
      <c r="A3326" s="37" t="s">
        <v>247</v>
      </c>
      <c r="B3326" s="37" t="s">
        <v>108</v>
      </c>
      <c r="C3326" s="73" t="s">
        <v>82</v>
      </c>
      <c r="D3326" s="39">
        <v>35445</v>
      </c>
      <c r="E3326" s="39">
        <v>39679.798703657507</v>
      </c>
      <c r="F3326" s="39">
        <v>43183.130636891379</v>
      </c>
      <c r="G3326" s="39">
        <v>46597.887198738572</v>
      </c>
      <c r="H3326" s="39">
        <v>48250.523254718442</v>
      </c>
      <c r="I3326" s="39">
        <v>55357.99938827302</v>
      </c>
    </row>
    <row r="3327" spans="1:9" x14ac:dyDescent="0.35">
      <c r="A3327" s="37" t="s">
        <v>247</v>
      </c>
      <c r="B3327" s="37" t="s">
        <v>108</v>
      </c>
      <c r="C3327" s="73" t="s">
        <v>84</v>
      </c>
      <c r="D3327" s="39">
        <v>31359</v>
      </c>
      <c r="E3327" s="39">
        <v>36691.842472426259</v>
      </c>
      <c r="F3327" s="39">
        <v>39939.804029950479</v>
      </c>
      <c r="G3327" s="39">
        <v>43417.941834519712</v>
      </c>
      <c r="H3327" s="39">
        <v>46760.591571465317</v>
      </c>
      <c r="I3327" s="39">
        <v>48556.601992044467</v>
      </c>
    </row>
    <row r="3328" spans="1:9" x14ac:dyDescent="0.35">
      <c r="A3328" s="37" t="s">
        <v>247</v>
      </c>
      <c r="B3328" s="37" t="s">
        <v>108</v>
      </c>
      <c r="C3328" s="73" t="s">
        <v>86</v>
      </c>
      <c r="D3328" s="39">
        <v>30368</v>
      </c>
      <c r="E3328" s="39">
        <v>31834.398461158471</v>
      </c>
      <c r="F3328" s="39">
        <v>36346.336660309229</v>
      </c>
      <c r="G3328" s="39">
        <v>39627.958143533018</v>
      </c>
      <c r="H3328" s="39">
        <v>43088.466752032931</v>
      </c>
      <c r="I3328" s="39">
        <v>46364.608409550703</v>
      </c>
    </row>
    <row r="3329" spans="1:9" x14ac:dyDescent="0.35">
      <c r="A3329" s="37" t="s">
        <v>247</v>
      </c>
      <c r="B3329" s="37" t="s">
        <v>108</v>
      </c>
      <c r="C3329" s="73" t="s">
        <v>88</v>
      </c>
      <c r="D3329" s="39">
        <v>21631</v>
      </c>
      <c r="E3329" s="39">
        <v>29150.12664324369</v>
      </c>
      <c r="F3329" s="39">
        <v>30317.572029330298</v>
      </c>
      <c r="G3329" s="39">
        <v>34833.344547245913</v>
      </c>
      <c r="H3329" s="39">
        <v>38107.582157791338</v>
      </c>
      <c r="I3329" s="39">
        <v>41549.642167275888</v>
      </c>
    </row>
    <row r="3330" spans="1:9" x14ac:dyDescent="0.35">
      <c r="A3330" s="37" t="s">
        <v>247</v>
      </c>
      <c r="B3330" s="37" t="s">
        <v>108</v>
      </c>
      <c r="C3330" s="73" t="s">
        <v>90</v>
      </c>
      <c r="D3330" s="39">
        <v>13737</v>
      </c>
      <c r="E3330" s="39">
        <v>19178.155791061468</v>
      </c>
      <c r="F3330" s="39">
        <v>25573.834210675759</v>
      </c>
      <c r="G3330" s="39">
        <v>27084.71764270647</v>
      </c>
      <c r="H3330" s="39">
        <v>31417.021247314009</v>
      </c>
      <c r="I3330" s="39">
        <v>34562.524532402647</v>
      </c>
    </row>
    <row r="3331" spans="1:9" x14ac:dyDescent="0.35">
      <c r="A3331" s="37" t="s">
        <v>247</v>
      </c>
      <c r="B3331" s="37" t="s">
        <v>108</v>
      </c>
      <c r="C3331" s="73" t="s">
        <v>92</v>
      </c>
      <c r="D3331" s="39">
        <v>12784</v>
      </c>
      <c r="E3331" s="39">
        <v>17059.031518459611</v>
      </c>
      <c r="F3331" s="39">
        <v>23559.77943660161</v>
      </c>
      <c r="G3331" s="39">
        <v>32341.121415545069</v>
      </c>
      <c r="H3331" s="39">
        <v>38782.640818547268</v>
      </c>
      <c r="I3331" s="39">
        <v>45878.806768554503</v>
      </c>
    </row>
    <row r="3332" spans="1:9" x14ac:dyDescent="0.35">
      <c r="A3332" s="37" t="s">
        <v>247</v>
      </c>
      <c r="B3332" s="37" t="s">
        <v>109</v>
      </c>
      <c r="C3332" s="73" t="s">
        <v>57</v>
      </c>
      <c r="D3332" s="39">
        <v>725</v>
      </c>
      <c r="E3332" s="39">
        <v>705.67982136272758</v>
      </c>
      <c r="F3332" s="39">
        <v>664.5465870236261</v>
      </c>
      <c r="G3332" s="39">
        <v>645.78385113492334</v>
      </c>
      <c r="H3332" s="39">
        <v>628.24723493476097</v>
      </c>
      <c r="I3332" s="39">
        <v>599.19150903984428</v>
      </c>
    </row>
    <row r="3333" spans="1:9" x14ac:dyDescent="0.35">
      <c r="A3333" s="37" t="s">
        <v>247</v>
      </c>
      <c r="B3333" s="37" t="s">
        <v>109</v>
      </c>
      <c r="C3333" s="74" t="s">
        <v>59</v>
      </c>
      <c r="D3333" s="39">
        <v>749</v>
      </c>
      <c r="E3333" s="39">
        <v>649.20538413862801</v>
      </c>
      <c r="F3333" s="39">
        <v>636.49503315144239</v>
      </c>
      <c r="G3333" s="39">
        <v>598.63583420282714</v>
      </c>
      <c r="H3333" s="39">
        <v>578.14449758353726</v>
      </c>
      <c r="I3333" s="39">
        <v>559.5086874458591</v>
      </c>
    </row>
    <row r="3334" spans="1:9" x14ac:dyDescent="0.35">
      <c r="A3334" s="37" t="s">
        <v>247</v>
      </c>
      <c r="B3334" s="37" t="s">
        <v>109</v>
      </c>
      <c r="C3334" s="73" t="s">
        <v>61</v>
      </c>
      <c r="D3334" s="39">
        <v>739</v>
      </c>
      <c r="E3334" s="39">
        <v>605.09158263720246</v>
      </c>
      <c r="F3334" s="39">
        <v>527.84105505452681</v>
      </c>
      <c r="G3334" s="39">
        <v>510.20142263816581</v>
      </c>
      <c r="H3334" s="39">
        <v>476.07074813006682</v>
      </c>
      <c r="I3334" s="39">
        <v>454.97175340654007</v>
      </c>
    </row>
    <row r="3335" spans="1:9" x14ac:dyDescent="0.35">
      <c r="A3335" s="37" t="s">
        <v>247</v>
      </c>
      <c r="B3335" s="37" t="s">
        <v>109</v>
      </c>
      <c r="C3335" s="73" t="s">
        <v>63</v>
      </c>
      <c r="D3335" s="39">
        <v>559</v>
      </c>
      <c r="E3335" s="39">
        <v>584.11612773392631</v>
      </c>
      <c r="F3335" s="39">
        <v>491.67171780874497</v>
      </c>
      <c r="G3335" s="39">
        <v>427.91629495796309</v>
      </c>
      <c r="H3335" s="39">
        <v>406.65760970803251</v>
      </c>
      <c r="I3335" s="39">
        <v>376.95581918534913</v>
      </c>
    </row>
    <row r="3336" spans="1:9" x14ac:dyDescent="0.35">
      <c r="A3336" s="37" t="s">
        <v>247</v>
      </c>
      <c r="B3336" s="37" t="s">
        <v>109</v>
      </c>
      <c r="C3336" s="73" t="s">
        <v>65</v>
      </c>
      <c r="D3336" s="39">
        <v>554</v>
      </c>
      <c r="E3336" s="39">
        <v>489.54540699823548</v>
      </c>
      <c r="F3336" s="39">
        <v>522.91668544085826</v>
      </c>
      <c r="G3336" s="39">
        <v>471.88084889508667</v>
      </c>
      <c r="H3336" s="39">
        <v>422.05029294013622</v>
      </c>
      <c r="I3336" s="39">
        <v>397.09171567742152</v>
      </c>
    </row>
    <row r="3337" spans="1:9" x14ac:dyDescent="0.35">
      <c r="A3337" s="37" t="s">
        <v>247</v>
      </c>
      <c r="B3337" s="37" t="s">
        <v>109</v>
      </c>
      <c r="C3337" s="73" t="s">
        <v>67</v>
      </c>
      <c r="D3337" s="39">
        <v>631</v>
      </c>
      <c r="E3337" s="39">
        <v>573.56512364281423</v>
      </c>
      <c r="F3337" s="39">
        <v>568.68077968763464</v>
      </c>
      <c r="G3337" s="39">
        <v>594.97218953731863</v>
      </c>
      <c r="H3337" s="39">
        <v>554.70896127047217</v>
      </c>
      <c r="I3337" s="39">
        <v>506.23843306406093</v>
      </c>
    </row>
    <row r="3338" spans="1:9" x14ac:dyDescent="0.35">
      <c r="A3338" s="37" t="s">
        <v>247</v>
      </c>
      <c r="B3338" s="37" t="s">
        <v>109</v>
      </c>
      <c r="C3338" s="73" t="s">
        <v>69</v>
      </c>
      <c r="D3338" s="39">
        <v>621</v>
      </c>
      <c r="E3338" s="39">
        <v>639.6610841335239</v>
      </c>
      <c r="F3338" s="39">
        <v>609.01328198219198</v>
      </c>
      <c r="G3338" s="39">
        <v>603.96871538663902</v>
      </c>
      <c r="H3338" s="39">
        <v>620.79596127507011</v>
      </c>
      <c r="I3338" s="39">
        <v>582.98186370183294</v>
      </c>
    </row>
    <row r="3339" spans="1:9" x14ac:dyDescent="0.35">
      <c r="A3339" s="37" t="s">
        <v>247</v>
      </c>
      <c r="B3339" s="37" t="s">
        <v>109</v>
      </c>
      <c r="C3339" s="73" t="s">
        <v>71</v>
      </c>
      <c r="D3339" s="39">
        <v>651</v>
      </c>
      <c r="E3339" s="39">
        <v>609.93209328355897</v>
      </c>
      <c r="F3339" s="39">
        <v>620.32754758681654</v>
      </c>
      <c r="G3339" s="39">
        <v>589.04626960963856</v>
      </c>
      <c r="H3339" s="39">
        <v>581.90133352581131</v>
      </c>
      <c r="I3339" s="39">
        <v>593.03232437375141</v>
      </c>
    </row>
    <row r="3340" spans="1:9" x14ac:dyDescent="0.35">
      <c r="A3340" s="37" t="s">
        <v>247</v>
      </c>
      <c r="B3340" s="37" t="s">
        <v>109</v>
      </c>
      <c r="C3340" s="73" t="s">
        <v>73</v>
      </c>
      <c r="D3340" s="39">
        <v>579</v>
      </c>
      <c r="E3340" s="39">
        <v>593.26352545769487</v>
      </c>
      <c r="F3340" s="39">
        <v>560.33141823087067</v>
      </c>
      <c r="G3340" s="39">
        <v>559.35177357988312</v>
      </c>
      <c r="H3340" s="39">
        <v>527.8733946330301</v>
      </c>
      <c r="I3340" s="39">
        <v>517.9137605958789</v>
      </c>
    </row>
    <row r="3341" spans="1:9" x14ac:dyDescent="0.35">
      <c r="A3341" s="37" t="s">
        <v>247</v>
      </c>
      <c r="B3341" s="37" t="s">
        <v>109</v>
      </c>
      <c r="C3341" s="73" t="s">
        <v>76</v>
      </c>
      <c r="D3341" s="39">
        <v>574</v>
      </c>
      <c r="E3341" s="39">
        <v>517.20518420889812</v>
      </c>
      <c r="F3341" s="39">
        <v>536.89413966573647</v>
      </c>
      <c r="G3341" s="39">
        <v>507.44637866967929</v>
      </c>
      <c r="H3341" s="39">
        <v>498.26978730724358</v>
      </c>
      <c r="I3341" s="39">
        <v>466.81062139494469</v>
      </c>
    </row>
    <row r="3342" spans="1:9" x14ac:dyDescent="0.35">
      <c r="A3342" s="37" t="s">
        <v>247</v>
      </c>
      <c r="B3342" s="37" t="s">
        <v>109</v>
      </c>
      <c r="C3342" s="73" t="s">
        <v>78</v>
      </c>
      <c r="D3342" s="39">
        <v>685</v>
      </c>
      <c r="E3342" s="39">
        <v>559.50674540357204</v>
      </c>
      <c r="F3342" s="39">
        <v>510.74076801044691</v>
      </c>
      <c r="G3342" s="39">
        <v>532.64899505575841</v>
      </c>
      <c r="H3342" s="39">
        <v>505.96990235278162</v>
      </c>
      <c r="I3342" s="39">
        <v>492.46239704739207</v>
      </c>
    </row>
    <row r="3343" spans="1:9" x14ac:dyDescent="0.35">
      <c r="A3343" s="37" t="s">
        <v>247</v>
      </c>
      <c r="B3343" s="37" t="s">
        <v>109</v>
      </c>
      <c r="C3343" s="73" t="s">
        <v>80</v>
      </c>
      <c r="D3343" s="39">
        <v>652</v>
      </c>
      <c r="E3343" s="39">
        <v>677.66602741673194</v>
      </c>
      <c r="F3343" s="39">
        <v>578.67394546946912</v>
      </c>
      <c r="G3343" s="39">
        <v>530.77557319463233</v>
      </c>
      <c r="H3343" s="39">
        <v>557.00971482307045</v>
      </c>
      <c r="I3343" s="39">
        <v>532.07307604174014</v>
      </c>
    </row>
    <row r="3344" spans="1:9" x14ac:dyDescent="0.35">
      <c r="A3344" s="37" t="s">
        <v>247</v>
      </c>
      <c r="B3344" s="37" t="s">
        <v>109</v>
      </c>
      <c r="C3344" s="73" t="s">
        <v>82</v>
      </c>
      <c r="D3344" s="39">
        <v>725</v>
      </c>
      <c r="E3344" s="39">
        <v>653.77231009141155</v>
      </c>
      <c r="F3344" s="39">
        <v>679.62737802142374</v>
      </c>
      <c r="G3344" s="39">
        <v>595.94492070508534</v>
      </c>
      <c r="H3344" s="39">
        <v>550.82981472023448</v>
      </c>
      <c r="I3344" s="39">
        <v>580.07986599770925</v>
      </c>
    </row>
    <row r="3345" spans="1:9" x14ac:dyDescent="0.35">
      <c r="A3345" s="37" t="s">
        <v>247</v>
      </c>
      <c r="B3345" s="37" t="s">
        <v>109</v>
      </c>
      <c r="C3345" s="73" t="s">
        <v>84</v>
      </c>
      <c r="D3345" s="39">
        <v>589</v>
      </c>
      <c r="E3345" s="39">
        <v>649.71098808965007</v>
      </c>
      <c r="F3345" s="39">
        <v>595.56508584780727</v>
      </c>
      <c r="G3345" s="39">
        <v>610.99267669525739</v>
      </c>
      <c r="H3345" s="39">
        <v>542.95504753740374</v>
      </c>
      <c r="I3345" s="39">
        <v>503.0826492184687</v>
      </c>
    </row>
    <row r="3346" spans="1:9" x14ac:dyDescent="0.35">
      <c r="A3346" s="37" t="s">
        <v>247</v>
      </c>
      <c r="B3346" s="37" t="s">
        <v>109</v>
      </c>
      <c r="C3346" s="73" t="s">
        <v>86</v>
      </c>
      <c r="D3346" s="39">
        <v>487</v>
      </c>
      <c r="E3346" s="39">
        <v>531.55151369749672</v>
      </c>
      <c r="F3346" s="39">
        <v>585.48013079074667</v>
      </c>
      <c r="G3346" s="39">
        <v>542.61303090551542</v>
      </c>
      <c r="H3346" s="39">
        <v>553.26954011293333</v>
      </c>
      <c r="I3346" s="39">
        <v>496.76176741290482</v>
      </c>
    </row>
    <row r="3347" spans="1:9" x14ac:dyDescent="0.35">
      <c r="A3347" s="37" t="s">
        <v>247</v>
      </c>
      <c r="B3347" s="37" t="s">
        <v>109</v>
      </c>
      <c r="C3347" s="73" t="s">
        <v>88</v>
      </c>
      <c r="D3347" s="39">
        <v>368</v>
      </c>
      <c r="E3347" s="39">
        <v>435.001660051616</v>
      </c>
      <c r="F3347" s="39">
        <v>473.28292083124018</v>
      </c>
      <c r="G3347" s="39">
        <v>521.26881132265589</v>
      </c>
      <c r="H3347" s="39">
        <v>488.08264802553549</v>
      </c>
      <c r="I3347" s="39">
        <v>497.35399168966592</v>
      </c>
    </row>
    <row r="3348" spans="1:9" x14ac:dyDescent="0.35">
      <c r="A3348" s="37" t="s">
        <v>247</v>
      </c>
      <c r="B3348" s="37" t="s">
        <v>109</v>
      </c>
      <c r="C3348" s="73" t="s">
        <v>90</v>
      </c>
      <c r="D3348" s="39">
        <v>286</v>
      </c>
      <c r="E3348" s="39">
        <v>306.44086415905792</v>
      </c>
      <c r="F3348" s="39">
        <v>368.26334500666991</v>
      </c>
      <c r="G3348" s="39">
        <v>401.42394804165019</v>
      </c>
      <c r="H3348" s="39">
        <v>444.70711888343862</v>
      </c>
      <c r="I3348" s="39">
        <v>421.42993980423518</v>
      </c>
    </row>
    <row r="3349" spans="1:9" x14ac:dyDescent="0.35">
      <c r="A3349" s="37" t="s">
        <v>247</v>
      </c>
      <c r="B3349" s="37" t="s">
        <v>109</v>
      </c>
      <c r="C3349" s="73" t="s">
        <v>92</v>
      </c>
      <c r="D3349" s="39">
        <v>230</v>
      </c>
      <c r="E3349" s="39">
        <v>311.85426604262659</v>
      </c>
      <c r="F3349" s="39">
        <v>378.12978802757573</v>
      </c>
      <c r="G3349" s="39">
        <v>466.79014290634632</v>
      </c>
      <c r="H3349" s="39">
        <v>535.91840847246658</v>
      </c>
      <c r="I3349" s="39">
        <v>604.79366718550455</v>
      </c>
    </row>
    <row r="3350" spans="1:9" x14ac:dyDescent="0.35">
      <c r="A3350" s="37" t="s">
        <v>247</v>
      </c>
      <c r="B3350" s="37" t="s">
        <v>110</v>
      </c>
      <c r="C3350" s="73" t="s">
        <v>57</v>
      </c>
      <c r="D3350" s="39">
        <v>2532</v>
      </c>
      <c r="E3350" s="39">
        <v>2636.239286249735</v>
      </c>
      <c r="F3350" s="39">
        <v>2592.3583634607298</v>
      </c>
      <c r="G3350" s="39">
        <v>2588.0233306979721</v>
      </c>
      <c r="H3350" s="39">
        <v>2596.360435723534</v>
      </c>
      <c r="I3350" s="39">
        <v>2557.006663568493</v>
      </c>
    </row>
    <row r="3351" spans="1:9" x14ac:dyDescent="0.35">
      <c r="A3351" s="37" t="s">
        <v>247</v>
      </c>
      <c r="B3351" s="37" t="s">
        <v>110</v>
      </c>
      <c r="C3351" s="74" t="s">
        <v>59</v>
      </c>
      <c r="D3351" s="39">
        <v>3021</v>
      </c>
      <c r="E3351" s="39">
        <v>3000.8649582521721</v>
      </c>
      <c r="F3351" s="39">
        <v>3040.6394965204172</v>
      </c>
      <c r="G3351" s="39">
        <v>2992.7191854347438</v>
      </c>
      <c r="H3351" s="39">
        <v>2993.2297928687299</v>
      </c>
      <c r="I3351" s="39">
        <v>3004.3245647867511</v>
      </c>
    </row>
    <row r="3352" spans="1:9" x14ac:dyDescent="0.35">
      <c r="A3352" s="37" t="s">
        <v>247</v>
      </c>
      <c r="B3352" s="37" t="s">
        <v>110</v>
      </c>
      <c r="C3352" s="73" t="s">
        <v>61</v>
      </c>
      <c r="D3352" s="39">
        <v>3526</v>
      </c>
      <c r="E3352" s="39">
        <v>3380.5229993645739</v>
      </c>
      <c r="F3352" s="39">
        <v>3238.8694114672221</v>
      </c>
      <c r="G3352" s="39">
        <v>3250.9241390609718</v>
      </c>
      <c r="H3352" s="39">
        <v>3197.8238225002328</v>
      </c>
      <c r="I3352" s="39">
        <v>3190.9529123143889</v>
      </c>
    </row>
    <row r="3353" spans="1:9" x14ac:dyDescent="0.35">
      <c r="A3353" s="37" t="s">
        <v>247</v>
      </c>
      <c r="B3353" s="37" t="s">
        <v>110</v>
      </c>
      <c r="C3353" s="73" t="s">
        <v>63</v>
      </c>
      <c r="D3353" s="39">
        <v>3113</v>
      </c>
      <c r="E3353" s="39">
        <v>3225.982226246058</v>
      </c>
      <c r="F3353" s="39">
        <v>3059.130044039975</v>
      </c>
      <c r="G3353" s="39">
        <v>2876.2536506521601</v>
      </c>
      <c r="H3353" s="39">
        <v>2856.7562352451591</v>
      </c>
      <c r="I3353" s="39">
        <v>2791.0205179632048</v>
      </c>
    </row>
    <row r="3354" spans="1:9" x14ac:dyDescent="0.35">
      <c r="A3354" s="37" t="s">
        <v>247</v>
      </c>
      <c r="B3354" s="37" t="s">
        <v>110</v>
      </c>
      <c r="C3354" s="73" t="s">
        <v>65</v>
      </c>
      <c r="D3354" s="39">
        <v>2190</v>
      </c>
      <c r="E3354" s="39">
        <v>2229.708488637089</v>
      </c>
      <c r="F3354" s="39">
        <v>2363.4461522794368</v>
      </c>
      <c r="G3354" s="39">
        <v>2247.7934300818069</v>
      </c>
      <c r="H3354" s="39">
        <v>2085.4247514711742</v>
      </c>
      <c r="I3354" s="39">
        <v>2025.733163354394</v>
      </c>
    </row>
    <row r="3355" spans="1:9" x14ac:dyDescent="0.35">
      <c r="A3355" s="37" t="s">
        <v>247</v>
      </c>
      <c r="B3355" s="37" t="s">
        <v>110</v>
      </c>
      <c r="C3355" s="73" t="s">
        <v>67</v>
      </c>
      <c r="D3355" s="39">
        <v>2501</v>
      </c>
      <c r="E3355" s="39">
        <v>2238.6717231121679</v>
      </c>
      <c r="F3355" s="39">
        <v>2301.856553240103</v>
      </c>
      <c r="G3355" s="39">
        <v>2455.5913051029338</v>
      </c>
      <c r="H3355" s="39">
        <v>2366.4723561627702</v>
      </c>
      <c r="I3355" s="39">
        <v>2214.9372089442568</v>
      </c>
    </row>
    <row r="3356" spans="1:9" x14ac:dyDescent="0.35">
      <c r="A3356" s="37" t="s">
        <v>247</v>
      </c>
      <c r="B3356" s="37" t="s">
        <v>110</v>
      </c>
      <c r="C3356" s="73" t="s">
        <v>69</v>
      </c>
      <c r="D3356" s="39">
        <v>2577</v>
      </c>
      <c r="E3356" s="39">
        <v>2665.4548029175212</v>
      </c>
      <c r="F3356" s="39">
        <v>2479.6478601764038</v>
      </c>
      <c r="G3356" s="39">
        <v>2539.166114922798</v>
      </c>
      <c r="H3356" s="39">
        <v>2691.257327492975</v>
      </c>
      <c r="I3356" s="39">
        <v>2607.1200933072091</v>
      </c>
    </row>
    <row r="3357" spans="1:9" x14ac:dyDescent="0.35">
      <c r="A3357" s="37" t="s">
        <v>247</v>
      </c>
      <c r="B3357" s="37" t="s">
        <v>110</v>
      </c>
      <c r="C3357" s="73" t="s">
        <v>71</v>
      </c>
      <c r="D3357" s="39">
        <v>2787</v>
      </c>
      <c r="E3357" s="39">
        <v>2821.0911307241772</v>
      </c>
      <c r="F3357" s="39">
        <v>2844.176237087664</v>
      </c>
      <c r="G3357" s="39">
        <v>2688.459892935236</v>
      </c>
      <c r="H3357" s="39">
        <v>2739.0511431314462</v>
      </c>
      <c r="I3357" s="39">
        <v>2880.6080666566231</v>
      </c>
    </row>
    <row r="3358" spans="1:9" x14ac:dyDescent="0.35">
      <c r="A3358" s="37" t="s">
        <v>247</v>
      </c>
      <c r="B3358" s="37" t="s">
        <v>110</v>
      </c>
      <c r="C3358" s="73" t="s">
        <v>73</v>
      </c>
      <c r="D3358" s="39">
        <v>2776</v>
      </c>
      <c r="E3358" s="39">
        <v>3112.7534228534778</v>
      </c>
      <c r="F3358" s="39">
        <v>3101.895580745816</v>
      </c>
      <c r="G3358" s="39">
        <v>3101.3701089725641</v>
      </c>
      <c r="H3358" s="39">
        <v>2961.3605839047841</v>
      </c>
      <c r="I3358" s="39">
        <v>3007.6347696471062</v>
      </c>
    </row>
    <row r="3359" spans="1:9" x14ac:dyDescent="0.35">
      <c r="A3359" s="37" t="s">
        <v>247</v>
      </c>
      <c r="B3359" s="37" t="s">
        <v>110</v>
      </c>
      <c r="C3359" s="73" t="s">
        <v>76</v>
      </c>
      <c r="D3359" s="39">
        <v>3189</v>
      </c>
      <c r="E3359" s="39">
        <v>3074.778511444486</v>
      </c>
      <c r="F3359" s="39">
        <v>3366.3161408417118</v>
      </c>
      <c r="G3359" s="39">
        <v>3365.2545027654819</v>
      </c>
      <c r="H3359" s="39">
        <v>3350.5853688197749</v>
      </c>
      <c r="I3359" s="39">
        <v>3214.9423981830569</v>
      </c>
    </row>
    <row r="3360" spans="1:9" x14ac:dyDescent="0.35">
      <c r="A3360" s="37" t="s">
        <v>247</v>
      </c>
      <c r="B3360" s="37" t="s">
        <v>110</v>
      </c>
      <c r="C3360" s="73" t="s">
        <v>78</v>
      </c>
      <c r="D3360" s="39">
        <v>3756</v>
      </c>
      <c r="E3360" s="39">
        <v>3570.401600611352</v>
      </c>
      <c r="F3360" s="39">
        <v>3388.245511211629</v>
      </c>
      <c r="G3360" s="39">
        <v>3700.6106136395069</v>
      </c>
      <c r="H3360" s="39">
        <v>3713.3020254781341</v>
      </c>
      <c r="I3360" s="39">
        <v>3683.0850911450711</v>
      </c>
    </row>
    <row r="3361" spans="1:9" x14ac:dyDescent="0.35">
      <c r="A3361" s="37" t="s">
        <v>247</v>
      </c>
      <c r="B3361" s="37" t="s">
        <v>110</v>
      </c>
      <c r="C3361" s="73" t="s">
        <v>80</v>
      </c>
      <c r="D3361" s="39">
        <v>4135</v>
      </c>
      <c r="E3361" s="39">
        <v>4181.1875692196718</v>
      </c>
      <c r="F3361" s="39">
        <v>3966.3287889127469</v>
      </c>
      <c r="G3361" s="39">
        <v>3779.3050260305581</v>
      </c>
      <c r="H3361" s="39">
        <v>4132.403601395089</v>
      </c>
      <c r="I3361" s="39">
        <v>4153.4863285888796</v>
      </c>
    </row>
    <row r="3362" spans="1:9" x14ac:dyDescent="0.35">
      <c r="A3362" s="37" t="s">
        <v>247</v>
      </c>
      <c r="B3362" s="37" t="s">
        <v>110</v>
      </c>
      <c r="C3362" s="73" t="s">
        <v>82</v>
      </c>
      <c r="D3362" s="39">
        <v>4398</v>
      </c>
      <c r="E3362" s="39">
        <v>4643.5956132657866</v>
      </c>
      <c r="F3362" s="39">
        <v>4595.8909474830334</v>
      </c>
      <c r="G3362" s="39">
        <v>4421.2577715695325</v>
      </c>
      <c r="H3362" s="39">
        <v>4242.1490999351836</v>
      </c>
      <c r="I3362" s="39">
        <v>4636.7347953842236</v>
      </c>
    </row>
    <row r="3363" spans="1:9" x14ac:dyDescent="0.35">
      <c r="A3363" s="37" t="s">
        <v>247</v>
      </c>
      <c r="B3363" s="37" t="s">
        <v>110</v>
      </c>
      <c r="C3363" s="73" t="s">
        <v>84</v>
      </c>
      <c r="D3363" s="39">
        <v>4168</v>
      </c>
      <c r="E3363" s="39">
        <v>4695.342349564703</v>
      </c>
      <c r="F3363" s="39">
        <v>4838.9325514403572</v>
      </c>
      <c r="G3363" s="39">
        <v>4800.6335091886795</v>
      </c>
      <c r="H3363" s="39">
        <v>4666.5047484508896</v>
      </c>
      <c r="I3363" s="39">
        <v>4499.8359157941413</v>
      </c>
    </row>
    <row r="3364" spans="1:9" x14ac:dyDescent="0.35">
      <c r="A3364" s="37" t="s">
        <v>247</v>
      </c>
      <c r="B3364" s="37" t="s">
        <v>110</v>
      </c>
      <c r="C3364" s="73" t="s">
        <v>86</v>
      </c>
      <c r="D3364" s="39">
        <v>3901</v>
      </c>
      <c r="E3364" s="39">
        <v>4099.3074744978876</v>
      </c>
      <c r="F3364" s="39">
        <v>4527.9437255629064</v>
      </c>
      <c r="G3364" s="39">
        <v>4656.603337512166</v>
      </c>
      <c r="H3364" s="39">
        <v>4648.2876739965604</v>
      </c>
      <c r="I3364" s="39">
        <v>4540.922405696936</v>
      </c>
    </row>
    <row r="3365" spans="1:9" x14ac:dyDescent="0.35">
      <c r="A3365" s="37" t="s">
        <v>247</v>
      </c>
      <c r="B3365" s="37" t="s">
        <v>110</v>
      </c>
      <c r="C3365" s="73" t="s">
        <v>88</v>
      </c>
      <c r="D3365" s="39">
        <v>2636</v>
      </c>
      <c r="E3365" s="39">
        <v>3507.1022244727792</v>
      </c>
      <c r="F3365" s="39">
        <v>3635.4854241994199</v>
      </c>
      <c r="G3365" s="39">
        <v>4019.1947982465472</v>
      </c>
      <c r="H3365" s="39">
        <v>4148.8166675083176</v>
      </c>
      <c r="I3365" s="39">
        <v>4163.1106589798565</v>
      </c>
    </row>
    <row r="3366" spans="1:9" x14ac:dyDescent="0.35">
      <c r="A3366" s="37" t="s">
        <v>247</v>
      </c>
      <c r="B3366" s="37" t="s">
        <v>110</v>
      </c>
      <c r="C3366" s="73" t="s">
        <v>90</v>
      </c>
      <c r="D3366" s="39">
        <v>1451</v>
      </c>
      <c r="E3366" s="39">
        <v>2184.0843296128201</v>
      </c>
      <c r="F3366" s="39">
        <v>2880.5744595032629</v>
      </c>
      <c r="G3366" s="39">
        <v>3021.9466308929918</v>
      </c>
      <c r="H3366" s="39">
        <v>3371.962316713109</v>
      </c>
      <c r="I3366" s="39">
        <v>3496.6639061527399</v>
      </c>
    </row>
    <row r="3367" spans="1:9" x14ac:dyDescent="0.35">
      <c r="A3367" s="37" t="s">
        <v>247</v>
      </c>
      <c r="B3367" s="37" t="s">
        <v>110</v>
      </c>
      <c r="C3367" s="73" t="s">
        <v>92</v>
      </c>
      <c r="D3367" s="39">
        <v>1194</v>
      </c>
      <c r="E3367" s="39">
        <v>1532.635037187493</v>
      </c>
      <c r="F3367" s="39">
        <v>2223.5047896385099</v>
      </c>
      <c r="G3367" s="39">
        <v>3083.913612833951</v>
      </c>
      <c r="H3367" s="39">
        <v>3640.6191663981572</v>
      </c>
      <c r="I3367" s="39">
        <v>4168.1401392048901</v>
      </c>
    </row>
    <row r="3368" spans="1:9" x14ac:dyDescent="0.35">
      <c r="A3368" s="37" t="s">
        <v>247</v>
      </c>
      <c r="B3368" s="37" t="s">
        <v>111</v>
      </c>
      <c r="C3368" s="73" t="s">
        <v>57</v>
      </c>
      <c r="D3368" s="39">
        <v>443</v>
      </c>
      <c r="E3368" s="39">
        <v>409.1827233156979</v>
      </c>
      <c r="F3368" s="39">
        <v>389.32427477197501</v>
      </c>
      <c r="G3368" s="39">
        <v>366.27248182801952</v>
      </c>
      <c r="H3368" s="39">
        <v>346.90189210580479</v>
      </c>
      <c r="I3368" s="39">
        <v>323.54025250107571</v>
      </c>
    </row>
    <row r="3369" spans="1:9" x14ac:dyDescent="0.35">
      <c r="A3369" s="37" t="s">
        <v>247</v>
      </c>
      <c r="B3369" s="37" t="s">
        <v>111</v>
      </c>
      <c r="C3369" s="74" t="s">
        <v>59</v>
      </c>
      <c r="D3369" s="39">
        <v>574</v>
      </c>
      <c r="E3369" s="39">
        <v>457.93270607542979</v>
      </c>
      <c r="F3369" s="39">
        <v>425.052296945938</v>
      </c>
      <c r="G3369" s="39">
        <v>402.39865583500682</v>
      </c>
      <c r="H3369" s="39">
        <v>379.99185497464669</v>
      </c>
      <c r="I3369" s="39">
        <v>361.76992639464203</v>
      </c>
    </row>
    <row r="3370" spans="1:9" x14ac:dyDescent="0.35">
      <c r="A3370" s="37" t="s">
        <v>247</v>
      </c>
      <c r="B3370" s="37" t="s">
        <v>111</v>
      </c>
      <c r="C3370" s="73" t="s">
        <v>61</v>
      </c>
      <c r="D3370" s="39">
        <v>655</v>
      </c>
      <c r="E3370" s="39">
        <v>660.15872252772601</v>
      </c>
      <c r="F3370" s="39">
        <v>542.97832300658308</v>
      </c>
      <c r="G3370" s="39">
        <v>513.4166368669014</v>
      </c>
      <c r="H3370" s="39">
        <v>489.14924313390321</v>
      </c>
      <c r="I3370" s="39">
        <v>468.70917336822993</v>
      </c>
    </row>
    <row r="3371" spans="1:9" x14ac:dyDescent="0.35">
      <c r="A3371" s="37" t="s">
        <v>247</v>
      </c>
      <c r="B3371" s="37" t="s">
        <v>111</v>
      </c>
      <c r="C3371" s="73" t="s">
        <v>63</v>
      </c>
      <c r="D3371" s="39">
        <v>552</v>
      </c>
      <c r="E3371" s="39">
        <v>541.37054724248344</v>
      </c>
      <c r="F3371" s="39">
        <v>516.1888765306976</v>
      </c>
      <c r="G3371" s="39">
        <v>421.07697035974758</v>
      </c>
      <c r="H3371" s="39">
        <v>392.68606506629692</v>
      </c>
      <c r="I3371" s="39">
        <v>364.36667021570128</v>
      </c>
    </row>
    <row r="3372" spans="1:9" x14ac:dyDescent="0.35">
      <c r="A3372" s="37" t="s">
        <v>247</v>
      </c>
      <c r="B3372" s="37" t="s">
        <v>111</v>
      </c>
      <c r="C3372" s="73" t="s">
        <v>65</v>
      </c>
      <c r="D3372" s="39">
        <v>480</v>
      </c>
      <c r="E3372" s="39">
        <v>394.50374143112458</v>
      </c>
      <c r="F3372" s="39">
        <v>394.31042974708942</v>
      </c>
      <c r="G3372" s="39">
        <v>356.99866225458021</v>
      </c>
      <c r="H3372" s="39">
        <v>287.11459417694527</v>
      </c>
      <c r="I3372" s="39">
        <v>253.7254466696225</v>
      </c>
    </row>
    <row r="3373" spans="1:9" x14ac:dyDescent="0.35">
      <c r="A3373" s="37" t="s">
        <v>247</v>
      </c>
      <c r="B3373" s="37" t="s">
        <v>111</v>
      </c>
      <c r="C3373" s="73" t="s">
        <v>67</v>
      </c>
      <c r="D3373" s="39">
        <v>479</v>
      </c>
      <c r="E3373" s="39">
        <v>493.6505188677487</v>
      </c>
      <c r="F3373" s="39">
        <v>449.84468822472991</v>
      </c>
      <c r="G3373" s="39">
        <v>451.97668130372858</v>
      </c>
      <c r="H3373" s="39">
        <v>409.55985541878277</v>
      </c>
      <c r="I3373" s="39">
        <v>343.0481678039381</v>
      </c>
    </row>
    <row r="3374" spans="1:9" x14ac:dyDescent="0.35">
      <c r="A3374" s="37" t="s">
        <v>247</v>
      </c>
      <c r="B3374" s="37" t="s">
        <v>111</v>
      </c>
      <c r="C3374" s="73" t="s">
        <v>69</v>
      </c>
      <c r="D3374" s="39">
        <v>487</v>
      </c>
      <c r="E3374" s="39">
        <v>477.1126400785364</v>
      </c>
      <c r="F3374" s="39">
        <v>474.67362280662047</v>
      </c>
      <c r="G3374" s="39">
        <v>440.18163040580771</v>
      </c>
      <c r="H3374" s="39">
        <v>439.99061949412891</v>
      </c>
      <c r="I3374" s="39">
        <v>399.78017767866061</v>
      </c>
    </row>
    <row r="3375" spans="1:9" x14ac:dyDescent="0.35">
      <c r="A3375" s="37" t="s">
        <v>247</v>
      </c>
      <c r="B3375" s="37" t="s">
        <v>111</v>
      </c>
      <c r="C3375" s="73" t="s">
        <v>71</v>
      </c>
      <c r="D3375" s="39">
        <v>507</v>
      </c>
      <c r="E3375" s="39">
        <v>528.00250514794834</v>
      </c>
      <c r="F3375" s="39">
        <v>503.91934800440521</v>
      </c>
      <c r="G3375" s="39">
        <v>491.07725396299691</v>
      </c>
      <c r="H3375" s="39">
        <v>462.96920193595219</v>
      </c>
      <c r="I3375" s="39">
        <v>464.30151236617331</v>
      </c>
    </row>
    <row r="3376" spans="1:9" x14ac:dyDescent="0.35">
      <c r="A3376" s="37" t="s">
        <v>247</v>
      </c>
      <c r="B3376" s="37" t="s">
        <v>111</v>
      </c>
      <c r="C3376" s="73" t="s">
        <v>73</v>
      </c>
      <c r="D3376" s="39">
        <v>465</v>
      </c>
      <c r="E3376" s="39">
        <v>547.57232421539254</v>
      </c>
      <c r="F3376" s="39">
        <v>536.77264423856718</v>
      </c>
      <c r="G3376" s="39">
        <v>512.37600909832327</v>
      </c>
      <c r="H3376" s="39">
        <v>493.77033721006921</v>
      </c>
      <c r="I3376" s="39">
        <v>470.72705546871993</v>
      </c>
    </row>
    <row r="3377" spans="1:9" x14ac:dyDescent="0.35">
      <c r="A3377" s="37" t="s">
        <v>247</v>
      </c>
      <c r="B3377" s="37" t="s">
        <v>111</v>
      </c>
      <c r="C3377" s="73" t="s">
        <v>76</v>
      </c>
      <c r="D3377" s="39">
        <v>659</v>
      </c>
      <c r="E3377" s="39">
        <v>456.96128372803088</v>
      </c>
      <c r="F3377" s="39">
        <v>513.37769909083443</v>
      </c>
      <c r="G3377" s="39">
        <v>497.63961695954617</v>
      </c>
      <c r="H3377" s="39">
        <v>471.83445665573339</v>
      </c>
      <c r="I3377" s="39">
        <v>450.57336938326853</v>
      </c>
    </row>
    <row r="3378" spans="1:9" x14ac:dyDescent="0.35">
      <c r="A3378" s="37" t="s">
        <v>247</v>
      </c>
      <c r="B3378" s="37" t="s">
        <v>111</v>
      </c>
      <c r="C3378" s="73" t="s">
        <v>78</v>
      </c>
      <c r="D3378" s="39">
        <v>710</v>
      </c>
      <c r="E3378" s="39">
        <v>672.64541237476851</v>
      </c>
      <c r="F3378" s="39">
        <v>490.78204878821572</v>
      </c>
      <c r="G3378" s="39">
        <v>540.1892128264285</v>
      </c>
      <c r="H3378" s="39">
        <v>521.44580420156262</v>
      </c>
      <c r="I3378" s="39">
        <v>494.99944900947253</v>
      </c>
    </row>
    <row r="3379" spans="1:9" x14ac:dyDescent="0.35">
      <c r="A3379" s="37" t="s">
        <v>247</v>
      </c>
      <c r="B3379" s="37" t="s">
        <v>111</v>
      </c>
      <c r="C3379" s="73" t="s">
        <v>80</v>
      </c>
      <c r="D3379" s="39">
        <v>946</v>
      </c>
      <c r="E3379" s="39">
        <v>741.01672611854769</v>
      </c>
      <c r="F3379" s="39">
        <v>692.07275697174896</v>
      </c>
      <c r="G3379" s="39">
        <v>532.12803803020324</v>
      </c>
      <c r="H3379" s="39">
        <v>579.23668337782237</v>
      </c>
      <c r="I3379" s="39">
        <v>558.98991457227351</v>
      </c>
    </row>
    <row r="3380" spans="1:9" x14ac:dyDescent="0.35">
      <c r="A3380" s="37" t="s">
        <v>247</v>
      </c>
      <c r="B3380" s="37" t="s">
        <v>111</v>
      </c>
      <c r="C3380" s="73" t="s">
        <v>82</v>
      </c>
      <c r="D3380" s="39">
        <v>890</v>
      </c>
      <c r="E3380" s="39">
        <v>944.6277216713404</v>
      </c>
      <c r="F3380" s="39">
        <v>754.69841245971998</v>
      </c>
      <c r="G3380" s="39">
        <v>707.19228301371766</v>
      </c>
      <c r="H3380" s="39">
        <v>564.68558387635653</v>
      </c>
      <c r="I3380" s="39">
        <v>610.22969187232593</v>
      </c>
    </row>
    <row r="3381" spans="1:9" x14ac:dyDescent="0.35">
      <c r="A3381" s="37" t="s">
        <v>247</v>
      </c>
      <c r="B3381" s="37" t="s">
        <v>111</v>
      </c>
      <c r="C3381" s="73" t="s">
        <v>84</v>
      </c>
      <c r="D3381" s="39">
        <v>876</v>
      </c>
      <c r="E3381" s="39">
        <v>862.78660476570531</v>
      </c>
      <c r="F3381" s="39">
        <v>885.38712220545926</v>
      </c>
      <c r="G3381" s="39">
        <v>726.61681221237814</v>
      </c>
      <c r="H3381" s="39">
        <v>680.2746505419293</v>
      </c>
      <c r="I3381" s="39">
        <v>557.62750351115892</v>
      </c>
    </row>
    <row r="3382" spans="1:9" x14ac:dyDescent="0.35">
      <c r="A3382" s="37" t="s">
        <v>247</v>
      </c>
      <c r="B3382" s="37" t="s">
        <v>111</v>
      </c>
      <c r="C3382" s="73" t="s">
        <v>86</v>
      </c>
      <c r="D3382" s="39">
        <v>789</v>
      </c>
      <c r="E3382" s="39">
        <v>808.92657639652225</v>
      </c>
      <c r="F3382" s="39">
        <v>793.09830523635082</v>
      </c>
      <c r="G3382" s="39">
        <v>807.36601019398688</v>
      </c>
      <c r="H3382" s="39">
        <v>672.02071262609297</v>
      </c>
      <c r="I3382" s="39">
        <v>629.38173551179261</v>
      </c>
    </row>
    <row r="3383" spans="1:9" x14ac:dyDescent="0.35">
      <c r="A3383" s="37" t="s">
        <v>247</v>
      </c>
      <c r="B3383" s="37" t="s">
        <v>111</v>
      </c>
      <c r="C3383" s="73" t="s">
        <v>88</v>
      </c>
      <c r="D3383" s="39">
        <v>569</v>
      </c>
      <c r="E3383" s="39">
        <v>720.18141535555674</v>
      </c>
      <c r="F3383" s="39">
        <v>730.0159440638331</v>
      </c>
      <c r="G3383" s="39">
        <v>726.93325073851008</v>
      </c>
      <c r="H3383" s="39">
        <v>734.38542519953933</v>
      </c>
      <c r="I3383" s="39">
        <v>624.72933715274758</v>
      </c>
    </row>
    <row r="3384" spans="1:9" x14ac:dyDescent="0.35">
      <c r="A3384" s="37" t="s">
        <v>247</v>
      </c>
      <c r="B3384" s="37" t="s">
        <v>111</v>
      </c>
      <c r="C3384" s="73" t="s">
        <v>90</v>
      </c>
      <c r="D3384" s="39">
        <v>464</v>
      </c>
      <c r="E3384" s="39">
        <v>482.42621172524252</v>
      </c>
      <c r="F3384" s="39">
        <v>599.8139005743642</v>
      </c>
      <c r="G3384" s="39">
        <v>614.51604203112288</v>
      </c>
      <c r="H3384" s="39">
        <v>615.11992929391704</v>
      </c>
      <c r="I3384" s="39">
        <v>622.85844734243597</v>
      </c>
    </row>
    <row r="3385" spans="1:9" x14ac:dyDescent="0.35">
      <c r="A3385" s="37" t="s">
        <v>247</v>
      </c>
      <c r="B3385" s="37" t="s">
        <v>111</v>
      </c>
      <c r="C3385" s="73" t="s">
        <v>92</v>
      </c>
      <c r="D3385" s="39">
        <v>447</v>
      </c>
      <c r="E3385" s="39">
        <v>516.04727443326601</v>
      </c>
      <c r="F3385" s="39">
        <v>565.74956891502848</v>
      </c>
      <c r="G3385" s="39">
        <v>671.73712050729796</v>
      </c>
      <c r="H3385" s="39">
        <v>737.06021902838802</v>
      </c>
      <c r="I3385" s="39">
        <v>765.19235119216228</v>
      </c>
    </row>
    <row r="3386" spans="1:9" x14ac:dyDescent="0.35">
      <c r="A3386" s="37" t="s">
        <v>247</v>
      </c>
      <c r="B3386" s="37" t="s">
        <v>112</v>
      </c>
      <c r="C3386" s="73" t="s">
        <v>57</v>
      </c>
      <c r="D3386" s="39">
        <v>105</v>
      </c>
      <c r="E3386" s="39">
        <v>108.1224627965683</v>
      </c>
      <c r="F3386" s="39">
        <v>108.6148726923805</v>
      </c>
      <c r="G3386" s="39">
        <v>109.64879746569071</v>
      </c>
      <c r="H3386" s="39">
        <v>108.83499632258</v>
      </c>
      <c r="I3386" s="39">
        <v>108.31044098167951</v>
      </c>
    </row>
    <row r="3387" spans="1:9" x14ac:dyDescent="0.35">
      <c r="A3387" s="37" t="s">
        <v>247</v>
      </c>
      <c r="B3387" s="37" t="s">
        <v>112</v>
      </c>
      <c r="C3387" s="74" t="s">
        <v>59</v>
      </c>
      <c r="D3387" s="39">
        <v>98</v>
      </c>
      <c r="E3387" s="39">
        <v>79.290026990828835</v>
      </c>
      <c r="F3387" s="39">
        <v>81.350455595837985</v>
      </c>
      <c r="G3387" s="39">
        <v>81.110699647778858</v>
      </c>
      <c r="H3387" s="39">
        <v>81.344090236672812</v>
      </c>
      <c r="I3387" s="39">
        <v>80.420213763006331</v>
      </c>
    </row>
    <row r="3388" spans="1:9" x14ac:dyDescent="0.35">
      <c r="A3388" s="37" t="s">
        <v>247</v>
      </c>
      <c r="B3388" s="37" t="s">
        <v>112</v>
      </c>
      <c r="C3388" s="73" t="s">
        <v>61</v>
      </c>
      <c r="D3388" s="39">
        <v>91</v>
      </c>
      <c r="E3388" s="39">
        <v>94.208187064711439</v>
      </c>
      <c r="F3388" s="39">
        <v>79.70084696708625</v>
      </c>
      <c r="G3388" s="39">
        <v>81.064927854361187</v>
      </c>
      <c r="H3388" s="39">
        <v>80.692606909973819</v>
      </c>
      <c r="I3388" s="39">
        <v>80.711197226353818</v>
      </c>
    </row>
    <row r="3389" spans="1:9" x14ac:dyDescent="0.35">
      <c r="A3389" s="37" t="s">
        <v>247</v>
      </c>
      <c r="B3389" s="37" t="s">
        <v>112</v>
      </c>
      <c r="C3389" s="73" t="s">
        <v>63</v>
      </c>
      <c r="D3389" s="39">
        <v>86</v>
      </c>
      <c r="E3389" s="39">
        <v>91.567094277060747</v>
      </c>
      <c r="F3389" s="39">
        <v>93.539449476016571</v>
      </c>
      <c r="G3389" s="39">
        <v>78.137308870078897</v>
      </c>
      <c r="H3389" s="39">
        <v>78.289917749160111</v>
      </c>
      <c r="I3389" s="39">
        <v>77.070822372641288</v>
      </c>
    </row>
    <row r="3390" spans="1:9" x14ac:dyDescent="0.35">
      <c r="A3390" s="37" t="s">
        <v>247</v>
      </c>
      <c r="B3390" s="37" t="s">
        <v>112</v>
      </c>
      <c r="C3390" s="73" t="s">
        <v>65</v>
      </c>
      <c r="D3390" s="39">
        <v>98</v>
      </c>
      <c r="E3390" s="39">
        <v>100.50463101279929</v>
      </c>
      <c r="F3390" s="39">
        <v>109.5089680072726</v>
      </c>
      <c r="G3390" s="39">
        <v>111.45876081007199</v>
      </c>
      <c r="H3390" s="39">
        <v>100.6619414278551</v>
      </c>
      <c r="I3390" s="39">
        <v>100.36393134535381</v>
      </c>
    </row>
    <row r="3391" spans="1:9" x14ac:dyDescent="0.35">
      <c r="A3391" s="37" t="s">
        <v>247</v>
      </c>
      <c r="B3391" s="37" t="s">
        <v>112</v>
      </c>
      <c r="C3391" s="73" t="s">
        <v>67</v>
      </c>
      <c r="D3391" s="39">
        <v>71</v>
      </c>
      <c r="E3391" s="39">
        <v>65.940100952696525</v>
      </c>
      <c r="F3391" s="39">
        <v>71.166699929443212</v>
      </c>
      <c r="G3391" s="39">
        <v>80.422804037437047</v>
      </c>
      <c r="H3391" s="39">
        <v>81.69986617769348</v>
      </c>
      <c r="I3391" s="39">
        <v>72.805080936936847</v>
      </c>
    </row>
    <row r="3392" spans="1:9" x14ac:dyDescent="0.35">
      <c r="A3392" s="37" t="s">
        <v>247</v>
      </c>
      <c r="B3392" s="37" t="s">
        <v>112</v>
      </c>
      <c r="C3392" s="73" t="s">
        <v>69</v>
      </c>
      <c r="D3392" s="39">
        <v>88</v>
      </c>
      <c r="E3392" s="39">
        <v>80.949547797635802</v>
      </c>
      <c r="F3392" s="39">
        <v>77.597794724083855</v>
      </c>
      <c r="G3392" s="39">
        <v>82.302070447507745</v>
      </c>
      <c r="H3392" s="39">
        <v>90.133195685671581</v>
      </c>
      <c r="I3392" s="39">
        <v>91.096427872024094</v>
      </c>
    </row>
    <row r="3393" spans="1:9" x14ac:dyDescent="0.35">
      <c r="A3393" s="37" t="s">
        <v>247</v>
      </c>
      <c r="B3393" s="37" t="s">
        <v>112</v>
      </c>
      <c r="C3393" s="73" t="s">
        <v>71</v>
      </c>
      <c r="D3393" s="39">
        <v>63</v>
      </c>
      <c r="E3393" s="39">
        <v>83.585702144429121</v>
      </c>
      <c r="F3393" s="39">
        <v>78.387700510103613</v>
      </c>
      <c r="G3393" s="39">
        <v>75.923680124945065</v>
      </c>
      <c r="H3393" s="39">
        <v>79.726248089589888</v>
      </c>
      <c r="I3393" s="39">
        <v>86.388170206807885</v>
      </c>
    </row>
    <row r="3394" spans="1:9" x14ac:dyDescent="0.35">
      <c r="A3394" s="37" t="s">
        <v>247</v>
      </c>
      <c r="B3394" s="37" t="s">
        <v>112</v>
      </c>
      <c r="C3394" s="73" t="s">
        <v>73</v>
      </c>
      <c r="D3394" s="39">
        <v>57</v>
      </c>
      <c r="E3394" s="39">
        <v>62.574159502307928</v>
      </c>
      <c r="F3394" s="39">
        <v>77.820627778301343</v>
      </c>
      <c r="G3394" s="39">
        <v>73.262815977066253</v>
      </c>
      <c r="H3394" s="39">
        <v>70.799316019306872</v>
      </c>
      <c r="I3394" s="39">
        <v>74.058552612101266</v>
      </c>
    </row>
    <row r="3395" spans="1:9" x14ac:dyDescent="0.35">
      <c r="A3395" s="37" t="s">
        <v>247</v>
      </c>
      <c r="B3395" s="37" t="s">
        <v>112</v>
      </c>
      <c r="C3395" s="73" t="s">
        <v>76</v>
      </c>
      <c r="D3395" s="39">
        <v>60</v>
      </c>
      <c r="E3395" s="39">
        <v>67.761189833838714</v>
      </c>
      <c r="F3395" s="39">
        <v>73.111096661739168</v>
      </c>
      <c r="G3395" s="39">
        <v>86.910019037712956</v>
      </c>
      <c r="H3395" s="39">
        <v>82.853549818521373</v>
      </c>
      <c r="I3395" s="39">
        <v>80.61530710354981</v>
      </c>
    </row>
    <row r="3396" spans="1:9" x14ac:dyDescent="0.35">
      <c r="A3396" s="37" t="s">
        <v>247</v>
      </c>
      <c r="B3396" s="37" t="s">
        <v>112</v>
      </c>
      <c r="C3396" s="73" t="s">
        <v>78</v>
      </c>
      <c r="D3396" s="39">
        <v>83</v>
      </c>
      <c r="E3396" s="39">
        <v>76.705278518620688</v>
      </c>
      <c r="F3396" s="39">
        <v>82.519273913386215</v>
      </c>
      <c r="G3396" s="39">
        <v>87.75075914200373</v>
      </c>
      <c r="H3396" s="39">
        <v>97.588469203531332</v>
      </c>
      <c r="I3396" s="39">
        <v>95.210671156795087</v>
      </c>
    </row>
    <row r="3397" spans="1:9" x14ac:dyDescent="0.35">
      <c r="A3397" s="37" t="s">
        <v>247</v>
      </c>
      <c r="B3397" s="37" t="s">
        <v>112</v>
      </c>
      <c r="C3397" s="73" t="s">
        <v>80</v>
      </c>
      <c r="D3397" s="39">
        <v>22</v>
      </c>
      <c r="E3397" s="39">
        <v>28.09432124182894</v>
      </c>
      <c r="F3397" s="39">
        <v>22.705040023289659</v>
      </c>
      <c r="G3397" s="39">
        <v>25.506670064680169</v>
      </c>
      <c r="H3397" s="39">
        <v>28.704312727246041</v>
      </c>
      <c r="I3397" s="39">
        <v>34.537121779995843</v>
      </c>
    </row>
    <row r="3398" spans="1:9" x14ac:dyDescent="0.35">
      <c r="A3398" s="37" t="s">
        <v>247</v>
      </c>
      <c r="B3398" s="37" t="s">
        <v>112</v>
      </c>
      <c r="C3398" s="73" t="s">
        <v>82</v>
      </c>
      <c r="D3398" s="39">
        <v>33</v>
      </c>
      <c r="E3398" s="39">
        <v>30.196403259651269</v>
      </c>
      <c r="F3398" s="39">
        <v>34.424079287603917</v>
      </c>
      <c r="G3398" s="39">
        <v>32.139816899434791</v>
      </c>
      <c r="H3398" s="39">
        <v>34.168688529097913</v>
      </c>
      <c r="I3398" s="39">
        <v>36.670953546456182</v>
      </c>
    </row>
    <row r="3399" spans="1:9" x14ac:dyDescent="0.35">
      <c r="A3399" s="37" t="s">
        <v>247</v>
      </c>
      <c r="B3399" s="37" t="s">
        <v>112</v>
      </c>
      <c r="C3399" s="73" t="s">
        <v>84</v>
      </c>
      <c r="D3399" s="39">
        <v>25</v>
      </c>
      <c r="E3399" s="39">
        <v>30.647085103718929</v>
      </c>
      <c r="F3399" s="39">
        <v>27.719452465318831</v>
      </c>
      <c r="G3399" s="39">
        <v>31.088473972934459</v>
      </c>
      <c r="H3399" s="39">
        <v>29.271374788968441</v>
      </c>
      <c r="I3399" s="39">
        <v>31.019257215196632</v>
      </c>
    </row>
    <row r="3400" spans="1:9" x14ac:dyDescent="0.35">
      <c r="A3400" s="37" t="s">
        <v>247</v>
      </c>
      <c r="B3400" s="37" t="s">
        <v>112</v>
      </c>
      <c r="C3400" s="73" t="s">
        <v>86</v>
      </c>
      <c r="D3400" s="39">
        <v>12</v>
      </c>
      <c r="E3400" s="39">
        <v>14.03893320388403</v>
      </c>
      <c r="F3400" s="39">
        <v>17.923219811056232</v>
      </c>
      <c r="G3400" s="39">
        <v>15.92514065570154</v>
      </c>
      <c r="H3400" s="39">
        <v>18.22238564444616</v>
      </c>
      <c r="I3400" s="39">
        <v>16.966409648083239</v>
      </c>
    </row>
    <row r="3401" spans="1:9" x14ac:dyDescent="0.35">
      <c r="A3401" s="37" t="s">
        <v>247</v>
      </c>
      <c r="B3401" s="37" t="s">
        <v>112</v>
      </c>
      <c r="C3401" s="73" t="s">
        <v>88</v>
      </c>
      <c r="D3401" s="39">
        <v>5</v>
      </c>
      <c r="E3401" s="39">
        <v>8.1434378541427108</v>
      </c>
      <c r="F3401" s="39">
        <v>9.3108677925050358</v>
      </c>
      <c r="G3401" s="39">
        <v>11.93971765633102</v>
      </c>
      <c r="H3401" s="39">
        <v>10.570852238826591</v>
      </c>
      <c r="I3401" s="39">
        <v>12.264014474954889</v>
      </c>
    </row>
    <row r="3402" spans="1:9" x14ac:dyDescent="0.35">
      <c r="A3402" s="37" t="s">
        <v>247</v>
      </c>
      <c r="B3402" s="37" t="s">
        <v>112</v>
      </c>
      <c r="C3402" s="73" t="s">
        <v>90</v>
      </c>
      <c r="D3402" s="39">
        <v>2</v>
      </c>
      <c r="E3402" s="39">
        <v>5.0361398029487141</v>
      </c>
      <c r="F3402" s="39">
        <v>8.0908738629730621</v>
      </c>
      <c r="G3402" s="39">
        <v>9.2035989263223179</v>
      </c>
      <c r="H3402" s="39">
        <v>11.43459075081484</v>
      </c>
      <c r="I3402" s="39">
        <v>10.443208526508791</v>
      </c>
    </row>
    <row r="3403" spans="1:9" x14ac:dyDescent="0.35">
      <c r="A3403" s="37" t="s">
        <v>247</v>
      </c>
      <c r="B3403" s="37" t="s">
        <v>112</v>
      </c>
      <c r="C3403" s="73" t="s">
        <v>92</v>
      </c>
      <c r="D3403" s="39">
        <v>0</v>
      </c>
      <c r="E3403" s="39">
        <v>2.7897386673988049</v>
      </c>
      <c r="F3403" s="39">
        <v>5.0852279798070716</v>
      </c>
      <c r="G3403" s="39">
        <v>8.1543894213593227</v>
      </c>
      <c r="H3403" s="39">
        <v>10.17714339801746</v>
      </c>
      <c r="I3403" s="39">
        <v>12.6319389619623</v>
      </c>
    </row>
    <row r="3404" spans="1:9" x14ac:dyDescent="0.35">
      <c r="A3404" s="37" t="s">
        <v>247</v>
      </c>
      <c r="B3404" s="37" t="s">
        <v>113</v>
      </c>
      <c r="C3404" s="73" t="s">
        <v>57</v>
      </c>
      <c r="D3404" s="39">
        <v>17882</v>
      </c>
      <c r="E3404" s="39">
        <v>21586.4377707649</v>
      </c>
      <c r="F3404" s="39">
        <v>24780.865627378691</v>
      </c>
      <c r="G3404" s="39">
        <v>29548.141383935312</v>
      </c>
      <c r="H3404" s="39">
        <v>35134.219030087203</v>
      </c>
      <c r="I3404" s="39">
        <v>40318.843927040027</v>
      </c>
    </row>
    <row r="3405" spans="1:9" x14ac:dyDescent="0.35">
      <c r="A3405" s="37" t="s">
        <v>247</v>
      </c>
      <c r="B3405" s="37" t="s">
        <v>113</v>
      </c>
      <c r="C3405" s="74" t="s">
        <v>59</v>
      </c>
      <c r="D3405" s="39">
        <v>19019</v>
      </c>
      <c r="E3405" s="39">
        <v>19639.132932884171</v>
      </c>
      <c r="F3405" s="39">
        <v>23245.743939473072</v>
      </c>
      <c r="G3405" s="39">
        <v>27387.327099345701</v>
      </c>
      <c r="H3405" s="39">
        <v>32300.97873164187</v>
      </c>
      <c r="I3405" s="39">
        <v>37645.629303924383</v>
      </c>
    </row>
    <row r="3406" spans="1:9" x14ac:dyDescent="0.35">
      <c r="A3406" s="37" t="s">
        <v>247</v>
      </c>
      <c r="B3406" s="37" t="s">
        <v>113</v>
      </c>
      <c r="C3406" s="73" t="s">
        <v>61</v>
      </c>
      <c r="D3406" s="39">
        <v>18257</v>
      </c>
      <c r="E3406" s="39">
        <v>20396.626327321261</v>
      </c>
      <c r="F3406" s="39">
        <v>21565.679193516859</v>
      </c>
      <c r="G3406" s="39">
        <v>25892.395118228971</v>
      </c>
      <c r="H3406" s="39">
        <v>30223.36255583126</v>
      </c>
      <c r="I3406" s="39">
        <v>34999.83687177558</v>
      </c>
    </row>
    <row r="3407" spans="1:9" x14ac:dyDescent="0.35">
      <c r="A3407" s="37" t="s">
        <v>247</v>
      </c>
      <c r="B3407" s="37" t="s">
        <v>113</v>
      </c>
      <c r="C3407" s="73" t="s">
        <v>63</v>
      </c>
      <c r="D3407" s="39">
        <v>15341</v>
      </c>
      <c r="E3407" s="39">
        <v>19926.831686465801</v>
      </c>
      <c r="F3407" s="39">
        <v>22549.87415585919</v>
      </c>
      <c r="G3407" s="39">
        <v>24561.170372524681</v>
      </c>
      <c r="H3407" s="39">
        <v>29105.13179931392</v>
      </c>
      <c r="I3407" s="39">
        <v>33341.28850941483</v>
      </c>
    </row>
    <row r="3408" spans="1:9" x14ac:dyDescent="0.35">
      <c r="A3408" s="37" t="s">
        <v>247</v>
      </c>
      <c r="B3408" s="37" t="s">
        <v>113</v>
      </c>
      <c r="C3408" s="73" t="s">
        <v>65</v>
      </c>
      <c r="D3408" s="39">
        <v>16034</v>
      </c>
      <c r="E3408" s="39">
        <v>18019.380101377061</v>
      </c>
      <c r="F3408" s="39">
        <v>23652.92540932223</v>
      </c>
      <c r="G3408" s="39">
        <v>27419.905104193462</v>
      </c>
      <c r="H3408" s="39">
        <v>29805.613035049391</v>
      </c>
      <c r="I3408" s="39">
        <v>34417.635245336169</v>
      </c>
    </row>
    <row r="3409" spans="1:9" x14ac:dyDescent="0.35">
      <c r="A3409" s="37" t="s">
        <v>247</v>
      </c>
      <c r="B3409" s="37" t="s">
        <v>113</v>
      </c>
      <c r="C3409" s="73" t="s">
        <v>67</v>
      </c>
      <c r="D3409" s="39">
        <v>17547</v>
      </c>
      <c r="E3409" s="39">
        <v>19355.867208957319</v>
      </c>
      <c r="F3409" s="39">
        <v>22884.072957131531</v>
      </c>
      <c r="G3409" s="39">
        <v>29721.274209447129</v>
      </c>
      <c r="H3409" s="39">
        <v>34032.338979429347</v>
      </c>
      <c r="I3409" s="39">
        <v>36518.731961050842</v>
      </c>
    </row>
    <row r="3410" spans="1:9" x14ac:dyDescent="0.35">
      <c r="A3410" s="37" t="s">
        <v>247</v>
      </c>
      <c r="B3410" s="37" t="s">
        <v>113</v>
      </c>
      <c r="C3410" s="73" t="s">
        <v>69</v>
      </c>
      <c r="D3410" s="39">
        <v>18991</v>
      </c>
      <c r="E3410" s="39">
        <v>20680.282938694279</v>
      </c>
      <c r="F3410" s="39">
        <v>23365.123877180711</v>
      </c>
      <c r="G3410" s="39">
        <v>27952.086901266252</v>
      </c>
      <c r="H3410" s="39">
        <v>35097.563689214097</v>
      </c>
      <c r="I3410" s="39">
        <v>39240.548211097557</v>
      </c>
    </row>
    <row r="3411" spans="1:9" x14ac:dyDescent="0.35">
      <c r="A3411" s="37" t="s">
        <v>247</v>
      </c>
      <c r="B3411" s="37" t="s">
        <v>113</v>
      </c>
      <c r="C3411" s="73" t="s">
        <v>71</v>
      </c>
      <c r="D3411" s="39">
        <v>18309</v>
      </c>
      <c r="E3411" s="39">
        <v>21087.10675021428</v>
      </c>
      <c r="F3411" s="39">
        <v>23410.123714685349</v>
      </c>
      <c r="G3411" s="39">
        <v>27081.84081082949</v>
      </c>
      <c r="H3411" s="39">
        <v>31847.965733295579</v>
      </c>
      <c r="I3411" s="39">
        <v>38858.887644858027</v>
      </c>
    </row>
    <row r="3412" spans="1:9" x14ac:dyDescent="0.35">
      <c r="A3412" s="37" t="s">
        <v>247</v>
      </c>
      <c r="B3412" s="37" t="s">
        <v>113</v>
      </c>
      <c r="C3412" s="73" t="s">
        <v>73</v>
      </c>
      <c r="D3412" s="39">
        <v>15141</v>
      </c>
      <c r="E3412" s="39">
        <v>19818.12807785362</v>
      </c>
      <c r="F3412" s="39">
        <v>23104.560060908479</v>
      </c>
      <c r="G3412" s="39">
        <v>26444.883575440541</v>
      </c>
      <c r="H3412" s="39">
        <v>30267.87705968766</v>
      </c>
      <c r="I3412" s="39">
        <v>34859.165170154367</v>
      </c>
    </row>
    <row r="3413" spans="1:9" x14ac:dyDescent="0.35">
      <c r="A3413" s="37" t="s">
        <v>247</v>
      </c>
      <c r="B3413" s="37" t="s">
        <v>113</v>
      </c>
      <c r="C3413" s="73" t="s">
        <v>76</v>
      </c>
      <c r="D3413" s="39">
        <v>14445</v>
      </c>
      <c r="E3413" s="39">
        <v>16512.96329040463</v>
      </c>
      <c r="F3413" s="39">
        <v>21570.724843719901</v>
      </c>
      <c r="G3413" s="39">
        <v>25977.65199740239</v>
      </c>
      <c r="H3413" s="39">
        <v>29419.01998914023</v>
      </c>
      <c r="I3413" s="39">
        <v>33079.200229849703</v>
      </c>
    </row>
    <row r="3414" spans="1:9" x14ac:dyDescent="0.35">
      <c r="A3414" s="37" t="s">
        <v>247</v>
      </c>
      <c r="B3414" s="37" t="s">
        <v>113</v>
      </c>
      <c r="C3414" s="73" t="s">
        <v>78</v>
      </c>
      <c r="D3414" s="39">
        <v>13439</v>
      </c>
      <c r="E3414" s="39">
        <v>15412.77254640211</v>
      </c>
      <c r="F3414" s="39">
        <v>17686.87594661754</v>
      </c>
      <c r="G3414" s="39">
        <v>23670.415416959859</v>
      </c>
      <c r="H3414" s="39">
        <v>28352.632555020751</v>
      </c>
      <c r="I3414" s="39">
        <v>31570.412713669521</v>
      </c>
    </row>
    <row r="3415" spans="1:9" x14ac:dyDescent="0.35">
      <c r="A3415" s="37" t="s">
        <v>247</v>
      </c>
      <c r="B3415" s="37" t="s">
        <v>113</v>
      </c>
      <c r="C3415" s="73" t="s">
        <v>80</v>
      </c>
      <c r="D3415" s="39">
        <v>12303</v>
      </c>
      <c r="E3415" s="39">
        <v>14049.59459930845</v>
      </c>
      <c r="F3415" s="39">
        <v>16179.7389694309</v>
      </c>
      <c r="G3415" s="39">
        <v>19066.05603894969</v>
      </c>
      <c r="H3415" s="39">
        <v>25335.727531365021</v>
      </c>
      <c r="I3415" s="39">
        <v>29930.708790824221</v>
      </c>
    </row>
    <row r="3416" spans="1:9" x14ac:dyDescent="0.35">
      <c r="A3416" s="37" t="s">
        <v>247</v>
      </c>
      <c r="B3416" s="37" t="s">
        <v>113</v>
      </c>
      <c r="C3416" s="73" t="s">
        <v>82</v>
      </c>
      <c r="D3416" s="39">
        <v>10660</v>
      </c>
      <c r="E3416" s="39">
        <v>12091.634208013469</v>
      </c>
      <c r="F3416" s="39">
        <v>14056.37553283645</v>
      </c>
      <c r="G3416" s="39">
        <v>16718.47760010005</v>
      </c>
      <c r="H3416" s="39">
        <v>19676.444765168821</v>
      </c>
      <c r="I3416" s="39">
        <v>25841.18854296851</v>
      </c>
    </row>
    <row r="3417" spans="1:9" x14ac:dyDescent="0.35">
      <c r="A3417" s="37" t="s">
        <v>247</v>
      </c>
      <c r="B3417" s="37" t="s">
        <v>113</v>
      </c>
      <c r="C3417" s="73" t="s">
        <v>84</v>
      </c>
      <c r="D3417" s="39">
        <v>8480</v>
      </c>
      <c r="E3417" s="39">
        <v>10280.561239656919</v>
      </c>
      <c r="F3417" s="39">
        <v>11785.696897963409</v>
      </c>
      <c r="G3417" s="39">
        <v>14326.02680748419</v>
      </c>
      <c r="H3417" s="39">
        <v>16994.033853375578</v>
      </c>
      <c r="I3417" s="39">
        <v>19825.989551611299</v>
      </c>
    </row>
    <row r="3418" spans="1:9" x14ac:dyDescent="0.35">
      <c r="A3418" s="37" t="s">
        <v>247</v>
      </c>
      <c r="B3418" s="37" t="s">
        <v>113</v>
      </c>
      <c r="C3418" s="73" t="s">
        <v>86</v>
      </c>
      <c r="D3418" s="39">
        <v>7063</v>
      </c>
      <c r="E3418" s="39">
        <v>8344.0690104812311</v>
      </c>
      <c r="F3418" s="39">
        <v>10164.813649815071</v>
      </c>
      <c r="G3418" s="39">
        <v>12078.373011395541</v>
      </c>
      <c r="H3418" s="39">
        <v>14817.18065617464</v>
      </c>
      <c r="I3418" s="39">
        <v>17411.31573601122</v>
      </c>
    </row>
    <row r="3419" spans="1:9" x14ac:dyDescent="0.35">
      <c r="A3419" s="37" t="s">
        <v>247</v>
      </c>
      <c r="B3419" s="37" t="s">
        <v>113</v>
      </c>
      <c r="C3419" s="73" t="s">
        <v>88</v>
      </c>
      <c r="D3419" s="39">
        <v>4737</v>
      </c>
      <c r="E3419" s="39">
        <v>6818.2389520219076</v>
      </c>
      <c r="F3419" s="39">
        <v>8082.4007620616667</v>
      </c>
      <c r="G3419" s="39">
        <v>10142.935911896469</v>
      </c>
      <c r="H3419" s="39">
        <v>12103.960610500329</v>
      </c>
      <c r="I3419" s="39">
        <v>14887.223580251541</v>
      </c>
    </row>
    <row r="3420" spans="1:9" x14ac:dyDescent="0.35">
      <c r="A3420" s="37" t="s">
        <v>247</v>
      </c>
      <c r="B3420" s="37" t="s">
        <v>113</v>
      </c>
      <c r="C3420" s="73" t="s">
        <v>90</v>
      </c>
      <c r="D3420" s="39">
        <v>3137</v>
      </c>
      <c r="E3420" s="39">
        <v>4240.417402580626</v>
      </c>
      <c r="F3420" s="39">
        <v>6178.0813662055216</v>
      </c>
      <c r="G3420" s="39">
        <v>7606.3671554254352</v>
      </c>
      <c r="H3420" s="39">
        <v>9577.6259056364979</v>
      </c>
      <c r="I3420" s="39">
        <v>11449.578983043481</v>
      </c>
    </row>
    <row r="3421" spans="1:9" x14ac:dyDescent="0.35">
      <c r="A3421" s="37" t="s">
        <v>247</v>
      </c>
      <c r="B3421" s="37" t="s">
        <v>113</v>
      </c>
      <c r="C3421" s="73" t="s">
        <v>92</v>
      </c>
      <c r="D3421" s="39">
        <v>2517</v>
      </c>
      <c r="E3421" s="39">
        <v>3792.2014654779468</v>
      </c>
      <c r="F3421" s="39">
        <v>5479.5848771122382</v>
      </c>
      <c r="G3421" s="39">
        <v>8436.6502305369941</v>
      </c>
      <c r="H3421" s="39">
        <v>11477.036743065029</v>
      </c>
      <c r="I3421" s="39">
        <v>14867.43979883489</v>
      </c>
    </row>
    <row r="3422" spans="1:9" x14ac:dyDescent="0.35">
      <c r="A3422" s="37" t="s">
        <v>247</v>
      </c>
      <c r="B3422" s="37" t="s">
        <v>114</v>
      </c>
      <c r="C3422" s="73" t="s">
        <v>57</v>
      </c>
      <c r="D3422" s="39">
        <v>1623</v>
      </c>
      <c r="E3422" s="39">
        <v>1697.1587387210609</v>
      </c>
      <c r="F3422" s="39">
        <v>1720.527006562741</v>
      </c>
      <c r="G3422" s="39">
        <v>1788.319634549533</v>
      </c>
      <c r="H3422" s="39">
        <v>1872.6814997004681</v>
      </c>
      <c r="I3422" s="39">
        <v>1932.029706505931</v>
      </c>
    </row>
    <row r="3423" spans="1:9" x14ac:dyDescent="0.35">
      <c r="A3423" s="37" t="s">
        <v>247</v>
      </c>
      <c r="B3423" s="37" t="s">
        <v>114</v>
      </c>
      <c r="C3423" s="74" t="s">
        <v>59</v>
      </c>
      <c r="D3423" s="39">
        <v>1757</v>
      </c>
      <c r="E3423" s="39">
        <v>1666.9680776600319</v>
      </c>
      <c r="F3423" s="39">
        <v>1717.1450218474311</v>
      </c>
      <c r="G3423" s="39">
        <v>1739.375972501839</v>
      </c>
      <c r="H3423" s="39">
        <v>1806.2947123193651</v>
      </c>
      <c r="I3423" s="39">
        <v>1897.570745066681</v>
      </c>
    </row>
    <row r="3424" spans="1:9" x14ac:dyDescent="0.35">
      <c r="A3424" s="37" t="s">
        <v>247</v>
      </c>
      <c r="B3424" s="37" t="s">
        <v>114</v>
      </c>
      <c r="C3424" s="73" t="s">
        <v>61</v>
      </c>
      <c r="D3424" s="39">
        <v>1404</v>
      </c>
      <c r="E3424" s="39">
        <v>1613.7652764229899</v>
      </c>
      <c r="F3424" s="39">
        <v>1535.300085952983</v>
      </c>
      <c r="G3424" s="39">
        <v>1569.1409117841499</v>
      </c>
      <c r="H3424" s="39">
        <v>1591.7726236272581</v>
      </c>
      <c r="I3424" s="39">
        <v>1656.2184530918639</v>
      </c>
    </row>
    <row r="3425" spans="1:9" x14ac:dyDescent="0.35">
      <c r="A3425" s="37" t="s">
        <v>247</v>
      </c>
      <c r="B3425" s="37" t="s">
        <v>114</v>
      </c>
      <c r="C3425" s="73" t="s">
        <v>63</v>
      </c>
      <c r="D3425" s="39">
        <v>1088</v>
      </c>
      <c r="E3425" s="39">
        <v>1200.160141177093</v>
      </c>
      <c r="F3425" s="39">
        <v>1310.0075372653389</v>
      </c>
      <c r="G3425" s="39">
        <v>1245.370875272502</v>
      </c>
      <c r="H3425" s="39">
        <v>1269.0195784116429</v>
      </c>
      <c r="I3425" s="39">
        <v>1290.279802285203</v>
      </c>
    </row>
    <row r="3426" spans="1:9" x14ac:dyDescent="0.35">
      <c r="A3426" s="37" t="s">
        <v>247</v>
      </c>
      <c r="B3426" s="37" t="s">
        <v>114</v>
      </c>
      <c r="C3426" s="73" t="s">
        <v>65</v>
      </c>
      <c r="D3426" s="39">
        <v>1559</v>
      </c>
      <c r="E3426" s="39">
        <v>1293.582473251086</v>
      </c>
      <c r="F3426" s="39">
        <v>1464.2427393571061</v>
      </c>
      <c r="G3426" s="39">
        <v>1525.2566076467249</v>
      </c>
      <c r="H3426" s="39">
        <v>1469.010638504848</v>
      </c>
      <c r="I3426" s="39">
        <v>1497.2696467835181</v>
      </c>
    </row>
    <row r="3427" spans="1:9" x14ac:dyDescent="0.35">
      <c r="A3427" s="37" t="s">
        <v>247</v>
      </c>
      <c r="B3427" s="37" t="s">
        <v>114</v>
      </c>
      <c r="C3427" s="73" t="s">
        <v>67</v>
      </c>
      <c r="D3427" s="39">
        <v>2148</v>
      </c>
      <c r="E3427" s="39">
        <v>1932.772981909508</v>
      </c>
      <c r="F3427" s="39">
        <v>1873.346811478837</v>
      </c>
      <c r="G3427" s="39">
        <v>2087.0911747732471</v>
      </c>
      <c r="H3427" s="39">
        <v>2139.0512329480021</v>
      </c>
      <c r="I3427" s="39">
        <v>2099.301182934063</v>
      </c>
    </row>
    <row r="3428" spans="1:9" x14ac:dyDescent="0.35">
      <c r="A3428" s="37" t="s">
        <v>247</v>
      </c>
      <c r="B3428" s="37" t="s">
        <v>114</v>
      </c>
      <c r="C3428" s="73" t="s">
        <v>69</v>
      </c>
      <c r="D3428" s="39">
        <v>2155</v>
      </c>
      <c r="E3428" s="39">
        <v>2235.036010755422</v>
      </c>
      <c r="F3428" s="39">
        <v>2119.6839356832602</v>
      </c>
      <c r="G3428" s="39">
        <v>2140.7769924970321</v>
      </c>
      <c r="H3428" s="39">
        <v>2358.5872184906948</v>
      </c>
      <c r="I3428" s="39">
        <v>2417.4523096315288</v>
      </c>
    </row>
    <row r="3429" spans="1:9" x14ac:dyDescent="0.35">
      <c r="A3429" s="37" t="s">
        <v>247</v>
      </c>
      <c r="B3429" s="37" t="s">
        <v>114</v>
      </c>
      <c r="C3429" s="73" t="s">
        <v>71</v>
      </c>
      <c r="D3429" s="39">
        <v>2054</v>
      </c>
      <c r="E3429" s="39">
        <v>2153.850737634119</v>
      </c>
      <c r="F3429" s="39">
        <v>2204.1744922334292</v>
      </c>
      <c r="G3429" s="39">
        <v>2134.236989867878</v>
      </c>
      <c r="H3429" s="39">
        <v>2195.3237492238259</v>
      </c>
      <c r="I3429" s="39">
        <v>2408.3126946792399</v>
      </c>
    </row>
    <row r="3430" spans="1:9" x14ac:dyDescent="0.35">
      <c r="A3430" s="37" t="s">
        <v>247</v>
      </c>
      <c r="B3430" s="37" t="s">
        <v>114</v>
      </c>
      <c r="C3430" s="73" t="s">
        <v>73</v>
      </c>
      <c r="D3430" s="39">
        <v>1632</v>
      </c>
      <c r="E3430" s="39">
        <v>1991.8032592784441</v>
      </c>
      <c r="F3430" s="39">
        <v>2049.0235480030478</v>
      </c>
      <c r="G3430" s="39">
        <v>2086.6582286148041</v>
      </c>
      <c r="H3430" s="39">
        <v>2048.0707189431218</v>
      </c>
      <c r="I3430" s="39">
        <v>2129.721670953918</v>
      </c>
    </row>
    <row r="3431" spans="1:9" x14ac:dyDescent="0.35">
      <c r="A3431" s="37" t="s">
        <v>247</v>
      </c>
      <c r="B3431" s="37" t="s">
        <v>114</v>
      </c>
      <c r="C3431" s="73" t="s">
        <v>76</v>
      </c>
      <c r="D3431" s="39">
        <v>1641</v>
      </c>
      <c r="E3431" s="39">
        <v>1502.426708280494</v>
      </c>
      <c r="F3431" s="39">
        <v>1772.2308578898239</v>
      </c>
      <c r="G3431" s="39">
        <v>1817.3589900278321</v>
      </c>
      <c r="H3431" s="39">
        <v>1852.4094328327269</v>
      </c>
      <c r="I3431" s="39">
        <v>1836.872462574378</v>
      </c>
    </row>
    <row r="3432" spans="1:9" x14ac:dyDescent="0.35">
      <c r="A3432" s="37" t="s">
        <v>247</v>
      </c>
      <c r="B3432" s="37" t="s">
        <v>114</v>
      </c>
      <c r="C3432" s="73" t="s">
        <v>78</v>
      </c>
      <c r="D3432" s="39">
        <v>1498</v>
      </c>
      <c r="E3432" s="39">
        <v>1477.8714457306351</v>
      </c>
      <c r="F3432" s="39">
        <v>1377.7731966211329</v>
      </c>
      <c r="G3432" s="39">
        <v>1601.229311366229</v>
      </c>
      <c r="H3432" s="39">
        <v>1645.6881673704611</v>
      </c>
      <c r="I3432" s="39">
        <v>1681.2286116769969</v>
      </c>
    </row>
    <row r="3433" spans="1:9" x14ac:dyDescent="0.35">
      <c r="A3433" s="37" t="s">
        <v>247</v>
      </c>
      <c r="B3433" s="37" t="s">
        <v>114</v>
      </c>
      <c r="C3433" s="73" t="s">
        <v>80</v>
      </c>
      <c r="D3433" s="39">
        <v>1422</v>
      </c>
      <c r="E3433" s="39">
        <v>1296.222886484004</v>
      </c>
      <c r="F3433" s="39">
        <v>1269.5419863427501</v>
      </c>
      <c r="G3433" s="39">
        <v>1202.6771613241949</v>
      </c>
      <c r="H3433" s="39">
        <v>1388.945775144015</v>
      </c>
      <c r="I3433" s="39">
        <v>1432.661174021033</v>
      </c>
    </row>
    <row r="3434" spans="1:9" x14ac:dyDescent="0.35">
      <c r="A3434" s="37" t="s">
        <v>247</v>
      </c>
      <c r="B3434" s="37" t="s">
        <v>114</v>
      </c>
      <c r="C3434" s="73" t="s">
        <v>82</v>
      </c>
      <c r="D3434" s="39">
        <v>1014</v>
      </c>
      <c r="E3434" s="39">
        <v>1116.287168230526</v>
      </c>
      <c r="F3434" s="39">
        <v>1033.980958316914</v>
      </c>
      <c r="G3434" s="39">
        <v>1008.238796721745</v>
      </c>
      <c r="H3434" s="39">
        <v>970.95850396052049</v>
      </c>
      <c r="I3434" s="39">
        <v>1117.998216470113</v>
      </c>
    </row>
    <row r="3435" spans="1:9" x14ac:dyDescent="0.35">
      <c r="A3435" s="37" t="s">
        <v>247</v>
      </c>
      <c r="B3435" s="37" t="s">
        <v>114</v>
      </c>
      <c r="C3435" s="73" t="s">
        <v>84</v>
      </c>
      <c r="D3435" s="39">
        <v>587</v>
      </c>
      <c r="E3435" s="39">
        <v>742.1449400774552</v>
      </c>
      <c r="F3435" s="39">
        <v>806.90414401071973</v>
      </c>
      <c r="G3435" s="39">
        <v>753.44585400461983</v>
      </c>
      <c r="H3435" s="39">
        <v>732.70563806169685</v>
      </c>
      <c r="I3435" s="39">
        <v>713.56655340336988</v>
      </c>
    </row>
    <row r="3436" spans="1:9" x14ac:dyDescent="0.35">
      <c r="A3436" s="37" t="s">
        <v>247</v>
      </c>
      <c r="B3436" s="37" t="s">
        <v>114</v>
      </c>
      <c r="C3436" s="73" t="s">
        <v>86</v>
      </c>
      <c r="D3436" s="39">
        <v>409</v>
      </c>
      <c r="E3436" s="39">
        <v>461.71276630673259</v>
      </c>
      <c r="F3436" s="39">
        <v>578.6343903994491</v>
      </c>
      <c r="G3436" s="39">
        <v>627.8982074950884</v>
      </c>
      <c r="H3436" s="39">
        <v>590.71638282850392</v>
      </c>
      <c r="I3436" s="39">
        <v>575.15368201062279</v>
      </c>
    </row>
    <row r="3437" spans="1:9" x14ac:dyDescent="0.35">
      <c r="A3437" s="37" t="s">
        <v>247</v>
      </c>
      <c r="B3437" s="37" t="s">
        <v>114</v>
      </c>
      <c r="C3437" s="73" t="s">
        <v>88</v>
      </c>
      <c r="D3437" s="39">
        <v>230</v>
      </c>
      <c r="E3437" s="39">
        <v>361.00735528173237</v>
      </c>
      <c r="F3437" s="39">
        <v>406.99755953035469</v>
      </c>
      <c r="G3437" s="39">
        <v>508.62563903292039</v>
      </c>
      <c r="H3437" s="39">
        <v>553.07748181363922</v>
      </c>
      <c r="I3437" s="39">
        <v>527.86825589777152</v>
      </c>
    </row>
    <row r="3438" spans="1:9" x14ac:dyDescent="0.35">
      <c r="A3438" s="37" t="s">
        <v>247</v>
      </c>
      <c r="B3438" s="37" t="s">
        <v>114</v>
      </c>
      <c r="C3438" s="73" t="s">
        <v>90</v>
      </c>
      <c r="D3438" s="39">
        <v>136</v>
      </c>
      <c r="E3438" s="39">
        <v>182.6984756426931</v>
      </c>
      <c r="F3438" s="39">
        <v>282.60586564463023</v>
      </c>
      <c r="G3438" s="39">
        <v>321.69339732898828</v>
      </c>
      <c r="H3438" s="39">
        <v>409.22817448261969</v>
      </c>
      <c r="I3438" s="39">
        <v>449.79507699475062</v>
      </c>
    </row>
    <row r="3439" spans="1:9" x14ac:dyDescent="0.35">
      <c r="A3439" s="37" t="s">
        <v>247</v>
      </c>
      <c r="B3439" s="37" t="s">
        <v>114</v>
      </c>
      <c r="C3439" s="73" t="s">
        <v>92</v>
      </c>
      <c r="D3439" s="39">
        <v>69</v>
      </c>
      <c r="E3439" s="39">
        <v>135.6340681766761</v>
      </c>
      <c r="F3439" s="39">
        <v>204.62331208941609</v>
      </c>
      <c r="G3439" s="39">
        <v>320.78659550818418</v>
      </c>
      <c r="H3439" s="39">
        <v>417.95997510813322</v>
      </c>
      <c r="I3439" s="39">
        <v>544.52472457220063</v>
      </c>
    </row>
    <row r="3440" spans="1:9" x14ac:dyDescent="0.35">
      <c r="A3440" s="37" t="s">
        <v>247</v>
      </c>
      <c r="B3440" s="37" t="s">
        <v>115</v>
      </c>
      <c r="C3440" s="73" t="s">
        <v>57</v>
      </c>
      <c r="D3440" s="39">
        <v>85</v>
      </c>
      <c r="E3440" s="39">
        <v>86.867058341374602</v>
      </c>
      <c r="F3440" s="39">
        <v>85.851426267200367</v>
      </c>
      <c r="G3440" s="39">
        <v>87.117157182747135</v>
      </c>
      <c r="H3440" s="39">
        <v>88.293884798316654</v>
      </c>
      <c r="I3440" s="39">
        <v>88.388071152746448</v>
      </c>
    </row>
    <row r="3441" spans="1:9" x14ac:dyDescent="0.35">
      <c r="A3441" s="37" t="s">
        <v>247</v>
      </c>
      <c r="B3441" s="37" t="s">
        <v>115</v>
      </c>
      <c r="C3441" s="74" t="s">
        <v>59</v>
      </c>
      <c r="D3441" s="39">
        <v>82</v>
      </c>
      <c r="E3441" s="39">
        <v>74.003827053801956</v>
      </c>
      <c r="F3441" s="39">
        <v>75.205976023853651</v>
      </c>
      <c r="G3441" s="39">
        <v>74.653587802066951</v>
      </c>
      <c r="H3441" s="39">
        <v>76.06558591028886</v>
      </c>
      <c r="I3441" s="39">
        <v>76.749444964678446</v>
      </c>
    </row>
    <row r="3442" spans="1:9" x14ac:dyDescent="0.35">
      <c r="A3442" s="37" t="s">
        <v>247</v>
      </c>
      <c r="B3442" s="37" t="s">
        <v>115</v>
      </c>
      <c r="C3442" s="73" t="s">
        <v>61</v>
      </c>
      <c r="D3442" s="39">
        <v>103</v>
      </c>
      <c r="E3442" s="39">
        <v>71.085394661677441</v>
      </c>
      <c r="F3442" s="39">
        <v>64.476558309599838</v>
      </c>
      <c r="G3442" s="39">
        <v>65.012521163183891</v>
      </c>
      <c r="H3442" s="39">
        <v>64.213165048122008</v>
      </c>
      <c r="I3442" s="39">
        <v>64.309970228906522</v>
      </c>
    </row>
    <row r="3443" spans="1:9" x14ac:dyDescent="0.35">
      <c r="A3443" s="37" t="s">
        <v>247</v>
      </c>
      <c r="B3443" s="37" t="s">
        <v>115</v>
      </c>
      <c r="C3443" s="73" t="s">
        <v>63</v>
      </c>
      <c r="D3443" s="39">
        <v>104</v>
      </c>
      <c r="E3443" s="39">
        <v>82.400576293336769</v>
      </c>
      <c r="F3443" s="39">
        <v>55.674683084497467</v>
      </c>
      <c r="G3443" s="39">
        <v>49.809405947402396</v>
      </c>
      <c r="H3443" s="39">
        <v>50.150774456992387</v>
      </c>
      <c r="I3443" s="39">
        <v>48.998943394951553</v>
      </c>
    </row>
    <row r="3444" spans="1:9" x14ac:dyDescent="0.35">
      <c r="A3444" s="37" t="s">
        <v>247</v>
      </c>
      <c r="B3444" s="37" t="s">
        <v>115</v>
      </c>
      <c r="C3444" s="73" t="s">
        <v>65</v>
      </c>
      <c r="D3444" s="39">
        <v>91</v>
      </c>
      <c r="E3444" s="39">
        <v>119.1776781908797</v>
      </c>
      <c r="F3444" s="39">
        <v>106.81594340922349</v>
      </c>
      <c r="G3444" s="39">
        <v>83.586541743432235</v>
      </c>
      <c r="H3444" s="39">
        <v>77.432782179891831</v>
      </c>
      <c r="I3444" s="39">
        <v>77.090570129936296</v>
      </c>
    </row>
    <row r="3445" spans="1:9" x14ac:dyDescent="0.35">
      <c r="A3445" s="37" t="s">
        <v>247</v>
      </c>
      <c r="B3445" s="37" t="s">
        <v>115</v>
      </c>
      <c r="C3445" s="73" t="s">
        <v>67</v>
      </c>
      <c r="D3445" s="39">
        <v>95</v>
      </c>
      <c r="E3445" s="39">
        <v>94.384898577571448</v>
      </c>
      <c r="F3445" s="39">
        <v>124.90507587629421</v>
      </c>
      <c r="G3445" s="39">
        <v>115.7377914876205</v>
      </c>
      <c r="H3445" s="39">
        <v>95.519504037909655</v>
      </c>
      <c r="I3445" s="39">
        <v>89.281434216754931</v>
      </c>
    </row>
    <row r="3446" spans="1:9" x14ac:dyDescent="0.35">
      <c r="A3446" s="37" t="s">
        <v>247</v>
      </c>
      <c r="B3446" s="37" t="s">
        <v>115</v>
      </c>
      <c r="C3446" s="73" t="s">
        <v>69</v>
      </c>
      <c r="D3446" s="39">
        <v>104</v>
      </c>
      <c r="E3446" s="39">
        <v>97.087580340548044</v>
      </c>
      <c r="F3446" s="39">
        <v>96.839396977539977</v>
      </c>
      <c r="G3446" s="39">
        <v>121.044226664061</v>
      </c>
      <c r="H3446" s="39">
        <v>114.0929820764588</v>
      </c>
      <c r="I3446" s="39">
        <v>98.420344309052425</v>
      </c>
    </row>
    <row r="3447" spans="1:9" x14ac:dyDescent="0.35">
      <c r="A3447" s="37" t="s">
        <v>247</v>
      </c>
      <c r="B3447" s="37" t="s">
        <v>115</v>
      </c>
      <c r="C3447" s="73" t="s">
        <v>71</v>
      </c>
      <c r="D3447" s="39">
        <v>64</v>
      </c>
      <c r="E3447" s="39">
        <v>77.538306574407628</v>
      </c>
      <c r="F3447" s="39">
        <v>71.752467612476863</v>
      </c>
      <c r="G3447" s="39">
        <v>71.863252045486547</v>
      </c>
      <c r="H3447" s="39">
        <v>90.665547346729284</v>
      </c>
      <c r="I3447" s="39">
        <v>85.236413381666836</v>
      </c>
    </row>
    <row r="3448" spans="1:9" x14ac:dyDescent="0.35">
      <c r="A3448" s="37" t="s">
        <v>247</v>
      </c>
      <c r="B3448" s="37" t="s">
        <v>115</v>
      </c>
      <c r="C3448" s="73" t="s">
        <v>73</v>
      </c>
      <c r="D3448" s="39">
        <v>43</v>
      </c>
      <c r="E3448" s="39">
        <v>56.47394007683036</v>
      </c>
      <c r="F3448" s="39">
        <v>65.439055132770051</v>
      </c>
      <c r="G3448" s="39">
        <v>61.175209140706031</v>
      </c>
      <c r="H3448" s="39">
        <v>61.414666912793699</v>
      </c>
      <c r="I3448" s="39">
        <v>76.385084422191881</v>
      </c>
    </row>
    <row r="3449" spans="1:9" x14ac:dyDescent="0.35">
      <c r="A3449" s="37" t="s">
        <v>247</v>
      </c>
      <c r="B3449" s="37" t="s">
        <v>115</v>
      </c>
      <c r="C3449" s="73" t="s">
        <v>76</v>
      </c>
      <c r="D3449" s="39">
        <v>81</v>
      </c>
      <c r="E3449" s="39">
        <v>55.430905376903198</v>
      </c>
      <c r="F3449" s="39">
        <v>68.169393994065246</v>
      </c>
      <c r="G3449" s="39">
        <v>76.73827600533032</v>
      </c>
      <c r="H3449" s="39">
        <v>72.957051816860798</v>
      </c>
      <c r="I3449" s="39">
        <v>72.625748196796891</v>
      </c>
    </row>
    <row r="3450" spans="1:9" x14ac:dyDescent="0.35">
      <c r="A3450" s="37" t="s">
        <v>247</v>
      </c>
      <c r="B3450" s="37" t="s">
        <v>115</v>
      </c>
      <c r="C3450" s="73" t="s">
        <v>78</v>
      </c>
      <c r="D3450" s="39">
        <v>100</v>
      </c>
      <c r="E3450" s="39">
        <v>86.512834991678204</v>
      </c>
      <c r="F3450" s="39">
        <v>60.411590151427298</v>
      </c>
      <c r="G3450" s="39">
        <v>73.156666434067091</v>
      </c>
      <c r="H3450" s="39">
        <v>81.219197836883168</v>
      </c>
      <c r="I3450" s="39">
        <v>77.300508676332996</v>
      </c>
    </row>
    <row r="3451" spans="1:9" x14ac:dyDescent="0.35">
      <c r="A3451" s="37" t="s">
        <v>247</v>
      </c>
      <c r="B3451" s="37" t="s">
        <v>115</v>
      </c>
      <c r="C3451" s="73" t="s">
        <v>80</v>
      </c>
      <c r="D3451" s="39">
        <v>70</v>
      </c>
      <c r="E3451" s="39">
        <v>91.224438006165599</v>
      </c>
      <c r="F3451" s="39">
        <v>80.185977140366575</v>
      </c>
      <c r="G3451" s="39">
        <v>57.795962050732712</v>
      </c>
      <c r="H3451" s="39">
        <v>69.506250221377073</v>
      </c>
      <c r="I3451" s="39">
        <v>75.834603910799927</v>
      </c>
    </row>
    <row r="3452" spans="1:9" x14ac:dyDescent="0.35">
      <c r="A3452" s="37" t="s">
        <v>247</v>
      </c>
      <c r="B3452" s="37" t="s">
        <v>115</v>
      </c>
      <c r="C3452" s="73" t="s">
        <v>82</v>
      </c>
      <c r="D3452" s="39">
        <v>25</v>
      </c>
      <c r="E3452" s="39">
        <v>55.174107803437018</v>
      </c>
      <c r="F3452" s="39">
        <v>74.68099872609028</v>
      </c>
      <c r="G3452" s="39">
        <v>66.419111164562977</v>
      </c>
      <c r="H3452" s="39">
        <v>47.450211672126798</v>
      </c>
      <c r="I3452" s="39">
        <v>57.21539230128861</v>
      </c>
    </row>
    <row r="3453" spans="1:9" x14ac:dyDescent="0.35">
      <c r="A3453" s="37" t="s">
        <v>247</v>
      </c>
      <c r="B3453" s="37" t="s">
        <v>115</v>
      </c>
      <c r="C3453" s="73" t="s">
        <v>84</v>
      </c>
      <c r="D3453" s="39">
        <v>43</v>
      </c>
      <c r="E3453" s="39">
        <v>34.633790001685753</v>
      </c>
      <c r="F3453" s="39">
        <v>58.327025698861242</v>
      </c>
      <c r="G3453" s="39">
        <v>72.39765520651568</v>
      </c>
      <c r="H3453" s="39">
        <v>67.314943967818408</v>
      </c>
      <c r="I3453" s="39">
        <v>52.479815137715534</v>
      </c>
    </row>
    <row r="3454" spans="1:9" x14ac:dyDescent="0.35">
      <c r="A3454" s="37" t="s">
        <v>247</v>
      </c>
      <c r="B3454" s="37" t="s">
        <v>115</v>
      </c>
      <c r="C3454" s="73" t="s">
        <v>86</v>
      </c>
      <c r="D3454" s="39">
        <v>9</v>
      </c>
      <c r="E3454" s="39">
        <v>20.16829963289937</v>
      </c>
      <c r="F3454" s="39">
        <v>12.609528569883739</v>
      </c>
      <c r="G3454" s="39">
        <v>29.48786961508798</v>
      </c>
      <c r="H3454" s="39">
        <v>40.96783857192937</v>
      </c>
      <c r="I3454" s="39">
        <v>37.197364616585148</v>
      </c>
    </row>
    <row r="3455" spans="1:9" x14ac:dyDescent="0.35">
      <c r="A3455" s="37" t="s">
        <v>247</v>
      </c>
      <c r="B3455" s="37" t="s">
        <v>115</v>
      </c>
      <c r="C3455" s="73" t="s">
        <v>88</v>
      </c>
      <c r="D3455" s="39">
        <v>7</v>
      </c>
      <c r="E3455" s="39">
        <v>12.34569390747321</v>
      </c>
      <c r="F3455" s="39">
        <v>20.465484049629989</v>
      </c>
      <c r="G3455" s="39">
        <v>15.71088137841404</v>
      </c>
      <c r="H3455" s="39">
        <v>29.606129306972338</v>
      </c>
      <c r="I3455" s="39">
        <v>38.525816518919193</v>
      </c>
    </row>
    <row r="3456" spans="1:9" x14ac:dyDescent="0.35">
      <c r="A3456" s="37" t="s">
        <v>247</v>
      </c>
      <c r="B3456" s="37" t="s">
        <v>115</v>
      </c>
      <c r="C3456" s="73" t="s">
        <v>90</v>
      </c>
      <c r="D3456" s="39">
        <v>0</v>
      </c>
      <c r="E3456" s="39">
        <v>5.4808164425941213</v>
      </c>
      <c r="F3456" s="39">
        <v>10.280452751235501</v>
      </c>
      <c r="G3456" s="39">
        <v>17.35759624224891</v>
      </c>
      <c r="H3456" s="39">
        <v>12.9733003525561</v>
      </c>
      <c r="I3456" s="39">
        <v>25.08543126816145</v>
      </c>
    </row>
    <row r="3457" spans="1:9" x14ac:dyDescent="0.35">
      <c r="A3457" s="37" t="s">
        <v>247</v>
      </c>
      <c r="B3457" s="37" t="s">
        <v>115</v>
      </c>
      <c r="C3457" s="73" t="s">
        <v>92</v>
      </c>
      <c r="D3457" s="39">
        <v>2</v>
      </c>
      <c r="E3457" s="39">
        <v>0.52335320889675063</v>
      </c>
      <c r="F3457" s="39">
        <v>3.760777334750474</v>
      </c>
      <c r="G3457" s="39">
        <v>8.5314136936482541</v>
      </c>
      <c r="H3457" s="39">
        <v>15.399685389742841</v>
      </c>
      <c r="I3457" s="39">
        <v>15.441780277174839</v>
      </c>
    </row>
    <row r="3458" spans="1:9" x14ac:dyDescent="0.35">
      <c r="A3458" s="37" t="s">
        <v>247</v>
      </c>
      <c r="B3458" s="37" t="s">
        <v>116</v>
      </c>
      <c r="C3458" s="73" t="s">
        <v>57</v>
      </c>
      <c r="D3458" s="39">
        <v>2043</v>
      </c>
      <c r="E3458" s="39">
        <v>2136.396149099799</v>
      </c>
      <c r="F3458" s="39">
        <v>2361.880970305539</v>
      </c>
      <c r="G3458" s="39">
        <v>2620.3337561412282</v>
      </c>
      <c r="H3458" s="39">
        <v>2855.8924157955189</v>
      </c>
      <c r="I3458" s="39">
        <v>2971.3520654266358</v>
      </c>
    </row>
    <row r="3459" spans="1:9" x14ac:dyDescent="0.35">
      <c r="A3459" s="37" t="s">
        <v>247</v>
      </c>
      <c r="B3459" s="37" t="s">
        <v>116</v>
      </c>
      <c r="C3459" s="74" t="s">
        <v>59</v>
      </c>
      <c r="D3459" s="39">
        <v>2463</v>
      </c>
      <c r="E3459" s="39">
        <v>2389.3747137727719</v>
      </c>
      <c r="F3459" s="39">
        <v>2562.9389754159679</v>
      </c>
      <c r="G3459" s="39">
        <v>2787.4407820203792</v>
      </c>
      <c r="H3459" s="39">
        <v>3031.228320715436</v>
      </c>
      <c r="I3459" s="39">
        <v>3218.9327364163282</v>
      </c>
    </row>
    <row r="3460" spans="1:9" x14ac:dyDescent="0.35">
      <c r="A3460" s="37" t="s">
        <v>247</v>
      </c>
      <c r="B3460" s="37" t="s">
        <v>116</v>
      </c>
      <c r="C3460" s="73" t="s">
        <v>61</v>
      </c>
      <c r="D3460" s="39">
        <v>2858</v>
      </c>
      <c r="E3460" s="39">
        <v>2932.0669029203009</v>
      </c>
      <c r="F3460" s="39">
        <v>2906.3353246086058</v>
      </c>
      <c r="G3460" s="39">
        <v>3094.3200259219839</v>
      </c>
      <c r="H3460" s="39">
        <v>3297.0662361104551</v>
      </c>
      <c r="I3460" s="39">
        <v>3486.5589903327959</v>
      </c>
    </row>
    <row r="3461" spans="1:9" x14ac:dyDescent="0.35">
      <c r="A3461" s="37" t="s">
        <v>247</v>
      </c>
      <c r="B3461" s="37" t="s">
        <v>116</v>
      </c>
      <c r="C3461" s="73" t="s">
        <v>63</v>
      </c>
      <c r="D3461" s="39">
        <v>2442</v>
      </c>
      <c r="E3461" s="39">
        <v>2904.6486803847738</v>
      </c>
      <c r="F3461" s="39">
        <v>3027.949494983382</v>
      </c>
      <c r="G3461" s="39">
        <v>2993.311538644492</v>
      </c>
      <c r="H3461" s="39">
        <v>3156.314601255247</v>
      </c>
      <c r="I3461" s="39">
        <v>3276.583334379608</v>
      </c>
    </row>
    <row r="3462" spans="1:9" x14ac:dyDescent="0.35">
      <c r="A3462" s="37" t="s">
        <v>247</v>
      </c>
      <c r="B3462" s="37" t="s">
        <v>116</v>
      </c>
      <c r="C3462" s="73" t="s">
        <v>65</v>
      </c>
      <c r="D3462" s="39">
        <v>1834</v>
      </c>
      <c r="E3462" s="39">
        <v>2109.8615655508052</v>
      </c>
      <c r="F3462" s="39">
        <v>2655.4765845256702</v>
      </c>
      <c r="G3462" s="39">
        <v>2780.2826945840402</v>
      </c>
      <c r="H3462" s="39">
        <v>2756.4301696275588</v>
      </c>
      <c r="I3462" s="39">
        <v>2840.339032496589</v>
      </c>
    </row>
    <row r="3463" spans="1:9" x14ac:dyDescent="0.35">
      <c r="A3463" s="37" t="s">
        <v>247</v>
      </c>
      <c r="B3463" s="37" t="s">
        <v>116</v>
      </c>
      <c r="C3463" s="73" t="s">
        <v>67</v>
      </c>
      <c r="D3463" s="39">
        <v>2086</v>
      </c>
      <c r="E3463" s="39">
        <v>1927.135964607128</v>
      </c>
      <c r="F3463" s="39">
        <v>2297.0948782882242</v>
      </c>
      <c r="G3463" s="39">
        <v>2805.2981513480931</v>
      </c>
      <c r="H3463" s="39">
        <v>2918.643290233274</v>
      </c>
      <c r="I3463" s="39">
        <v>2854.117753130151</v>
      </c>
    </row>
    <row r="3464" spans="1:9" x14ac:dyDescent="0.35">
      <c r="A3464" s="37" t="s">
        <v>247</v>
      </c>
      <c r="B3464" s="37" t="s">
        <v>116</v>
      </c>
      <c r="C3464" s="73" t="s">
        <v>69</v>
      </c>
      <c r="D3464" s="39">
        <v>2202</v>
      </c>
      <c r="E3464" s="39">
        <v>2334.4815614317658</v>
      </c>
      <c r="F3464" s="39">
        <v>2360.2312412856731</v>
      </c>
      <c r="G3464" s="39">
        <v>2723.1051415505099</v>
      </c>
      <c r="H3464" s="39">
        <v>3198.876353654322</v>
      </c>
      <c r="I3464" s="39">
        <v>3254.2234198646588</v>
      </c>
    </row>
    <row r="3465" spans="1:9" x14ac:dyDescent="0.35">
      <c r="A3465" s="37" t="s">
        <v>247</v>
      </c>
      <c r="B3465" s="37" t="s">
        <v>116</v>
      </c>
      <c r="C3465" s="73" t="s">
        <v>71</v>
      </c>
      <c r="D3465" s="39">
        <v>2456</v>
      </c>
      <c r="E3465" s="39">
        <v>2595.3227240981928</v>
      </c>
      <c r="F3465" s="39">
        <v>2805.911436780239</v>
      </c>
      <c r="G3465" s="39">
        <v>2878.59519789771</v>
      </c>
      <c r="H3465" s="39">
        <v>3214.9441929606978</v>
      </c>
      <c r="I3465" s="39">
        <v>3625.0022305262019</v>
      </c>
    </row>
    <row r="3466" spans="1:9" x14ac:dyDescent="0.35">
      <c r="A3466" s="37" t="s">
        <v>247</v>
      </c>
      <c r="B3466" s="37" t="s">
        <v>116</v>
      </c>
      <c r="C3466" s="73" t="s">
        <v>73</v>
      </c>
      <c r="D3466" s="39">
        <v>2421</v>
      </c>
      <c r="E3466" s="39">
        <v>2801.264073970367</v>
      </c>
      <c r="F3466" s="39">
        <v>3024.7284622973939</v>
      </c>
      <c r="G3466" s="39">
        <v>3247.977470155804</v>
      </c>
      <c r="H3466" s="39">
        <v>3323.0496596987541</v>
      </c>
      <c r="I3466" s="39">
        <v>3592.2134225633131</v>
      </c>
    </row>
    <row r="3467" spans="1:9" x14ac:dyDescent="0.35">
      <c r="A3467" s="37" t="s">
        <v>247</v>
      </c>
      <c r="B3467" s="37" t="s">
        <v>116</v>
      </c>
      <c r="C3467" s="73" t="s">
        <v>76</v>
      </c>
      <c r="D3467" s="39">
        <v>2575</v>
      </c>
      <c r="E3467" s="39">
        <v>2603.3535240740011</v>
      </c>
      <c r="F3467" s="39">
        <v>3068.3378735082142</v>
      </c>
      <c r="G3467" s="39">
        <v>3300.5775130409838</v>
      </c>
      <c r="H3467" s="39">
        <v>3501.8639459515712</v>
      </c>
      <c r="I3467" s="39">
        <v>3526.7126104896829</v>
      </c>
    </row>
    <row r="3468" spans="1:9" x14ac:dyDescent="0.35">
      <c r="A3468" s="37" t="s">
        <v>247</v>
      </c>
      <c r="B3468" s="37" t="s">
        <v>116</v>
      </c>
      <c r="C3468" s="73" t="s">
        <v>78</v>
      </c>
      <c r="D3468" s="39">
        <v>2688</v>
      </c>
      <c r="E3468" s="39">
        <v>2783.4584986087739</v>
      </c>
      <c r="F3468" s="39">
        <v>2862.6182840252</v>
      </c>
      <c r="G3468" s="39">
        <v>3359.239886244829</v>
      </c>
      <c r="H3468" s="39">
        <v>3577.3123375018131</v>
      </c>
      <c r="I3468" s="39">
        <v>3718.321728713081</v>
      </c>
    </row>
    <row r="3469" spans="1:9" x14ac:dyDescent="0.35">
      <c r="A3469" s="37" t="s">
        <v>247</v>
      </c>
      <c r="B3469" s="37" t="s">
        <v>116</v>
      </c>
      <c r="C3469" s="73" t="s">
        <v>80</v>
      </c>
      <c r="D3469" s="39">
        <v>3017</v>
      </c>
      <c r="E3469" s="39">
        <v>2969.8741062051831</v>
      </c>
      <c r="F3469" s="39">
        <v>3132.4477988960639</v>
      </c>
      <c r="G3469" s="39">
        <v>3209.144660293302</v>
      </c>
      <c r="H3469" s="39">
        <v>3728.1312157118191</v>
      </c>
      <c r="I3469" s="39">
        <v>3899.780063622457</v>
      </c>
    </row>
    <row r="3470" spans="1:9" x14ac:dyDescent="0.35">
      <c r="A3470" s="37" t="s">
        <v>247</v>
      </c>
      <c r="B3470" s="37" t="s">
        <v>116</v>
      </c>
      <c r="C3470" s="73" t="s">
        <v>82</v>
      </c>
      <c r="D3470" s="39">
        <v>2962</v>
      </c>
      <c r="E3470" s="39">
        <v>3321.31415652135</v>
      </c>
      <c r="F3470" s="39">
        <v>3370.4633619376909</v>
      </c>
      <c r="G3470" s="39">
        <v>3539.412419360774</v>
      </c>
      <c r="H3470" s="39">
        <v>3604.8459373248179</v>
      </c>
      <c r="I3470" s="39">
        <v>4117.0542279193132</v>
      </c>
    </row>
    <row r="3471" spans="1:9" x14ac:dyDescent="0.35">
      <c r="A3471" s="37" t="s">
        <v>247</v>
      </c>
      <c r="B3471" s="37" t="s">
        <v>116</v>
      </c>
      <c r="C3471" s="73" t="s">
        <v>84</v>
      </c>
      <c r="D3471" s="39">
        <v>2582</v>
      </c>
      <c r="E3471" s="39">
        <v>3156.8715476492221</v>
      </c>
      <c r="F3471" s="39">
        <v>3572.9218126610958</v>
      </c>
      <c r="G3471" s="39">
        <v>3649.0325541351431</v>
      </c>
      <c r="H3471" s="39">
        <v>3808.8201328977502</v>
      </c>
      <c r="I3471" s="39">
        <v>3831.119517334756</v>
      </c>
    </row>
    <row r="3472" spans="1:9" x14ac:dyDescent="0.35">
      <c r="A3472" s="37" t="s">
        <v>247</v>
      </c>
      <c r="B3472" s="37" t="s">
        <v>116</v>
      </c>
      <c r="C3472" s="73" t="s">
        <v>86</v>
      </c>
      <c r="D3472" s="39">
        <v>2140</v>
      </c>
      <c r="E3472" s="39">
        <v>2690.89633603331</v>
      </c>
      <c r="F3472" s="39">
        <v>3319.0428723748232</v>
      </c>
      <c r="G3472" s="39">
        <v>3728.9439771940979</v>
      </c>
      <c r="H3472" s="39">
        <v>3808.9728964034198</v>
      </c>
      <c r="I3472" s="39">
        <v>3926.559048504972</v>
      </c>
    </row>
    <row r="3473" spans="1:9" x14ac:dyDescent="0.35">
      <c r="A3473" s="37" t="s">
        <v>247</v>
      </c>
      <c r="B3473" s="37" t="s">
        <v>116</v>
      </c>
      <c r="C3473" s="73" t="s">
        <v>88</v>
      </c>
      <c r="D3473" s="39">
        <v>1484</v>
      </c>
      <c r="E3473" s="39">
        <v>2082.1108392277811</v>
      </c>
      <c r="F3473" s="39">
        <v>2626.2443593716798</v>
      </c>
      <c r="G3473" s="39">
        <v>3235.0838080420122</v>
      </c>
      <c r="H3473" s="39">
        <v>3605.8006431013641</v>
      </c>
      <c r="I3473" s="39">
        <v>3658.9808520546121</v>
      </c>
    </row>
    <row r="3474" spans="1:9" x14ac:dyDescent="0.35">
      <c r="A3474" s="37" t="s">
        <v>247</v>
      </c>
      <c r="B3474" s="37" t="s">
        <v>116</v>
      </c>
      <c r="C3474" s="73" t="s">
        <v>90</v>
      </c>
      <c r="D3474" s="39">
        <v>913</v>
      </c>
      <c r="E3474" s="39">
        <v>1325.457053735397</v>
      </c>
      <c r="F3474" s="39">
        <v>1891.997957627455</v>
      </c>
      <c r="G3474" s="39">
        <v>2371.5474713883532</v>
      </c>
      <c r="H3474" s="39">
        <v>2932.0237221531329</v>
      </c>
      <c r="I3474" s="39">
        <v>3225.4882158223459</v>
      </c>
    </row>
    <row r="3475" spans="1:9" x14ac:dyDescent="0.35">
      <c r="A3475" s="37" t="s">
        <v>247</v>
      </c>
      <c r="B3475" s="37" t="s">
        <v>116</v>
      </c>
      <c r="C3475" s="73" t="s">
        <v>92</v>
      </c>
      <c r="D3475" s="39">
        <v>715</v>
      </c>
      <c r="E3475" s="39">
        <v>1079.30055839498</v>
      </c>
      <c r="F3475" s="39">
        <v>1632.5790452480469</v>
      </c>
      <c r="G3475" s="39">
        <v>2373.1421013171921</v>
      </c>
      <c r="H3475" s="39">
        <v>3146.3471582163479</v>
      </c>
      <c r="I3475" s="39">
        <v>3966.8744123966162</v>
      </c>
    </row>
    <row r="3476" spans="1:9" x14ac:dyDescent="0.35">
      <c r="A3476" s="37" t="s">
        <v>247</v>
      </c>
      <c r="B3476" s="37" t="s">
        <v>117</v>
      </c>
      <c r="C3476" s="73" t="s">
        <v>57</v>
      </c>
      <c r="D3476" s="39">
        <v>49</v>
      </c>
      <c r="E3476" s="39">
        <v>47.960797570306752</v>
      </c>
      <c r="F3476" s="39">
        <v>45.929223125381853</v>
      </c>
      <c r="G3476" s="39">
        <v>44.591184115979956</v>
      </c>
      <c r="H3476" s="39">
        <v>43.11728278409079</v>
      </c>
      <c r="I3476" s="39">
        <v>42.225865140209642</v>
      </c>
    </row>
    <row r="3477" spans="1:9" x14ac:dyDescent="0.35">
      <c r="A3477" s="37" t="s">
        <v>247</v>
      </c>
      <c r="B3477" s="37" t="s">
        <v>117</v>
      </c>
      <c r="C3477" s="74" t="s">
        <v>59</v>
      </c>
      <c r="D3477" s="39">
        <v>54</v>
      </c>
      <c r="E3477" s="39">
        <v>41.136197031907287</v>
      </c>
      <c r="F3477" s="39">
        <v>40.338166685590402</v>
      </c>
      <c r="G3477" s="39">
        <v>38.688503386081287</v>
      </c>
      <c r="H3477" s="39">
        <v>37.846852582056613</v>
      </c>
      <c r="I3477" s="39">
        <v>36.876232326341508</v>
      </c>
    </row>
    <row r="3478" spans="1:9" x14ac:dyDescent="0.35">
      <c r="A3478" s="37" t="s">
        <v>247</v>
      </c>
      <c r="B3478" s="37" t="s">
        <v>117</v>
      </c>
      <c r="C3478" s="73" t="s">
        <v>61</v>
      </c>
      <c r="D3478" s="39">
        <v>64</v>
      </c>
      <c r="E3478" s="39">
        <v>62.726910610990011</v>
      </c>
      <c r="F3478" s="39">
        <v>50.749781991704673</v>
      </c>
      <c r="G3478" s="39">
        <v>49.659344109812693</v>
      </c>
      <c r="H3478" s="39">
        <v>48.277069355391177</v>
      </c>
      <c r="I3478" s="39">
        <v>47.638113190278119</v>
      </c>
    </row>
    <row r="3479" spans="1:9" x14ac:dyDescent="0.35">
      <c r="A3479" s="37" t="s">
        <v>247</v>
      </c>
      <c r="B3479" s="37" t="s">
        <v>117</v>
      </c>
      <c r="C3479" s="73" t="s">
        <v>63</v>
      </c>
      <c r="D3479" s="39">
        <v>60</v>
      </c>
      <c r="E3479" s="39">
        <v>60.533387401482507</v>
      </c>
      <c r="F3479" s="39">
        <v>59.12176810760343</v>
      </c>
      <c r="G3479" s="39">
        <v>48.385935499549561</v>
      </c>
      <c r="H3479" s="39">
        <v>47.371198041085563</v>
      </c>
      <c r="I3479" s="39">
        <v>46.091774027317747</v>
      </c>
    </row>
    <row r="3480" spans="1:9" x14ac:dyDescent="0.35">
      <c r="A3480" s="37" t="s">
        <v>247</v>
      </c>
      <c r="B3480" s="37" t="s">
        <v>117</v>
      </c>
      <c r="C3480" s="73" t="s">
        <v>65</v>
      </c>
      <c r="D3480" s="39">
        <v>51</v>
      </c>
      <c r="E3480" s="39">
        <v>50.198045660617169</v>
      </c>
      <c r="F3480" s="39">
        <v>53.536832192354758</v>
      </c>
      <c r="G3480" s="39">
        <v>52.582329190595701</v>
      </c>
      <c r="H3480" s="39">
        <v>45.072137040368929</v>
      </c>
      <c r="I3480" s="39">
        <v>44.088450897651292</v>
      </c>
    </row>
    <row r="3481" spans="1:9" x14ac:dyDescent="0.35">
      <c r="A3481" s="37" t="s">
        <v>247</v>
      </c>
      <c r="B3481" s="37" t="s">
        <v>117</v>
      </c>
      <c r="C3481" s="73" t="s">
        <v>67</v>
      </c>
      <c r="D3481" s="39">
        <v>60</v>
      </c>
      <c r="E3481" s="39">
        <v>53.846481118779749</v>
      </c>
      <c r="F3481" s="39">
        <v>54.592727499890529</v>
      </c>
      <c r="G3481" s="39">
        <v>57.834683634737871</v>
      </c>
      <c r="H3481" s="39">
        <v>57.357360056515482</v>
      </c>
      <c r="I3481" s="39">
        <v>52.242315030710628</v>
      </c>
    </row>
    <row r="3482" spans="1:9" x14ac:dyDescent="0.35">
      <c r="A3482" s="37" t="s">
        <v>247</v>
      </c>
      <c r="B3482" s="37" t="s">
        <v>117</v>
      </c>
      <c r="C3482" s="73" t="s">
        <v>69</v>
      </c>
      <c r="D3482" s="39">
        <v>45</v>
      </c>
      <c r="E3482" s="39">
        <v>40.192919218974083</v>
      </c>
      <c r="F3482" s="39">
        <v>36.345073103462141</v>
      </c>
      <c r="G3482" s="39">
        <v>37.303443879672471</v>
      </c>
      <c r="H3482" s="39">
        <v>40.274289198240851</v>
      </c>
      <c r="I3482" s="39">
        <v>39.994701326155507</v>
      </c>
    </row>
    <row r="3483" spans="1:9" x14ac:dyDescent="0.35">
      <c r="A3483" s="37" t="s">
        <v>247</v>
      </c>
      <c r="B3483" s="37" t="s">
        <v>117</v>
      </c>
      <c r="C3483" s="73" t="s">
        <v>71</v>
      </c>
      <c r="D3483" s="39">
        <v>32</v>
      </c>
      <c r="E3483" s="39">
        <v>41.225819674061363</v>
      </c>
      <c r="F3483" s="39">
        <v>36.508305418130462</v>
      </c>
      <c r="G3483" s="39">
        <v>33.837563804865702</v>
      </c>
      <c r="H3483" s="39">
        <v>34.75433323910724</v>
      </c>
      <c r="I3483" s="39">
        <v>37.328370727420911</v>
      </c>
    </row>
    <row r="3484" spans="1:9" x14ac:dyDescent="0.35">
      <c r="A3484" s="37" t="s">
        <v>247</v>
      </c>
      <c r="B3484" s="37" t="s">
        <v>117</v>
      </c>
      <c r="C3484" s="73" t="s">
        <v>73</v>
      </c>
      <c r="D3484" s="39">
        <v>38</v>
      </c>
      <c r="E3484" s="39">
        <v>39.446626503568481</v>
      </c>
      <c r="F3484" s="39">
        <v>45.876730532407016</v>
      </c>
      <c r="G3484" s="39">
        <v>42.137672462980262</v>
      </c>
      <c r="H3484" s="39">
        <v>40.06450542868928</v>
      </c>
      <c r="I3484" s="39">
        <v>41.153765975444131</v>
      </c>
    </row>
    <row r="3485" spans="1:9" x14ac:dyDescent="0.35">
      <c r="A3485" s="37" t="s">
        <v>247</v>
      </c>
      <c r="B3485" s="37" t="s">
        <v>117</v>
      </c>
      <c r="C3485" s="73" t="s">
        <v>76</v>
      </c>
      <c r="D3485" s="39">
        <v>28</v>
      </c>
      <c r="E3485" s="39">
        <v>34.138088896627004</v>
      </c>
      <c r="F3485" s="39">
        <v>35.59602975779196</v>
      </c>
      <c r="G3485" s="39">
        <v>41.468846650500481</v>
      </c>
      <c r="H3485" s="39">
        <v>38.017506013551447</v>
      </c>
      <c r="I3485" s="39">
        <v>36.015662569810587</v>
      </c>
    </row>
    <row r="3486" spans="1:9" x14ac:dyDescent="0.35">
      <c r="A3486" s="37" t="s">
        <v>247</v>
      </c>
      <c r="B3486" s="37" t="s">
        <v>117</v>
      </c>
      <c r="C3486" s="73" t="s">
        <v>78</v>
      </c>
      <c r="D3486" s="39">
        <v>61</v>
      </c>
      <c r="E3486" s="39">
        <v>47.880333019402151</v>
      </c>
      <c r="F3486" s="39">
        <v>49.331567672986878</v>
      </c>
      <c r="G3486" s="39">
        <v>50.576885834855617</v>
      </c>
      <c r="H3486" s="39">
        <v>55.36843152728467</v>
      </c>
      <c r="I3486" s="39">
        <v>52.733653584346897</v>
      </c>
    </row>
    <row r="3487" spans="1:9" x14ac:dyDescent="0.35">
      <c r="A3487" s="37" t="s">
        <v>247</v>
      </c>
      <c r="B3487" s="37" t="s">
        <v>117</v>
      </c>
      <c r="C3487" s="73" t="s">
        <v>80</v>
      </c>
      <c r="D3487" s="39">
        <v>36</v>
      </c>
      <c r="E3487" s="39">
        <v>42.569578274718793</v>
      </c>
      <c r="F3487" s="39">
        <v>36.925793977160779</v>
      </c>
      <c r="G3487" s="39">
        <v>38.093664284871018</v>
      </c>
      <c r="H3487" s="39">
        <v>39.838524057821473</v>
      </c>
      <c r="I3487" s="39">
        <v>43.799939897530543</v>
      </c>
    </row>
    <row r="3488" spans="1:9" x14ac:dyDescent="0.35">
      <c r="A3488" s="37" t="s">
        <v>247</v>
      </c>
      <c r="B3488" s="37" t="s">
        <v>117</v>
      </c>
      <c r="C3488" s="73" t="s">
        <v>82</v>
      </c>
      <c r="D3488" s="39">
        <v>31</v>
      </c>
      <c r="E3488" s="39">
        <v>20.274438431082391</v>
      </c>
      <c r="F3488" s="39">
        <v>22.81124465685604</v>
      </c>
      <c r="G3488" s="39">
        <v>19.21134388552559</v>
      </c>
      <c r="H3488" s="39">
        <v>20.159904545414911</v>
      </c>
      <c r="I3488" s="39">
        <v>21.710728035354482</v>
      </c>
    </row>
    <row r="3489" spans="1:9" x14ac:dyDescent="0.35">
      <c r="A3489" s="37" t="s">
        <v>247</v>
      </c>
      <c r="B3489" s="37" t="s">
        <v>117</v>
      </c>
      <c r="C3489" s="73" t="s">
        <v>84</v>
      </c>
      <c r="D3489" s="39">
        <v>22</v>
      </c>
      <c r="E3489" s="39">
        <v>27.848901497464389</v>
      </c>
      <c r="F3489" s="39">
        <v>25.068194916419969</v>
      </c>
      <c r="G3489" s="39">
        <v>26.450250276158119</v>
      </c>
      <c r="H3489" s="39">
        <v>24.813912695910481</v>
      </c>
      <c r="I3489" s="39">
        <v>25.599560291586741</v>
      </c>
    </row>
    <row r="3490" spans="1:9" x14ac:dyDescent="0.35">
      <c r="A3490" s="37" t="s">
        <v>247</v>
      </c>
      <c r="B3490" s="37" t="s">
        <v>117</v>
      </c>
      <c r="C3490" s="73" t="s">
        <v>86</v>
      </c>
      <c r="D3490" s="39">
        <v>3</v>
      </c>
      <c r="E3490" s="39">
        <v>3.7202014644525652</v>
      </c>
      <c r="F3490" s="39">
        <v>5.882284238084571</v>
      </c>
      <c r="G3490" s="39">
        <v>3.956943670931147</v>
      </c>
      <c r="H3490" s="39">
        <v>5.2380802060638034</v>
      </c>
      <c r="I3490" s="39">
        <v>4.0676621945898894</v>
      </c>
    </row>
    <row r="3491" spans="1:9" x14ac:dyDescent="0.35">
      <c r="A3491" s="37" t="s">
        <v>247</v>
      </c>
      <c r="B3491" s="37" t="s">
        <v>117</v>
      </c>
      <c r="C3491" s="73" t="s">
        <v>88</v>
      </c>
      <c r="D3491" s="39">
        <v>1</v>
      </c>
      <c r="E3491" s="39">
        <v>7.1128329500881584</v>
      </c>
      <c r="F3491" s="39">
        <v>8.6380746377619726</v>
      </c>
      <c r="G3491" s="39">
        <v>12.34783513176432</v>
      </c>
      <c r="H3491" s="39">
        <v>9.6335741128384491</v>
      </c>
      <c r="I3491" s="39">
        <v>11.79334097869951</v>
      </c>
    </row>
    <row r="3492" spans="1:9" x14ac:dyDescent="0.35">
      <c r="A3492" s="37" t="s">
        <v>247</v>
      </c>
      <c r="B3492" s="37" t="s">
        <v>117</v>
      </c>
      <c r="C3492" s="73" t="s">
        <v>90</v>
      </c>
      <c r="D3492" s="39">
        <v>17</v>
      </c>
      <c r="E3492" s="39">
        <v>21.795998172076089</v>
      </c>
      <c r="F3492" s="39">
        <v>29.276144456503712</v>
      </c>
      <c r="G3492" s="39">
        <v>31.43262657894082</v>
      </c>
      <c r="H3492" s="39">
        <v>36.266261700745282</v>
      </c>
      <c r="I3492" s="39">
        <v>33.7716363446145</v>
      </c>
    </row>
    <row r="3493" spans="1:9" x14ac:dyDescent="0.35">
      <c r="A3493" s="37" t="s">
        <v>247</v>
      </c>
      <c r="B3493" s="37" t="s">
        <v>117</v>
      </c>
      <c r="C3493" s="73" t="s">
        <v>92</v>
      </c>
      <c r="D3493" s="39">
        <v>1</v>
      </c>
      <c r="E3493" s="39">
        <v>5.6574127767303422</v>
      </c>
      <c r="F3493" s="39">
        <v>11.85231850312428</v>
      </c>
      <c r="G3493" s="39">
        <v>19.828910738721081</v>
      </c>
      <c r="H3493" s="39">
        <v>24.844713345075199</v>
      </c>
      <c r="I3493" s="39">
        <v>31.004043421002649</v>
      </c>
    </row>
    <row r="3494" spans="1:9" x14ac:dyDescent="0.35">
      <c r="A3494" s="37" t="s">
        <v>247</v>
      </c>
      <c r="B3494" s="37" t="s">
        <v>118</v>
      </c>
      <c r="C3494" s="73" t="s">
        <v>57</v>
      </c>
      <c r="D3494" s="39">
        <v>2378</v>
      </c>
      <c r="E3494" s="39">
        <v>2409.0627992692398</v>
      </c>
      <c r="F3494" s="39">
        <v>2479.321551147621</v>
      </c>
      <c r="G3494" s="39">
        <v>2606.9816288114862</v>
      </c>
      <c r="H3494" s="39">
        <v>2785.6056869400409</v>
      </c>
      <c r="I3494" s="39">
        <v>2913.925752031309</v>
      </c>
    </row>
    <row r="3495" spans="1:9" x14ac:dyDescent="0.35">
      <c r="A3495" s="37" t="s">
        <v>247</v>
      </c>
      <c r="B3495" s="37" t="s">
        <v>118</v>
      </c>
      <c r="C3495" s="74" t="s">
        <v>59</v>
      </c>
      <c r="D3495" s="39">
        <v>2718</v>
      </c>
      <c r="E3495" s="39">
        <v>2565.010038297421</v>
      </c>
      <c r="F3495" s="39">
        <v>2651.9252221685251</v>
      </c>
      <c r="G3495" s="39">
        <v>2743.4243752715088</v>
      </c>
      <c r="H3495" s="39">
        <v>2891.6929232822372</v>
      </c>
      <c r="I3495" s="39">
        <v>3085.835815274796</v>
      </c>
    </row>
    <row r="3496" spans="1:9" x14ac:dyDescent="0.35">
      <c r="A3496" s="37" t="s">
        <v>247</v>
      </c>
      <c r="B3496" s="37" t="s">
        <v>118</v>
      </c>
      <c r="C3496" s="73" t="s">
        <v>61</v>
      </c>
      <c r="D3496" s="39">
        <v>2965</v>
      </c>
      <c r="E3496" s="39">
        <v>2883.4262558308969</v>
      </c>
      <c r="F3496" s="39">
        <v>2768.9391486663289</v>
      </c>
      <c r="G3496" s="39">
        <v>2876.0363883574992</v>
      </c>
      <c r="H3496" s="39">
        <v>2980.9021565244811</v>
      </c>
      <c r="I3496" s="39">
        <v>3143.8322083987382</v>
      </c>
    </row>
    <row r="3497" spans="1:9" x14ac:dyDescent="0.35">
      <c r="A3497" s="37" t="s">
        <v>247</v>
      </c>
      <c r="B3497" s="37" t="s">
        <v>118</v>
      </c>
      <c r="C3497" s="73" t="s">
        <v>63</v>
      </c>
      <c r="D3497" s="39">
        <v>2732</v>
      </c>
      <c r="E3497" s="39">
        <v>3030.4354937439321</v>
      </c>
      <c r="F3497" s="39">
        <v>3000.0199380680178</v>
      </c>
      <c r="G3497" s="39">
        <v>2910.654320402823</v>
      </c>
      <c r="H3497" s="39">
        <v>3025.4976221704378</v>
      </c>
      <c r="I3497" s="39">
        <v>3136.554690462664</v>
      </c>
    </row>
    <row r="3498" spans="1:9" x14ac:dyDescent="0.35">
      <c r="A3498" s="37" t="s">
        <v>247</v>
      </c>
      <c r="B3498" s="37" t="s">
        <v>118</v>
      </c>
      <c r="C3498" s="73" t="s">
        <v>65</v>
      </c>
      <c r="D3498" s="39">
        <v>2521</v>
      </c>
      <c r="E3498" s="39">
        <v>2670.1582909241151</v>
      </c>
      <c r="F3498" s="39">
        <v>3064.047504840009</v>
      </c>
      <c r="G3498" s="39">
        <v>3072.786847059489</v>
      </c>
      <c r="H3498" s="39">
        <v>3009.8632275049299</v>
      </c>
      <c r="I3498" s="39">
        <v>3110.87644877823</v>
      </c>
    </row>
    <row r="3499" spans="1:9" x14ac:dyDescent="0.35">
      <c r="A3499" s="37" t="s">
        <v>247</v>
      </c>
      <c r="B3499" s="37" t="s">
        <v>118</v>
      </c>
      <c r="C3499" s="73" t="s">
        <v>67</v>
      </c>
      <c r="D3499" s="39">
        <v>2684</v>
      </c>
      <c r="E3499" s="39">
        <v>2546.5277903892829</v>
      </c>
      <c r="F3499" s="39">
        <v>2809.898660275675</v>
      </c>
      <c r="G3499" s="39">
        <v>3173.056943554649</v>
      </c>
      <c r="H3499" s="39">
        <v>3205.1479414005948</v>
      </c>
      <c r="I3499" s="39">
        <v>3166.5541793236048</v>
      </c>
    </row>
    <row r="3500" spans="1:9" x14ac:dyDescent="0.35">
      <c r="A3500" s="37" t="s">
        <v>247</v>
      </c>
      <c r="B3500" s="37" t="s">
        <v>118</v>
      </c>
      <c r="C3500" s="73" t="s">
        <v>69</v>
      </c>
      <c r="D3500" s="39">
        <v>2634</v>
      </c>
      <c r="E3500" s="39">
        <v>2706.132687988757</v>
      </c>
      <c r="F3500" s="39">
        <v>2719.696045232884</v>
      </c>
      <c r="G3500" s="39">
        <v>2971.0355086797722</v>
      </c>
      <c r="H3500" s="39">
        <v>3319.555742214146</v>
      </c>
      <c r="I3500" s="39">
        <v>3371.315175693072</v>
      </c>
    </row>
    <row r="3501" spans="1:9" x14ac:dyDescent="0.35">
      <c r="A3501" s="37" t="s">
        <v>247</v>
      </c>
      <c r="B3501" s="37" t="s">
        <v>118</v>
      </c>
      <c r="C3501" s="73" t="s">
        <v>71</v>
      </c>
      <c r="D3501" s="39">
        <v>2678</v>
      </c>
      <c r="E3501" s="39">
        <v>2773.2030479511109</v>
      </c>
      <c r="F3501" s="39">
        <v>2885.521854006689</v>
      </c>
      <c r="G3501" s="39">
        <v>2937.198186306864</v>
      </c>
      <c r="H3501" s="39">
        <v>3190.1638719754219</v>
      </c>
      <c r="I3501" s="39">
        <v>3543.3128033265662</v>
      </c>
    </row>
    <row r="3502" spans="1:9" x14ac:dyDescent="0.35">
      <c r="A3502" s="37" t="s">
        <v>247</v>
      </c>
      <c r="B3502" s="37" t="s">
        <v>118</v>
      </c>
      <c r="C3502" s="73" t="s">
        <v>73</v>
      </c>
      <c r="D3502" s="39">
        <v>2383</v>
      </c>
      <c r="E3502" s="39">
        <v>2869.016313496692</v>
      </c>
      <c r="F3502" s="39">
        <v>2962.8143150371411</v>
      </c>
      <c r="G3502" s="39">
        <v>3101.1643346652668</v>
      </c>
      <c r="H3502" s="39">
        <v>3172.4238597814001</v>
      </c>
      <c r="I3502" s="39">
        <v>3432.4300652713709</v>
      </c>
    </row>
    <row r="3503" spans="1:9" x14ac:dyDescent="0.35">
      <c r="A3503" s="37" t="s">
        <v>247</v>
      </c>
      <c r="B3503" s="37" t="s">
        <v>118</v>
      </c>
      <c r="C3503" s="73" t="s">
        <v>76</v>
      </c>
      <c r="D3503" s="39">
        <v>2612</v>
      </c>
      <c r="E3503" s="39">
        <v>2612.7085485109419</v>
      </c>
      <c r="F3503" s="39">
        <v>3111.656699811454</v>
      </c>
      <c r="G3503" s="39">
        <v>3236.4982737741871</v>
      </c>
      <c r="H3503" s="39">
        <v>3390.9084735074912</v>
      </c>
      <c r="I3503" s="39">
        <v>3477.296725156149</v>
      </c>
    </row>
    <row r="3504" spans="1:9" x14ac:dyDescent="0.35">
      <c r="A3504" s="37" t="s">
        <v>247</v>
      </c>
      <c r="B3504" s="37" t="s">
        <v>118</v>
      </c>
      <c r="C3504" s="73" t="s">
        <v>78</v>
      </c>
      <c r="D3504" s="39">
        <v>2829</v>
      </c>
      <c r="E3504" s="39">
        <v>2781.375962602177</v>
      </c>
      <c r="F3504" s="39">
        <v>2805.3861499986851</v>
      </c>
      <c r="G3504" s="39">
        <v>3312.9993613283609</v>
      </c>
      <c r="H3504" s="39">
        <v>3456.6432356595251</v>
      </c>
      <c r="I3504" s="39">
        <v>3620.6690755858822</v>
      </c>
    </row>
    <row r="3505" spans="1:9" x14ac:dyDescent="0.35">
      <c r="A3505" s="37" t="s">
        <v>247</v>
      </c>
      <c r="B3505" s="37" t="s">
        <v>118</v>
      </c>
      <c r="C3505" s="73" t="s">
        <v>80</v>
      </c>
      <c r="D3505" s="39">
        <v>2874</v>
      </c>
      <c r="E3505" s="39">
        <v>2873.2911459682691</v>
      </c>
      <c r="F3505" s="39">
        <v>2875.2734634537851</v>
      </c>
      <c r="G3505" s="39">
        <v>2919.6107058701691</v>
      </c>
      <c r="H3505" s="39">
        <v>3420.1900925736122</v>
      </c>
      <c r="I3505" s="39">
        <v>3577.2885399888578</v>
      </c>
    </row>
    <row r="3506" spans="1:9" x14ac:dyDescent="0.35">
      <c r="A3506" s="37" t="s">
        <v>247</v>
      </c>
      <c r="B3506" s="37" t="s">
        <v>118</v>
      </c>
      <c r="C3506" s="73" t="s">
        <v>82</v>
      </c>
      <c r="D3506" s="39">
        <v>2604</v>
      </c>
      <c r="E3506" s="39">
        <v>2895.166403178881</v>
      </c>
      <c r="F3506" s="39">
        <v>2941.717686237108</v>
      </c>
      <c r="G3506" s="39">
        <v>2985.5010052369362</v>
      </c>
      <c r="H3506" s="39">
        <v>3043.829274725103</v>
      </c>
      <c r="I3506" s="39">
        <v>3543.8111179308562</v>
      </c>
    </row>
    <row r="3507" spans="1:9" x14ac:dyDescent="0.35">
      <c r="A3507" s="37" t="s">
        <v>247</v>
      </c>
      <c r="B3507" s="37" t="s">
        <v>118</v>
      </c>
      <c r="C3507" s="73" t="s">
        <v>84</v>
      </c>
      <c r="D3507" s="39">
        <v>2256</v>
      </c>
      <c r="E3507" s="39">
        <v>2624.8539168545472</v>
      </c>
      <c r="F3507" s="39">
        <v>2903.076999474662</v>
      </c>
      <c r="G3507" s="39">
        <v>2989.6674731938119</v>
      </c>
      <c r="H3507" s="39">
        <v>3063.9615097979249</v>
      </c>
      <c r="I3507" s="39">
        <v>3134.6362619135612</v>
      </c>
    </row>
    <row r="3508" spans="1:9" x14ac:dyDescent="0.35">
      <c r="A3508" s="37" t="s">
        <v>247</v>
      </c>
      <c r="B3508" s="37" t="s">
        <v>118</v>
      </c>
      <c r="C3508" s="73" t="s">
        <v>86</v>
      </c>
      <c r="D3508" s="39">
        <v>2034</v>
      </c>
      <c r="E3508" s="39">
        <v>2168.0063614472169</v>
      </c>
      <c r="F3508" s="39">
        <v>2523.6035266755262</v>
      </c>
      <c r="G3508" s="39">
        <v>2794.6459651669429</v>
      </c>
      <c r="H3508" s="39">
        <v>2905.7871837244502</v>
      </c>
      <c r="I3508" s="39">
        <v>3000.1702465226949</v>
      </c>
    </row>
    <row r="3509" spans="1:9" x14ac:dyDescent="0.35">
      <c r="A3509" s="37" t="s">
        <v>247</v>
      </c>
      <c r="B3509" s="37" t="s">
        <v>118</v>
      </c>
      <c r="C3509" s="73" t="s">
        <v>88</v>
      </c>
      <c r="D3509" s="39">
        <v>1439</v>
      </c>
      <c r="E3509" s="39">
        <v>1893.9506952208919</v>
      </c>
      <c r="F3509" s="39">
        <v>2029.386113197849</v>
      </c>
      <c r="G3509" s="39">
        <v>2378.9492238781459</v>
      </c>
      <c r="H3509" s="39">
        <v>2642.9210630739371</v>
      </c>
      <c r="I3509" s="39">
        <v>2773.6371328214141</v>
      </c>
    </row>
    <row r="3510" spans="1:9" x14ac:dyDescent="0.35">
      <c r="A3510" s="37" t="s">
        <v>247</v>
      </c>
      <c r="B3510" s="37" t="s">
        <v>118</v>
      </c>
      <c r="C3510" s="73" t="s">
        <v>90</v>
      </c>
      <c r="D3510" s="39">
        <v>778</v>
      </c>
      <c r="E3510" s="39">
        <v>1233.9629229481</v>
      </c>
      <c r="F3510" s="39">
        <v>1627.9463493035969</v>
      </c>
      <c r="G3510" s="39">
        <v>1776.647414510297</v>
      </c>
      <c r="H3510" s="39">
        <v>2102.5236356342339</v>
      </c>
      <c r="I3510" s="39">
        <v>2344.4349060564832</v>
      </c>
    </row>
    <row r="3511" spans="1:9" x14ac:dyDescent="0.35">
      <c r="A3511" s="37" t="s">
        <v>247</v>
      </c>
      <c r="B3511" s="37" t="s">
        <v>118</v>
      </c>
      <c r="C3511" s="73" t="s">
        <v>92</v>
      </c>
      <c r="D3511" s="39">
        <v>643</v>
      </c>
      <c r="E3511" s="39">
        <v>916.66888510501656</v>
      </c>
      <c r="F3511" s="39">
        <v>1418.497158413632</v>
      </c>
      <c r="G3511" s="39">
        <v>2006.793633254086</v>
      </c>
      <c r="H3511" s="39">
        <v>2463.2529587809559</v>
      </c>
      <c r="I3511" s="39">
        <v>2977.3678452182721</v>
      </c>
    </row>
    <row r="3512" spans="1:9" x14ac:dyDescent="0.35">
      <c r="A3512" s="37" t="s">
        <v>247</v>
      </c>
      <c r="B3512" s="37" t="s">
        <v>119</v>
      </c>
      <c r="C3512" s="73" t="s">
        <v>57</v>
      </c>
      <c r="D3512" s="39">
        <v>25832</v>
      </c>
      <c r="E3512" s="39">
        <v>28097.7945700932</v>
      </c>
      <c r="F3512" s="39">
        <v>30394.763213242419</v>
      </c>
      <c r="G3512" s="39">
        <v>33094.459317643617</v>
      </c>
      <c r="H3512" s="39">
        <v>35185.405792872763</v>
      </c>
      <c r="I3512" s="39">
        <v>36432.653720949202</v>
      </c>
    </row>
    <row r="3513" spans="1:9" x14ac:dyDescent="0.35">
      <c r="A3513" s="37" t="s">
        <v>247</v>
      </c>
      <c r="B3513" s="37" t="s">
        <v>119</v>
      </c>
      <c r="C3513" s="74" t="s">
        <v>59</v>
      </c>
      <c r="D3513" s="39">
        <v>26914</v>
      </c>
      <c r="E3513" s="39">
        <v>29333.236244821721</v>
      </c>
      <c r="F3513" s="39">
        <v>31543.80886579489</v>
      </c>
      <c r="G3513" s="39">
        <v>33556.221463838592</v>
      </c>
      <c r="H3513" s="39">
        <v>35465.829691849976</v>
      </c>
      <c r="I3513" s="39">
        <v>37286.978698713523</v>
      </c>
    </row>
    <row r="3514" spans="1:9" x14ac:dyDescent="0.35">
      <c r="A3514" s="37" t="s">
        <v>247</v>
      </c>
      <c r="B3514" s="37" t="s">
        <v>119</v>
      </c>
      <c r="C3514" s="73" t="s">
        <v>61</v>
      </c>
      <c r="D3514" s="39">
        <v>26958</v>
      </c>
      <c r="E3514" s="39">
        <v>29499.416136371688</v>
      </c>
      <c r="F3514" s="39">
        <v>31378.615184918141</v>
      </c>
      <c r="G3514" s="39">
        <v>33228.919782675417</v>
      </c>
      <c r="H3514" s="39">
        <v>34401.495500422141</v>
      </c>
      <c r="I3514" s="39">
        <v>35933.721234434219</v>
      </c>
    </row>
    <row r="3515" spans="1:9" x14ac:dyDescent="0.35">
      <c r="A3515" s="37" t="s">
        <v>247</v>
      </c>
      <c r="B3515" s="37" t="s">
        <v>119</v>
      </c>
      <c r="C3515" s="73" t="s">
        <v>63</v>
      </c>
      <c r="D3515" s="39">
        <v>23521</v>
      </c>
      <c r="E3515" s="39">
        <v>28685.10229029664</v>
      </c>
      <c r="F3515" s="39">
        <v>31211.431400362289</v>
      </c>
      <c r="G3515" s="39">
        <v>32424.09790086775</v>
      </c>
      <c r="H3515" s="39">
        <v>33376.317796599447</v>
      </c>
      <c r="I3515" s="39">
        <v>34167.132114146872</v>
      </c>
    </row>
    <row r="3516" spans="1:9" x14ac:dyDescent="0.35">
      <c r="A3516" s="37" t="s">
        <v>247</v>
      </c>
      <c r="B3516" s="37" t="s">
        <v>119</v>
      </c>
      <c r="C3516" s="73" t="s">
        <v>65</v>
      </c>
      <c r="D3516" s="39">
        <v>23600</v>
      </c>
      <c r="E3516" s="39">
        <v>24237.653867470541</v>
      </c>
      <c r="F3516" s="39">
        <v>29832.132070419091</v>
      </c>
      <c r="G3516" s="39">
        <v>31946.88555053325</v>
      </c>
      <c r="H3516" s="39">
        <v>32085.055745538481</v>
      </c>
      <c r="I3516" s="39">
        <v>32601.55038536412</v>
      </c>
    </row>
    <row r="3517" spans="1:9" x14ac:dyDescent="0.35">
      <c r="A3517" s="37" t="s">
        <v>247</v>
      </c>
      <c r="B3517" s="37" t="s">
        <v>119</v>
      </c>
      <c r="C3517" s="73" t="s">
        <v>67</v>
      </c>
      <c r="D3517" s="39">
        <v>25516</v>
      </c>
      <c r="E3517" s="39">
        <v>25370.118132924032</v>
      </c>
      <c r="F3517" s="39">
        <v>27706.416434114439</v>
      </c>
      <c r="G3517" s="39">
        <v>32612.03696751282</v>
      </c>
      <c r="H3517" s="39">
        <v>33785.718410611138</v>
      </c>
      <c r="I3517" s="39">
        <v>33471.239236854752</v>
      </c>
    </row>
    <row r="3518" spans="1:9" x14ac:dyDescent="0.35">
      <c r="A3518" s="37" t="s">
        <v>247</v>
      </c>
      <c r="B3518" s="37" t="s">
        <v>119</v>
      </c>
      <c r="C3518" s="73" t="s">
        <v>69</v>
      </c>
      <c r="D3518" s="39">
        <v>25973</v>
      </c>
      <c r="E3518" s="39">
        <v>27702.891948962901</v>
      </c>
      <c r="F3518" s="39">
        <v>28518.779390614702</v>
      </c>
      <c r="G3518" s="39">
        <v>30881.731353717711</v>
      </c>
      <c r="H3518" s="39">
        <v>34643.751966305514</v>
      </c>
      <c r="I3518" s="39">
        <v>35345.858736080758</v>
      </c>
    </row>
    <row r="3519" spans="1:9" x14ac:dyDescent="0.35">
      <c r="A3519" s="37" t="s">
        <v>247</v>
      </c>
      <c r="B3519" s="37" t="s">
        <v>119</v>
      </c>
      <c r="C3519" s="73" t="s">
        <v>71</v>
      </c>
      <c r="D3519" s="39">
        <v>25473</v>
      </c>
      <c r="E3519" s="39">
        <v>29140.60538543318</v>
      </c>
      <c r="F3519" s="39">
        <v>31022.758398883911</v>
      </c>
      <c r="G3519" s="39">
        <v>31824.56158926533</v>
      </c>
      <c r="H3519" s="39">
        <v>33649.413836688458</v>
      </c>
      <c r="I3519" s="39">
        <v>36928.185476254213</v>
      </c>
    </row>
    <row r="3520" spans="1:9" x14ac:dyDescent="0.35">
      <c r="A3520" s="37" t="s">
        <v>247</v>
      </c>
      <c r="B3520" s="37" t="s">
        <v>119</v>
      </c>
      <c r="C3520" s="73" t="s">
        <v>73</v>
      </c>
      <c r="D3520" s="39">
        <v>22338</v>
      </c>
      <c r="E3520" s="39">
        <v>27776.44282077207</v>
      </c>
      <c r="F3520" s="39">
        <v>31088.155401819349</v>
      </c>
      <c r="G3520" s="39">
        <v>32761.87068729382</v>
      </c>
      <c r="H3520" s="39">
        <v>32916.138260274201</v>
      </c>
      <c r="I3520" s="39">
        <v>34477.678099577817</v>
      </c>
    </row>
    <row r="3521" spans="1:9" x14ac:dyDescent="0.35">
      <c r="A3521" s="37" t="s">
        <v>247</v>
      </c>
      <c r="B3521" s="37" t="s">
        <v>119</v>
      </c>
      <c r="C3521" s="73" t="s">
        <v>76</v>
      </c>
      <c r="D3521" s="39">
        <v>22032</v>
      </c>
      <c r="E3521" s="39">
        <v>24247.342717911972</v>
      </c>
      <c r="F3521" s="39">
        <v>29595.01516340944</v>
      </c>
      <c r="G3521" s="39">
        <v>32544.188984494911</v>
      </c>
      <c r="H3521" s="39">
        <v>33449.642098335651</v>
      </c>
      <c r="I3521" s="39">
        <v>33382.558999997993</v>
      </c>
    </row>
    <row r="3522" spans="1:9" x14ac:dyDescent="0.35">
      <c r="A3522" s="37" t="s">
        <v>247</v>
      </c>
      <c r="B3522" s="37" t="s">
        <v>119</v>
      </c>
      <c r="C3522" s="73" t="s">
        <v>78</v>
      </c>
      <c r="D3522" s="39">
        <v>20965</v>
      </c>
      <c r="E3522" s="39">
        <v>23564.880072373529</v>
      </c>
      <c r="F3522" s="39">
        <v>25608.843498682061</v>
      </c>
      <c r="G3522" s="39">
        <v>30604.425258491981</v>
      </c>
      <c r="H3522" s="39">
        <v>32648.642278185758</v>
      </c>
      <c r="I3522" s="39">
        <v>33247.635008448327</v>
      </c>
    </row>
    <row r="3523" spans="1:9" x14ac:dyDescent="0.35">
      <c r="A3523" s="37" t="s">
        <v>247</v>
      </c>
      <c r="B3523" s="37" t="s">
        <v>119</v>
      </c>
      <c r="C3523" s="73" t="s">
        <v>80</v>
      </c>
      <c r="D3523" s="39">
        <v>19006</v>
      </c>
      <c r="E3523" s="39">
        <v>21565.267475691679</v>
      </c>
      <c r="F3523" s="39">
        <v>23970.914438690608</v>
      </c>
      <c r="G3523" s="39">
        <v>25680.064502448189</v>
      </c>
      <c r="H3523" s="39">
        <v>29722.986879951251</v>
      </c>
      <c r="I3523" s="39">
        <v>31307.862860724999</v>
      </c>
    </row>
    <row r="3524" spans="1:9" x14ac:dyDescent="0.35">
      <c r="A3524" s="37" t="s">
        <v>247</v>
      </c>
      <c r="B3524" s="37" t="s">
        <v>119</v>
      </c>
      <c r="C3524" s="73" t="s">
        <v>82</v>
      </c>
      <c r="D3524" s="39">
        <v>17272</v>
      </c>
      <c r="E3524" s="39">
        <v>19354.418242170239</v>
      </c>
      <c r="F3524" s="39">
        <v>21722.49000950528</v>
      </c>
      <c r="G3524" s="39">
        <v>23842.620753159939</v>
      </c>
      <c r="H3524" s="39">
        <v>24919.931565148501</v>
      </c>
      <c r="I3524" s="39">
        <v>28387.54807960695</v>
      </c>
    </row>
    <row r="3525" spans="1:9" x14ac:dyDescent="0.35">
      <c r="A3525" s="37" t="s">
        <v>247</v>
      </c>
      <c r="B3525" s="37" t="s">
        <v>119</v>
      </c>
      <c r="C3525" s="73" t="s">
        <v>84</v>
      </c>
      <c r="D3525" s="39">
        <v>14598</v>
      </c>
      <c r="E3525" s="39">
        <v>17565.26471215532</v>
      </c>
      <c r="F3525" s="39">
        <v>19610.826238072619</v>
      </c>
      <c r="G3525" s="39">
        <v>21704.745526078172</v>
      </c>
      <c r="H3525" s="39">
        <v>23238.040771896449</v>
      </c>
      <c r="I3525" s="39">
        <v>24039.263759318739</v>
      </c>
    </row>
    <row r="3526" spans="1:9" x14ac:dyDescent="0.35">
      <c r="A3526" s="37" t="s">
        <v>247</v>
      </c>
      <c r="B3526" s="37" t="s">
        <v>119</v>
      </c>
      <c r="C3526" s="73" t="s">
        <v>86</v>
      </c>
      <c r="D3526" s="39">
        <v>13223</v>
      </c>
      <c r="E3526" s="39">
        <v>14250.65503411807</v>
      </c>
      <c r="F3526" s="39">
        <v>16973.25715670739</v>
      </c>
      <c r="G3526" s="39">
        <v>18828.568773263269</v>
      </c>
      <c r="H3526" s="39">
        <v>20316.773205151261</v>
      </c>
      <c r="I3526" s="39">
        <v>21557.167712328352</v>
      </c>
    </row>
    <row r="3527" spans="1:9" x14ac:dyDescent="0.35">
      <c r="A3527" s="37" t="s">
        <v>247</v>
      </c>
      <c r="B3527" s="37" t="s">
        <v>119</v>
      </c>
      <c r="C3527" s="73" t="s">
        <v>88</v>
      </c>
      <c r="D3527" s="39">
        <v>8520</v>
      </c>
      <c r="E3527" s="39">
        <v>12291.505680872429</v>
      </c>
      <c r="F3527" s="39">
        <v>13305.31217669372</v>
      </c>
      <c r="G3527" s="39">
        <v>15771.214391258631</v>
      </c>
      <c r="H3527" s="39">
        <v>17172.500402749811</v>
      </c>
      <c r="I3527" s="39">
        <v>18379.811743794449</v>
      </c>
    </row>
    <row r="3528" spans="1:9" x14ac:dyDescent="0.35">
      <c r="A3528" s="37" t="s">
        <v>247</v>
      </c>
      <c r="B3528" s="37" t="s">
        <v>119</v>
      </c>
      <c r="C3528" s="73" t="s">
        <v>90</v>
      </c>
      <c r="D3528" s="39">
        <v>5034</v>
      </c>
      <c r="E3528" s="39">
        <v>7370.142840388241</v>
      </c>
      <c r="F3528" s="39">
        <v>10599.13238019806</v>
      </c>
      <c r="G3528" s="39">
        <v>11559.229530274801</v>
      </c>
      <c r="H3528" s="39">
        <v>13465.311671506221</v>
      </c>
      <c r="I3528" s="39">
        <v>14623.88831975683</v>
      </c>
    </row>
    <row r="3529" spans="1:9" x14ac:dyDescent="0.35">
      <c r="A3529" s="37" t="s">
        <v>247</v>
      </c>
      <c r="B3529" s="37" t="s">
        <v>119</v>
      </c>
      <c r="C3529" s="73" t="s">
        <v>92</v>
      </c>
      <c r="D3529" s="39">
        <v>3965</v>
      </c>
      <c r="E3529" s="39">
        <v>5913.7687784097689</v>
      </c>
      <c r="F3529" s="39">
        <v>8740.8811090908803</v>
      </c>
      <c r="G3529" s="39">
        <v>12747.522747776869</v>
      </c>
      <c r="H3529" s="39">
        <v>15503.486891617369</v>
      </c>
      <c r="I3529" s="39">
        <v>18302.85531839995</v>
      </c>
    </row>
    <row r="3530" spans="1:9" x14ac:dyDescent="0.35">
      <c r="A3530" s="37" t="s">
        <v>247</v>
      </c>
      <c r="B3530" s="37" t="s">
        <v>120</v>
      </c>
      <c r="C3530" s="73" t="s">
        <v>57</v>
      </c>
      <c r="D3530" s="39">
        <v>203</v>
      </c>
      <c r="E3530" s="39">
        <v>204.0700343703069</v>
      </c>
      <c r="F3530" s="39">
        <v>186.32172753224421</v>
      </c>
      <c r="G3530" s="39">
        <v>171.5338475650336</v>
      </c>
      <c r="H3530" s="39">
        <v>161.02145378699129</v>
      </c>
      <c r="I3530" s="39">
        <v>150.05529535642481</v>
      </c>
    </row>
    <row r="3531" spans="1:9" x14ac:dyDescent="0.35">
      <c r="A3531" s="37" t="s">
        <v>247</v>
      </c>
      <c r="B3531" s="37" t="s">
        <v>120</v>
      </c>
      <c r="C3531" s="74" t="s">
        <v>59</v>
      </c>
      <c r="D3531" s="39">
        <v>253</v>
      </c>
      <c r="E3531" s="39">
        <v>181.71491947687261</v>
      </c>
      <c r="F3531" s="39">
        <v>167.38887727826361</v>
      </c>
      <c r="G3531" s="39">
        <v>151.58552478332209</v>
      </c>
      <c r="H3531" s="39">
        <v>140.18396206333469</v>
      </c>
      <c r="I3531" s="39">
        <v>131.9418084560225</v>
      </c>
    </row>
    <row r="3532" spans="1:9" x14ac:dyDescent="0.35">
      <c r="A3532" s="37" t="s">
        <v>247</v>
      </c>
      <c r="B3532" s="37" t="s">
        <v>120</v>
      </c>
      <c r="C3532" s="73" t="s">
        <v>61</v>
      </c>
      <c r="D3532" s="39">
        <v>251</v>
      </c>
      <c r="E3532" s="39">
        <v>213.1479578441766</v>
      </c>
      <c r="F3532" s="39">
        <v>159.46664791577561</v>
      </c>
      <c r="G3532" s="39">
        <v>144.65989272784819</v>
      </c>
      <c r="H3532" s="39">
        <v>132.34666380245559</v>
      </c>
      <c r="I3532" s="39">
        <v>123.7112474585297</v>
      </c>
    </row>
    <row r="3533" spans="1:9" x14ac:dyDescent="0.35">
      <c r="A3533" s="37" t="s">
        <v>247</v>
      </c>
      <c r="B3533" s="37" t="s">
        <v>120</v>
      </c>
      <c r="C3533" s="73" t="s">
        <v>63</v>
      </c>
      <c r="D3533" s="39">
        <v>189</v>
      </c>
      <c r="E3533" s="39">
        <v>226.89852853728431</v>
      </c>
      <c r="F3533" s="39">
        <v>195.0752956075568</v>
      </c>
      <c r="G3533" s="39">
        <v>155.79855426144519</v>
      </c>
      <c r="H3533" s="39">
        <v>142.07300547682959</v>
      </c>
      <c r="I3533" s="39">
        <v>131.4879539947988</v>
      </c>
    </row>
    <row r="3534" spans="1:9" x14ac:dyDescent="0.35">
      <c r="A3534" s="37" t="s">
        <v>247</v>
      </c>
      <c r="B3534" s="37" t="s">
        <v>120</v>
      </c>
      <c r="C3534" s="73" t="s">
        <v>65</v>
      </c>
      <c r="D3534" s="39">
        <v>221</v>
      </c>
      <c r="E3534" s="39">
        <v>198.91268977868981</v>
      </c>
      <c r="F3534" s="39">
        <v>223.41048590171161</v>
      </c>
      <c r="G3534" s="39">
        <v>198.78250078236951</v>
      </c>
      <c r="H3534" s="39">
        <v>168.57778574490479</v>
      </c>
      <c r="I3534" s="39">
        <v>154.85292702745599</v>
      </c>
    </row>
    <row r="3535" spans="1:9" x14ac:dyDescent="0.35">
      <c r="A3535" s="37" t="s">
        <v>247</v>
      </c>
      <c r="B3535" s="37" t="s">
        <v>120</v>
      </c>
      <c r="C3535" s="73" t="s">
        <v>67</v>
      </c>
      <c r="D3535" s="39">
        <v>239</v>
      </c>
      <c r="E3535" s="39">
        <v>216.91478297580949</v>
      </c>
      <c r="F3535" s="39">
        <v>198.7743603951734</v>
      </c>
      <c r="G3535" s="39">
        <v>212.2775701700605</v>
      </c>
      <c r="H3535" s="39">
        <v>192.37753775664359</v>
      </c>
      <c r="I3535" s="39">
        <v>167.6739233134123</v>
      </c>
    </row>
    <row r="3536" spans="1:9" x14ac:dyDescent="0.35">
      <c r="A3536" s="37" t="s">
        <v>247</v>
      </c>
      <c r="B3536" s="37" t="s">
        <v>120</v>
      </c>
      <c r="C3536" s="73" t="s">
        <v>69</v>
      </c>
      <c r="D3536" s="39">
        <v>237</v>
      </c>
      <c r="E3536" s="39">
        <v>224.26496176190631</v>
      </c>
      <c r="F3536" s="39">
        <v>198.03583334171819</v>
      </c>
      <c r="G3536" s="39">
        <v>183.79849827092721</v>
      </c>
      <c r="H3536" s="39">
        <v>189.1650474576702</v>
      </c>
      <c r="I3536" s="39">
        <v>173.12846998934859</v>
      </c>
    </row>
    <row r="3537" spans="1:9" x14ac:dyDescent="0.35">
      <c r="A3537" s="37" t="s">
        <v>247</v>
      </c>
      <c r="B3537" s="37" t="s">
        <v>120</v>
      </c>
      <c r="C3537" s="73" t="s">
        <v>71</v>
      </c>
      <c r="D3537" s="39">
        <v>264</v>
      </c>
      <c r="E3537" s="39">
        <v>225.1774026794487</v>
      </c>
      <c r="F3537" s="39">
        <v>204.3224799007165</v>
      </c>
      <c r="G3537" s="39">
        <v>181.27230408918041</v>
      </c>
      <c r="H3537" s="39">
        <v>170.12554661739111</v>
      </c>
      <c r="I3537" s="39">
        <v>171.0341407653944</v>
      </c>
    </row>
    <row r="3538" spans="1:9" x14ac:dyDescent="0.35">
      <c r="A3538" s="37" t="s">
        <v>247</v>
      </c>
      <c r="B3538" s="37" t="s">
        <v>120</v>
      </c>
      <c r="C3538" s="73" t="s">
        <v>73</v>
      </c>
      <c r="D3538" s="39">
        <v>201</v>
      </c>
      <c r="E3538" s="39">
        <v>243.83800023457059</v>
      </c>
      <c r="F3538" s="39">
        <v>205.62035165937229</v>
      </c>
      <c r="G3538" s="39">
        <v>185.5606301253936</v>
      </c>
      <c r="H3538" s="39">
        <v>166.21338955558261</v>
      </c>
      <c r="I3538" s="39">
        <v>157.07490492240669</v>
      </c>
    </row>
    <row r="3539" spans="1:9" x14ac:dyDescent="0.35">
      <c r="A3539" s="37" t="s">
        <v>247</v>
      </c>
      <c r="B3539" s="37" t="s">
        <v>120</v>
      </c>
      <c r="C3539" s="73" t="s">
        <v>76</v>
      </c>
      <c r="D3539" s="39">
        <v>200</v>
      </c>
      <c r="E3539" s="39">
        <v>199.7975990735153</v>
      </c>
      <c r="F3539" s="39">
        <v>220.22893497115041</v>
      </c>
      <c r="G3539" s="39">
        <v>190.36790766364621</v>
      </c>
      <c r="H3539" s="39">
        <v>173.34249791423241</v>
      </c>
      <c r="I3539" s="39">
        <v>157.0456661061373</v>
      </c>
    </row>
    <row r="3540" spans="1:9" x14ac:dyDescent="0.35">
      <c r="A3540" s="37" t="s">
        <v>247</v>
      </c>
      <c r="B3540" s="37" t="s">
        <v>120</v>
      </c>
      <c r="C3540" s="73" t="s">
        <v>78</v>
      </c>
      <c r="D3540" s="39">
        <v>256</v>
      </c>
      <c r="E3540" s="39">
        <v>209.05716401854681</v>
      </c>
      <c r="F3540" s="39">
        <v>195.83691024258289</v>
      </c>
      <c r="G3540" s="39">
        <v>210.8665358796496</v>
      </c>
      <c r="H3540" s="39">
        <v>187.34175665400971</v>
      </c>
      <c r="I3540" s="39">
        <v>172.6231196334125</v>
      </c>
    </row>
    <row r="3541" spans="1:9" x14ac:dyDescent="0.35">
      <c r="A3541" s="37" t="s">
        <v>247</v>
      </c>
      <c r="B3541" s="37" t="s">
        <v>120</v>
      </c>
      <c r="C3541" s="73" t="s">
        <v>80</v>
      </c>
      <c r="D3541" s="39">
        <v>286</v>
      </c>
      <c r="E3541" s="39">
        <v>253.70080000987249</v>
      </c>
      <c r="F3541" s="39">
        <v>210.1539603287959</v>
      </c>
      <c r="G3541" s="39">
        <v>196.0668246065444</v>
      </c>
      <c r="H3541" s="39">
        <v>209.4128127708567</v>
      </c>
      <c r="I3541" s="39">
        <v>190.22037274171271</v>
      </c>
    </row>
    <row r="3542" spans="1:9" x14ac:dyDescent="0.35">
      <c r="A3542" s="37" t="s">
        <v>247</v>
      </c>
      <c r="B3542" s="37" t="s">
        <v>120</v>
      </c>
      <c r="C3542" s="73" t="s">
        <v>82</v>
      </c>
      <c r="D3542" s="39">
        <v>270</v>
      </c>
      <c r="E3542" s="39">
        <v>269.03757469064499</v>
      </c>
      <c r="F3542" s="39">
        <v>234.27493273157711</v>
      </c>
      <c r="G3542" s="39">
        <v>200.93504315000061</v>
      </c>
      <c r="H3542" s="39">
        <v>187.86545675167011</v>
      </c>
      <c r="I3542" s="39">
        <v>199.8084817966089</v>
      </c>
    </row>
    <row r="3543" spans="1:9" x14ac:dyDescent="0.35">
      <c r="A3543" s="37" t="s">
        <v>247</v>
      </c>
      <c r="B3543" s="37" t="s">
        <v>120</v>
      </c>
      <c r="C3543" s="73" t="s">
        <v>84</v>
      </c>
      <c r="D3543" s="39">
        <v>208</v>
      </c>
      <c r="E3543" s="39">
        <v>251.56194184464999</v>
      </c>
      <c r="F3543" s="39">
        <v>243.48260199672021</v>
      </c>
      <c r="G3543" s="39">
        <v>215.20078157828519</v>
      </c>
      <c r="H3543" s="39">
        <v>190.17038462498499</v>
      </c>
      <c r="I3543" s="39">
        <v>179.13012245535111</v>
      </c>
    </row>
    <row r="3544" spans="1:9" x14ac:dyDescent="0.35">
      <c r="A3544" s="37" t="s">
        <v>247</v>
      </c>
      <c r="B3544" s="37" t="s">
        <v>120</v>
      </c>
      <c r="C3544" s="73" t="s">
        <v>86</v>
      </c>
      <c r="D3544" s="39">
        <v>169</v>
      </c>
      <c r="E3544" s="39">
        <v>181.9210980078762</v>
      </c>
      <c r="F3544" s="39">
        <v>208.50844348475931</v>
      </c>
      <c r="G3544" s="39">
        <v>202.6447059652443</v>
      </c>
      <c r="H3544" s="39">
        <v>182.10655099210919</v>
      </c>
      <c r="I3544" s="39">
        <v>163.90078129983479</v>
      </c>
    </row>
    <row r="3545" spans="1:9" x14ac:dyDescent="0.35">
      <c r="A3545" s="37" t="s">
        <v>247</v>
      </c>
      <c r="B3545" s="37" t="s">
        <v>120</v>
      </c>
      <c r="C3545" s="73" t="s">
        <v>88</v>
      </c>
      <c r="D3545" s="39">
        <v>86</v>
      </c>
      <c r="E3545" s="39">
        <v>151.47370246893161</v>
      </c>
      <c r="F3545" s="39">
        <v>158.89871657793449</v>
      </c>
      <c r="G3545" s="39">
        <v>180.74087098303369</v>
      </c>
      <c r="H3545" s="39">
        <v>178.64155630509779</v>
      </c>
      <c r="I3545" s="39">
        <v>164.22694513263181</v>
      </c>
    </row>
    <row r="3546" spans="1:9" x14ac:dyDescent="0.35">
      <c r="A3546" s="37" t="s">
        <v>247</v>
      </c>
      <c r="B3546" s="37" t="s">
        <v>120</v>
      </c>
      <c r="C3546" s="73" t="s">
        <v>90</v>
      </c>
      <c r="D3546" s="39">
        <v>79</v>
      </c>
      <c r="E3546" s="39">
        <v>71.923783111806927</v>
      </c>
      <c r="F3546" s="39">
        <v>120.6969861870823</v>
      </c>
      <c r="G3546" s="39">
        <v>127.31554053335979</v>
      </c>
      <c r="H3546" s="39">
        <v>145.6360167757216</v>
      </c>
      <c r="I3546" s="39">
        <v>145.9421484947112</v>
      </c>
    </row>
    <row r="3547" spans="1:9" x14ac:dyDescent="0.35">
      <c r="A3547" s="37" t="s">
        <v>247</v>
      </c>
      <c r="B3547" s="37" t="s">
        <v>120</v>
      </c>
      <c r="C3547" s="73" t="s">
        <v>92</v>
      </c>
      <c r="D3547" s="39">
        <v>81</v>
      </c>
      <c r="E3547" s="39">
        <v>83.105653459116354</v>
      </c>
      <c r="F3547" s="39">
        <v>77.125962877895603</v>
      </c>
      <c r="G3547" s="39">
        <v>109.3740998315714</v>
      </c>
      <c r="H3547" s="39">
        <v>129.6922924919121</v>
      </c>
      <c r="I3547" s="39">
        <v>154.09519242106279</v>
      </c>
    </row>
    <row r="3548" spans="1:9" x14ac:dyDescent="0.35">
      <c r="A3548" s="37" t="s">
        <v>247</v>
      </c>
      <c r="B3548" s="37" t="s">
        <v>121</v>
      </c>
      <c r="C3548" s="73" t="s">
        <v>57</v>
      </c>
      <c r="D3548" s="39">
        <v>7696</v>
      </c>
      <c r="E3548" s="39">
        <v>8229.7317635022828</v>
      </c>
      <c r="F3548" s="39">
        <v>8332.7145704622544</v>
      </c>
      <c r="G3548" s="39">
        <v>8717.8582959501473</v>
      </c>
      <c r="H3548" s="39">
        <v>9225.8273168483083</v>
      </c>
      <c r="I3548" s="39">
        <v>9611.2041713407525</v>
      </c>
    </row>
    <row r="3549" spans="1:9" x14ac:dyDescent="0.35">
      <c r="A3549" s="37" t="s">
        <v>247</v>
      </c>
      <c r="B3549" s="37" t="s">
        <v>121</v>
      </c>
      <c r="C3549" s="74" t="s">
        <v>59</v>
      </c>
      <c r="D3549" s="39">
        <v>8437</v>
      </c>
      <c r="E3549" s="39">
        <v>8160.1304917659254</v>
      </c>
      <c r="F3549" s="39">
        <v>8612.9954570666468</v>
      </c>
      <c r="G3549" s="39">
        <v>8781.4438914123348</v>
      </c>
      <c r="H3549" s="39">
        <v>9200.1998134899004</v>
      </c>
      <c r="I3549" s="39">
        <v>9739.1778917110314</v>
      </c>
    </row>
    <row r="3550" spans="1:9" x14ac:dyDescent="0.35">
      <c r="A3550" s="37" t="s">
        <v>247</v>
      </c>
      <c r="B3550" s="37" t="s">
        <v>121</v>
      </c>
      <c r="C3550" s="73" t="s">
        <v>61</v>
      </c>
      <c r="D3550" s="39">
        <v>8913</v>
      </c>
      <c r="E3550" s="39">
        <v>8829.1671522919733</v>
      </c>
      <c r="F3550" s="39">
        <v>8547.868990438903</v>
      </c>
      <c r="G3550" s="39">
        <v>8939.4190162502782</v>
      </c>
      <c r="H3550" s="39">
        <v>9140.9929301607372</v>
      </c>
      <c r="I3550" s="39">
        <v>9579.9696312717824</v>
      </c>
    </row>
    <row r="3551" spans="1:9" x14ac:dyDescent="0.35">
      <c r="A3551" s="37" t="s">
        <v>247</v>
      </c>
      <c r="B3551" s="37" t="s">
        <v>121</v>
      </c>
      <c r="C3551" s="73" t="s">
        <v>63</v>
      </c>
      <c r="D3551" s="39">
        <v>7483</v>
      </c>
      <c r="E3551" s="39">
        <v>8442.6661538386579</v>
      </c>
      <c r="F3551" s="39">
        <v>8460.9112215575133</v>
      </c>
      <c r="G3551" s="39">
        <v>8212.7535809942783</v>
      </c>
      <c r="H3551" s="39">
        <v>8526.9909375304032</v>
      </c>
      <c r="I3551" s="39">
        <v>8742.3674235629078</v>
      </c>
    </row>
    <row r="3552" spans="1:9" x14ac:dyDescent="0.35">
      <c r="A3552" s="37" t="s">
        <v>247</v>
      </c>
      <c r="B3552" s="37" t="s">
        <v>121</v>
      </c>
      <c r="C3552" s="73" t="s">
        <v>65</v>
      </c>
      <c r="D3552" s="39">
        <v>7155</v>
      </c>
      <c r="E3552" s="39">
        <v>6875.6455188042564</v>
      </c>
      <c r="F3552" s="39">
        <v>7926.4039628975643</v>
      </c>
      <c r="G3552" s="39">
        <v>8020.4334242683872</v>
      </c>
      <c r="H3552" s="39">
        <v>7843.7094483376413</v>
      </c>
      <c r="I3552" s="39">
        <v>8091.5855372674514</v>
      </c>
    </row>
    <row r="3553" spans="1:9" x14ac:dyDescent="0.35">
      <c r="A3553" s="37" t="s">
        <v>247</v>
      </c>
      <c r="B3553" s="37" t="s">
        <v>121</v>
      </c>
      <c r="C3553" s="73" t="s">
        <v>67</v>
      </c>
      <c r="D3553" s="39">
        <v>7932</v>
      </c>
      <c r="E3553" s="39">
        <v>7588.7115972351949</v>
      </c>
      <c r="F3553" s="39">
        <v>7920.9532839284702</v>
      </c>
      <c r="G3553" s="39">
        <v>8983.9410647134537</v>
      </c>
      <c r="H3553" s="39">
        <v>9173.7028524925518</v>
      </c>
      <c r="I3553" s="39">
        <v>9086.6236616235819</v>
      </c>
    </row>
    <row r="3554" spans="1:9" x14ac:dyDescent="0.35">
      <c r="A3554" s="37" t="s">
        <v>247</v>
      </c>
      <c r="B3554" s="37" t="s">
        <v>121</v>
      </c>
      <c r="C3554" s="73" t="s">
        <v>69</v>
      </c>
      <c r="D3554" s="39">
        <v>8165</v>
      </c>
      <c r="E3554" s="39">
        <v>8511.9714217876062</v>
      </c>
      <c r="F3554" s="39">
        <v>8395.523942911117</v>
      </c>
      <c r="G3554" s="39">
        <v>8894.782592628686</v>
      </c>
      <c r="H3554" s="39">
        <v>9937.4695515306466</v>
      </c>
      <c r="I3554" s="39">
        <v>10196.6012150561</v>
      </c>
    </row>
    <row r="3555" spans="1:9" x14ac:dyDescent="0.35">
      <c r="A3555" s="37" t="s">
        <v>247</v>
      </c>
      <c r="B3555" s="37" t="s">
        <v>121</v>
      </c>
      <c r="C3555" s="73" t="s">
        <v>71</v>
      </c>
      <c r="D3555" s="39">
        <v>8618</v>
      </c>
      <c r="E3555" s="39">
        <v>8695.1957829130224</v>
      </c>
      <c r="F3555" s="39">
        <v>8964.8564811674078</v>
      </c>
      <c r="G3555" s="39">
        <v>8953.4229938303215</v>
      </c>
      <c r="H3555" s="39">
        <v>9507.1936293167382</v>
      </c>
      <c r="I3555" s="39">
        <v>10537.055118836821</v>
      </c>
    </row>
    <row r="3556" spans="1:9" x14ac:dyDescent="0.35">
      <c r="A3556" s="37" t="s">
        <v>247</v>
      </c>
      <c r="B3556" s="37" t="s">
        <v>121</v>
      </c>
      <c r="C3556" s="73" t="s">
        <v>73</v>
      </c>
      <c r="D3556" s="39">
        <v>7793</v>
      </c>
      <c r="E3556" s="39">
        <v>8875.1278337389194</v>
      </c>
      <c r="F3556" s="39">
        <v>9005.2420856625376</v>
      </c>
      <c r="G3556" s="39">
        <v>9274.7386833359596</v>
      </c>
      <c r="H3556" s="39">
        <v>9324.657372435584</v>
      </c>
      <c r="I3556" s="39">
        <v>9911.4456573957123</v>
      </c>
    </row>
    <row r="3557" spans="1:9" x14ac:dyDescent="0.35">
      <c r="A3557" s="37" t="s">
        <v>247</v>
      </c>
      <c r="B3557" s="37" t="s">
        <v>121</v>
      </c>
      <c r="C3557" s="73" t="s">
        <v>76</v>
      </c>
      <c r="D3557" s="39">
        <v>8127</v>
      </c>
      <c r="E3557" s="39">
        <v>8181.5302367027416</v>
      </c>
      <c r="F3557" s="39">
        <v>9220.6861227835725</v>
      </c>
      <c r="G3557" s="39">
        <v>9441.2268787692665</v>
      </c>
      <c r="H3557" s="39">
        <v>9722.6162055498753</v>
      </c>
      <c r="I3557" s="39">
        <v>9824.8293902023379</v>
      </c>
    </row>
    <row r="3558" spans="1:9" x14ac:dyDescent="0.35">
      <c r="A3558" s="37" t="s">
        <v>247</v>
      </c>
      <c r="B3558" s="37" t="s">
        <v>121</v>
      </c>
      <c r="C3558" s="73" t="s">
        <v>78</v>
      </c>
      <c r="D3558" s="39">
        <v>8400</v>
      </c>
      <c r="E3558" s="39">
        <v>8426.7508968021793</v>
      </c>
      <c r="F3558" s="39">
        <v>8406.7587741327243</v>
      </c>
      <c r="G3558" s="39">
        <v>9481.8692850068855</v>
      </c>
      <c r="H3558" s="39">
        <v>9774.175658163771</v>
      </c>
      <c r="I3558" s="39">
        <v>10084.439962797431</v>
      </c>
    </row>
    <row r="3559" spans="1:9" x14ac:dyDescent="0.35">
      <c r="A3559" s="37" t="s">
        <v>247</v>
      </c>
      <c r="B3559" s="37" t="s">
        <v>121</v>
      </c>
      <c r="C3559" s="73" t="s">
        <v>80</v>
      </c>
      <c r="D3559" s="39">
        <v>8435</v>
      </c>
      <c r="E3559" s="39">
        <v>8467.6396925430763</v>
      </c>
      <c r="F3559" s="39">
        <v>8470.2492035612231</v>
      </c>
      <c r="G3559" s="39">
        <v>8478.0583388337509</v>
      </c>
      <c r="H3559" s="39">
        <v>9574.064442685567</v>
      </c>
      <c r="I3559" s="39">
        <v>9933.3511687469909</v>
      </c>
    </row>
    <row r="3560" spans="1:9" x14ac:dyDescent="0.35">
      <c r="A3560" s="37" t="s">
        <v>247</v>
      </c>
      <c r="B3560" s="37" t="s">
        <v>121</v>
      </c>
      <c r="C3560" s="73" t="s">
        <v>82</v>
      </c>
      <c r="D3560" s="39">
        <v>7702</v>
      </c>
      <c r="E3560" s="39">
        <v>8068.831250711105</v>
      </c>
      <c r="F3560" s="39">
        <v>8082.6251976110434</v>
      </c>
      <c r="G3560" s="39">
        <v>8132.5917044577363</v>
      </c>
      <c r="H3560" s="39">
        <v>8172.2430090340422</v>
      </c>
      <c r="I3560" s="39">
        <v>9252.4620842296499</v>
      </c>
    </row>
    <row r="3561" spans="1:9" x14ac:dyDescent="0.35">
      <c r="A3561" s="37" t="s">
        <v>247</v>
      </c>
      <c r="B3561" s="37" t="s">
        <v>121</v>
      </c>
      <c r="C3561" s="73" t="s">
        <v>84</v>
      </c>
      <c r="D3561" s="39">
        <v>6067</v>
      </c>
      <c r="E3561" s="39">
        <v>7262.1877484029483</v>
      </c>
      <c r="F3561" s="39">
        <v>7591.7093688093646</v>
      </c>
      <c r="G3561" s="39">
        <v>7649.4831088139781</v>
      </c>
      <c r="H3561" s="39">
        <v>7738.3007771341736</v>
      </c>
      <c r="I3561" s="39">
        <v>7813.8686960871446</v>
      </c>
    </row>
    <row r="3562" spans="1:9" x14ac:dyDescent="0.35">
      <c r="A3562" s="37" t="s">
        <v>247</v>
      </c>
      <c r="B3562" s="37" t="s">
        <v>121</v>
      </c>
      <c r="C3562" s="73" t="s">
        <v>86</v>
      </c>
      <c r="D3562" s="39">
        <v>4822</v>
      </c>
      <c r="E3562" s="39">
        <v>5701.2695876483349</v>
      </c>
      <c r="F3562" s="39">
        <v>6772.066096948598</v>
      </c>
      <c r="G3562" s="39">
        <v>7109.1364126248209</v>
      </c>
      <c r="H3562" s="39">
        <v>7210.2837922967392</v>
      </c>
      <c r="I3562" s="39">
        <v>7338.8283575502828</v>
      </c>
    </row>
    <row r="3563" spans="1:9" x14ac:dyDescent="0.35">
      <c r="A3563" s="37" t="s">
        <v>247</v>
      </c>
      <c r="B3563" s="37" t="s">
        <v>121</v>
      </c>
      <c r="C3563" s="73" t="s">
        <v>88</v>
      </c>
      <c r="D3563" s="39">
        <v>3419</v>
      </c>
      <c r="E3563" s="39">
        <v>4428.1392592223428</v>
      </c>
      <c r="F3563" s="39">
        <v>5208.9948058797736</v>
      </c>
      <c r="G3563" s="39">
        <v>6194.4218264322481</v>
      </c>
      <c r="H3563" s="39">
        <v>6537.8301948003636</v>
      </c>
      <c r="I3563" s="39">
        <v>6693.5322803494892</v>
      </c>
    </row>
    <row r="3564" spans="1:9" x14ac:dyDescent="0.35">
      <c r="A3564" s="37" t="s">
        <v>247</v>
      </c>
      <c r="B3564" s="37" t="s">
        <v>121</v>
      </c>
      <c r="C3564" s="73" t="s">
        <v>90</v>
      </c>
      <c r="D3564" s="39">
        <v>2090</v>
      </c>
      <c r="E3564" s="39">
        <v>2908.381888834926</v>
      </c>
      <c r="F3564" s="39">
        <v>3802.6782164257611</v>
      </c>
      <c r="G3564" s="39">
        <v>4488.6775450929581</v>
      </c>
      <c r="H3564" s="39">
        <v>5367.0429565086824</v>
      </c>
      <c r="I3564" s="39">
        <v>5711.9774472231074</v>
      </c>
    </row>
    <row r="3565" spans="1:9" x14ac:dyDescent="0.35">
      <c r="A3565" s="37" t="s">
        <v>247</v>
      </c>
      <c r="B3565" s="37" t="s">
        <v>121</v>
      </c>
      <c r="C3565" s="73" t="s">
        <v>92</v>
      </c>
      <c r="D3565" s="39">
        <v>1929</v>
      </c>
      <c r="E3565" s="39">
        <v>2514.3863253789582</v>
      </c>
      <c r="F3565" s="39">
        <v>3441.1573866099261</v>
      </c>
      <c r="G3565" s="39">
        <v>4649.6206940198326</v>
      </c>
      <c r="H3565" s="39">
        <v>5857.8910977094529</v>
      </c>
      <c r="I3565" s="39">
        <v>7211.9502775010751</v>
      </c>
    </row>
    <row r="3566" spans="1:9" x14ac:dyDescent="0.35">
      <c r="A3566" s="37" t="s">
        <v>247</v>
      </c>
      <c r="B3566" s="37" t="s">
        <v>122</v>
      </c>
      <c r="C3566" s="73" t="s">
        <v>57</v>
      </c>
      <c r="D3566" s="39">
        <v>49</v>
      </c>
      <c r="E3566" s="39">
        <v>45.66813179183665</v>
      </c>
      <c r="F3566" s="39">
        <v>43.051122174926363</v>
      </c>
      <c r="G3566" s="39">
        <v>40.790745305746277</v>
      </c>
      <c r="H3566" s="39">
        <v>38.665797825278112</v>
      </c>
      <c r="I3566" s="39">
        <v>36.707293777103047</v>
      </c>
    </row>
    <row r="3567" spans="1:9" x14ac:dyDescent="0.35">
      <c r="A3567" s="37" t="s">
        <v>247</v>
      </c>
      <c r="B3567" s="37" t="s">
        <v>122</v>
      </c>
      <c r="C3567" s="74" t="s">
        <v>59</v>
      </c>
      <c r="D3567" s="39">
        <v>28</v>
      </c>
      <c r="E3567" s="39">
        <v>20.343771135457519</v>
      </c>
      <c r="F3567" s="39">
        <v>16.051845662449981</v>
      </c>
      <c r="G3567" s="39">
        <v>13.18639627668702</v>
      </c>
      <c r="H3567" s="39">
        <v>10.86105443635226</v>
      </c>
      <c r="I3567" s="39">
        <v>8.9516507079839336</v>
      </c>
    </row>
    <row r="3568" spans="1:9" x14ac:dyDescent="0.35">
      <c r="A3568" s="37" t="s">
        <v>247</v>
      </c>
      <c r="B3568" s="37" t="s">
        <v>122</v>
      </c>
      <c r="C3568" s="73" t="s">
        <v>61</v>
      </c>
      <c r="D3568" s="39">
        <v>31</v>
      </c>
      <c r="E3568" s="39">
        <v>25.900881984349208</v>
      </c>
      <c r="F3568" s="39">
        <v>18.949644964373871</v>
      </c>
      <c r="G3568" s="39">
        <v>15.47812913776615</v>
      </c>
      <c r="H3568" s="39">
        <v>13.53405445676321</v>
      </c>
      <c r="I3568" s="39">
        <v>11.938691179240569</v>
      </c>
    </row>
    <row r="3569" spans="1:9" x14ac:dyDescent="0.35">
      <c r="A3569" s="37" t="s">
        <v>247</v>
      </c>
      <c r="B3569" s="37" t="s">
        <v>122</v>
      </c>
      <c r="C3569" s="73" t="s">
        <v>63</v>
      </c>
      <c r="D3569" s="39">
        <v>56</v>
      </c>
      <c r="E3569" s="39">
        <v>42.360060768866397</v>
      </c>
      <c r="F3569" s="39">
        <v>37.404518182221167</v>
      </c>
      <c r="G3569" s="39">
        <v>31.20032636824256</v>
      </c>
      <c r="H3569" s="39">
        <v>27.84246095441128</v>
      </c>
      <c r="I3569" s="39">
        <v>25.660229630834611</v>
      </c>
    </row>
    <row r="3570" spans="1:9" x14ac:dyDescent="0.35">
      <c r="A3570" s="37" t="s">
        <v>247</v>
      </c>
      <c r="B3570" s="37" t="s">
        <v>122</v>
      </c>
      <c r="C3570" s="73" t="s">
        <v>65</v>
      </c>
      <c r="D3570" s="39">
        <v>74</v>
      </c>
      <c r="E3570" s="39">
        <v>62.589445468634011</v>
      </c>
      <c r="F3570" s="39">
        <v>57.209389908422708</v>
      </c>
      <c r="G3570" s="39">
        <v>52.428439836400301</v>
      </c>
      <c r="H3570" s="39">
        <v>46.226251549814151</v>
      </c>
      <c r="I3570" s="39">
        <v>42.529893621013301</v>
      </c>
    </row>
    <row r="3571" spans="1:9" x14ac:dyDescent="0.35">
      <c r="A3571" s="37" t="s">
        <v>247</v>
      </c>
      <c r="B3571" s="37" t="s">
        <v>122</v>
      </c>
      <c r="C3571" s="73" t="s">
        <v>67</v>
      </c>
      <c r="D3571" s="39">
        <v>97</v>
      </c>
      <c r="E3571" s="39">
        <v>81.774258498984025</v>
      </c>
      <c r="F3571" s="39">
        <v>73.317489379865236</v>
      </c>
      <c r="G3571" s="39">
        <v>71.707674297693401</v>
      </c>
      <c r="H3571" s="39">
        <v>67.06333069638481</v>
      </c>
      <c r="I3571" s="39">
        <v>60.693314028626929</v>
      </c>
    </row>
    <row r="3572" spans="1:9" x14ac:dyDescent="0.35">
      <c r="A3572" s="37" t="s">
        <v>247</v>
      </c>
      <c r="B3572" s="37" t="s">
        <v>122</v>
      </c>
      <c r="C3572" s="73" t="s">
        <v>69</v>
      </c>
      <c r="D3572" s="39">
        <v>64</v>
      </c>
      <c r="E3572" s="39">
        <v>64.358400890868623</v>
      </c>
      <c r="F3572" s="39">
        <v>51.962953933970176</v>
      </c>
      <c r="G3572" s="39">
        <v>46.774972031241603</v>
      </c>
      <c r="H3572" s="39">
        <v>46.159149500844322</v>
      </c>
      <c r="I3572" s="39">
        <v>42.338703779000177</v>
      </c>
    </row>
    <row r="3573" spans="1:9" x14ac:dyDescent="0.35">
      <c r="A3573" s="37" t="s">
        <v>247</v>
      </c>
      <c r="B3573" s="37" t="s">
        <v>122</v>
      </c>
      <c r="C3573" s="73" t="s">
        <v>71</v>
      </c>
      <c r="D3573" s="39">
        <v>59</v>
      </c>
      <c r="E3573" s="39">
        <v>62.846856145089369</v>
      </c>
      <c r="F3573" s="39">
        <v>58.607382540978072</v>
      </c>
      <c r="G3573" s="39">
        <v>47.999974360925187</v>
      </c>
      <c r="H3573" s="39">
        <v>43.365553343538878</v>
      </c>
      <c r="I3573" s="39">
        <v>42.341855403990607</v>
      </c>
    </row>
    <row r="3574" spans="1:9" x14ac:dyDescent="0.35">
      <c r="A3574" s="37" t="s">
        <v>247</v>
      </c>
      <c r="B3574" s="37" t="s">
        <v>122</v>
      </c>
      <c r="C3574" s="73" t="s">
        <v>73</v>
      </c>
      <c r="D3574" s="39">
        <v>79</v>
      </c>
      <c r="E3574" s="39">
        <v>107.3860273205642</v>
      </c>
      <c r="F3574" s="39">
        <v>105.1666339547162</v>
      </c>
      <c r="G3574" s="39">
        <v>101.06322747972921</v>
      </c>
      <c r="H3574" s="39">
        <v>92.480199184440266</v>
      </c>
      <c r="I3574" s="39">
        <v>88.56757318347357</v>
      </c>
    </row>
    <row r="3575" spans="1:9" x14ac:dyDescent="0.35">
      <c r="A3575" s="37" t="s">
        <v>247</v>
      </c>
      <c r="B3575" s="37" t="s">
        <v>122</v>
      </c>
      <c r="C3575" s="73" t="s">
        <v>76</v>
      </c>
      <c r="D3575" s="39">
        <v>49</v>
      </c>
      <c r="E3575" s="39">
        <v>38.173301984007132</v>
      </c>
      <c r="F3575" s="39">
        <v>52.483045560659079</v>
      </c>
      <c r="G3575" s="39">
        <v>49.444571313795137</v>
      </c>
      <c r="H3575" s="39">
        <v>46.076851773158417</v>
      </c>
      <c r="I3575" s="39">
        <v>39.647785405461192</v>
      </c>
    </row>
    <row r="3576" spans="1:9" x14ac:dyDescent="0.35">
      <c r="A3576" s="37" t="s">
        <v>247</v>
      </c>
      <c r="B3576" s="37" t="s">
        <v>122</v>
      </c>
      <c r="C3576" s="73" t="s">
        <v>78</v>
      </c>
      <c r="D3576" s="39">
        <v>36</v>
      </c>
      <c r="E3576" s="39">
        <v>33.139039591995918</v>
      </c>
      <c r="F3576" s="39">
        <v>25.460848247176809</v>
      </c>
      <c r="G3576" s="39">
        <v>34.185258402268701</v>
      </c>
      <c r="H3576" s="39">
        <v>31.63156977514085</v>
      </c>
      <c r="I3576" s="39">
        <v>28.983221255320728</v>
      </c>
    </row>
    <row r="3577" spans="1:9" x14ac:dyDescent="0.35">
      <c r="A3577" s="37" t="s">
        <v>247</v>
      </c>
      <c r="B3577" s="37" t="s">
        <v>122</v>
      </c>
      <c r="C3577" s="73" t="s">
        <v>80</v>
      </c>
      <c r="D3577" s="39">
        <v>73</v>
      </c>
      <c r="E3577" s="39">
        <v>67.328892706972738</v>
      </c>
      <c r="F3577" s="39">
        <v>62.076605482726507</v>
      </c>
      <c r="G3577" s="39">
        <v>54.124727934966018</v>
      </c>
      <c r="H3577" s="39">
        <v>61.304447228076008</v>
      </c>
      <c r="I3577" s="39">
        <v>58.228388415646833</v>
      </c>
    </row>
    <row r="3578" spans="1:9" x14ac:dyDescent="0.35">
      <c r="A3578" s="37" t="s">
        <v>247</v>
      </c>
      <c r="B3578" s="37" t="s">
        <v>122</v>
      </c>
      <c r="C3578" s="73" t="s">
        <v>82</v>
      </c>
      <c r="D3578" s="39">
        <v>73</v>
      </c>
      <c r="E3578" s="39">
        <v>71.236947357208834</v>
      </c>
      <c r="F3578" s="39">
        <v>65.046895032651818</v>
      </c>
      <c r="G3578" s="39">
        <v>61.762206836674522</v>
      </c>
      <c r="H3578" s="39">
        <v>55.271523887344777</v>
      </c>
      <c r="I3578" s="39">
        <v>61.005652382632547</v>
      </c>
    </row>
    <row r="3579" spans="1:9" x14ac:dyDescent="0.35">
      <c r="A3579" s="37" t="s">
        <v>247</v>
      </c>
      <c r="B3579" s="37" t="s">
        <v>122</v>
      </c>
      <c r="C3579" s="73" t="s">
        <v>84</v>
      </c>
      <c r="D3579" s="39">
        <v>28</v>
      </c>
      <c r="E3579" s="39">
        <v>36.069069316059782</v>
      </c>
      <c r="F3579" s="39">
        <v>33.874238034629293</v>
      </c>
      <c r="G3579" s="39">
        <v>30.010938600163239</v>
      </c>
      <c r="H3579" s="39">
        <v>27.869885784556612</v>
      </c>
      <c r="I3579" s="39">
        <v>23.905819636835961</v>
      </c>
    </row>
    <row r="3580" spans="1:9" x14ac:dyDescent="0.35">
      <c r="A3580" s="37" t="s">
        <v>247</v>
      </c>
      <c r="B3580" s="37" t="s">
        <v>122</v>
      </c>
      <c r="C3580" s="73" t="s">
        <v>86</v>
      </c>
      <c r="D3580" s="39">
        <v>23</v>
      </c>
      <c r="E3580" s="39">
        <v>24.147284777169919</v>
      </c>
      <c r="F3580" s="39">
        <v>27.37683058154909</v>
      </c>
      <c r="G3580" s="39">
        <v>26.836712106991751</v>
      </c>
      <c r="H3580" s="39">
        <v>25.276086133316689</v>
      </c>
      <c r="I3580" s="39">
        <v>24.43516163028503</v>
      </c>
    </row>
    <row r="3581" spans="1:9" x14ac:dyDescent="0.35">
      <c r="A3581" s="37" t="s">
        <v>247</v>
      </c>
      <c r="B3581" s="37" t="s">
        <v>122</v>
      </c>
      <c r="C3581" s="73" t="s">
        <v>88</v>
      </c>
      <c r="D3581" s="39">
        <v>4</v>
      </c>
      <c r="E3581" s="39">
        <v>3.6733459201905192</v>
      </c>
      <c r="F3581" s="39">
        <v>4.1642429385668942</v>
      </c>
      <c r="G3581" s="39">
        <v>6.082944331920018</v>
      </c>
      <c r="H3581" s="39">
        <v>5.5966545723652414</v>
      </c>
      <c r="I3581" s="39">
        <v>4.5516774248169964</v>
      </c>
    </row>
    <row r="3582" spans="1:9" x14ac:dyDescent="0.35">
      <c r="A3582" s="37" t="s">
        <v>247</v>
      </c>
      <c r="B3582" s="37" t="s">
        <v>122</v>
      </c>
      <c r="C3582" s="73" t="s">
        <v>90</v>
      </c>
      <c r="D3582" s="39">
        <v>9</v>
      </c>
      <c r="E3582" s="39">
        <v>11.3604059384488</v>
      </c>
      <c r="F3582" s="39">
        <v>11.17132350153798</v>
      </c>
      <c r="G3582" s="39">
        <v>11.700896840081541</v>
      </c>
      <c r="H3582" s="39">
        <v>13.026866230281451</v>
      </c>
      <c r="I3582" s="39">
        <v>12.87851909845026</v>
      </c>
    </row>
    <row r="3583" spans="1:9" x14ac:dyDescent="0.35">
      <c r="A3583" s="37" t="s">
        <v>247</v>
      </c>
      <c r="B3583" s="37" t="s">
        <v>122</v>
      </c>
      <c r="C3583" s="73" t="s">
        <v>92</v>
      </c>
      <c r="D3583" s="39">
        <v>6</v>
      </c>
      <c r="E3583" s="39">
        <v>7.3090630941485193</v>
      </c>
      <c r="F3583" s="39">
        <v>9.5175788640783097</v>
      </c>
      <c r="G3583" s="39">
        <v>10.452830525384821</v>
      </c>
      <c r="H3583" s="39">
        <v>11.477056308984819</v>
      </c>
      <c r="I3583" s="39">
        <v>13.12656801171757</v>
      </c>
    </row>
    <row r="3584" spans="1:9" x14ac:dyDescent="0.35">
      <c r="A3584" s="37" t="s">
        <v>247</v>
      </c>
      <c r="B3584" s="37" t="s">
        <v>123</v>
      </c>
      <c r="C3584" s="73" t="s">
        <v>57</v>
      </c>
      <c r="D3584" s="39">
        <v>59</v>
      </c>
      <c r="E3584" s="39">
        <v>64.691420269668541</v>
      </c>
      <c r="F3584" s="39">
        <v>65.002719801528116</v>
      </c>
      <c r="G3584" s="39">
        <v>65.850602124274062</v>
      </c>
      <c r="H3584" s="39">
        <v>65.845549496955229</v>
      </c>
      <c r="I3584" s="39">
        <v>65.98423577478296</v>
      </c>
    </row>
    <row r="3585" spans="1:9" x14ac:dyDescent="0.35">
      <c r="A3585" s="37" t="s">
        <v>247</v>
      </c>
      <c r="B3585" s="37" t="s">
        <v>123</v>
      </c>
      <c r="C3585" s="74" t="s">
        <v>59</v>
      </c>
      <c r="D3585" s="39">
        <v>56</v>
      </c>
      <c r="E3585" s="39">
        <v>49.831101663343617</v>
      </c>
      <c r="F3585" s="39">
        <v>51.199676469884878</v>
      </c>
      <c r="G3585" s="39">
        <v>51.446629478146733</v>
      </c>
      <c r="H3585" s="39">
        <v>52.114936843744587</v>
      </c>
      <c r="I3585" s="39">
        <v>52.1269125794799</v>
      </c>
    </row>
    <row r="3586" spans="1:9" x14ac:dyDescent="0.35">
      <c r="A3586" s="37" t="s">
        <v>247</v>
      </c>
      <c r="B3586" s="37" t="s">
        <v>123</v>
      </c>
      <c r="C3586" s="73" t="s">
        <v>61</v>
      </c>
      <c r="D3586" s="39">
        <v>34</v>
      </c>
      <c r="E3586" s="39">
        <v>37.401926324055367</v>
      </c>
      <c r="F3586" s="39">
        <v>30.491480286510551</v>
      </c>
      <c r="G3586" s="39">
        <v>31.06961918791599</v>
      </c>
      <c r="H3586" s="39">
        <v>31.02766361850049</v>
      </c>
      <c r="I3586" s="39">
        <v>31.196919665354329</v>
      </c>
    </row>
    <row r="3587" spans="1:9" x14ac:dyDescent="0.35">
      <c r="A3587" s="37" t="s">
        <v>247</v>
      </c>
      <c r="B3587" s="37" t="s">
        <v>123</v>
      </c>
      <c r="C3587" s="73" t="s">
        <v>63</v>
      </c>
      <c r="D3587" s="39">
        <v>26</v>
      </c>
      <c r="E3587" s="39">
        <v>29.730786011164732</v>
      </c>
      <c r="F3587" s="39">
        <v>30.411214322556869</v>
      </c>
      <c r="G3587" s="39">
        <v>24.528573595078509</v>
      </c>
      <c r="H3587" s="39">
        <v>24.70131157250907</v>
      </c>
      <c r="I3587" s="39">
        <v>24.336257872104358</v>
      </c>
    </row>
    <row r="3588" spans="1:9" x14ac:dyDescent="0.35">
      <c r="A3588" s="37" t="s">
        <v>247</v>
      </c>
      <c r="B3588" s="37" t="s">
        <v>123</v>
      </c>
      <c r="C3588" s="73" t="s">
        <v>65</v>
      </c>
      <c r="D3588" s="39">
        <v>40</v>
      </c>
      <c r="E3588" s="39">
        <v>44.027563442652003</v>
      </c>
      <c r="F3588" s="39">
        <v>48.5216467487285</v>
      </c>
      <c r="G3588" s="39">
        <v>49.705630704888279</v>
      </c>
      <c r="H3588" s="39">
        <v>45.171852245987139</v>
      </c>
      <c r="I3588" s="39">
        <v>45.353847797366313</v>
      </c>
    </row>
    <row r="3589" spans="1:9" x14ac:dyDescent="0.35">
      <c r="A3589" s="37" t="s">
        <v>247</v>
      </c>
      <c r="B3589" s="37" t="s">
        <v>123</v>
      </c>
      <c r="C3589" s="73" t="s">
        <v>67</v>
      </c>
      <c r="D3589" s="39">
        <v>45</v>
      </c>
      <c r="E3589" s="39">
        <v>45.123419778455357</v>
      </c>
      <c r="F3589" s="39">
        <v>47.993293593571167</v>
      </c>
      <c r="G3589" s="39">
        <v>53.084569891480257</v>
      </c>
      <c r="H3589" s="39">
        <v>54.382401377523188</v>
      </c>
      <c r="I3589" s="39">
        <v>50.513916218358702</v>
      </c>
    </row>
    <row r="3590" spans="1:9" x14ac:dyDescent="0.35">
      <c r="A3590" s="37" t="s">
        <v>247</v>
      </c>
      <c r="B3590" s="37" t="s">
        <v>123</v>
      </c>
      <c r="C3590" s="73" t="s">
        <v>69</v>
      </c>
      <c r="D3590" s="39">
        <v>35</v>
      </c>
      <c r="E3590" s="39">
        <v>34.040338470271678</v>
      </c>
      <c r="F3590" s="39">
        <v>32.504822753601609</v>
      </c>
      <c r="G3590" s="39">
        <v>34.776801663754142</v>
      </c>
      <c r="H3590" s="39">
        <v>38.645681842377748</v>
      </c>
      <c r="I3590" s="39">
        <v>39.319590443764483</v>
      </c>
    </row>
    <row r="3591" spans="1:9" x14ac:dyDescent="0.35">
      <c r="A3591" s="37" t="s">
        <v>247</v>
      </c>
      <c r="B3591" s="37" t="s">
        <v>123</v>
      </c>
      <c r="C3591" s="73" t="s">
        <v>71</v>
      </c>
      <c r="D3591" s="39">
        <v>18</v>
      </c>
      <c r="E3591" s="39">
        <v>27.477653432516782</v>
      </c>
      <c r="F3591" s="39">
        <v>24.997696694584182</v>
      </c>
      <c r="G3591" s="39">
        <v>23.86375179539408</v>
      </c>
      <c r="H3591" s="39">
        <v>25.482801913246611</v>
      </c>
      <c r="I3591" s="39">
        <v>28.358298351087772</v>
      </c>
    </row>
    <row r="3592" spans="1:9" x14ac:dyDescent="0.35">
      <c r="A3592" s="37" t="s">
        <v>247</v>
      </c>
      <c r="B3592" s="37" t="s">
        <v>123</v>
      </c>
      <c r="C3592" s="73" t="s">
        <v>73</v>
      </c>
      <c r="D3592" s="39">
        <v>29</v>
      </c>
      <c r="E3592" s="39">
        <v>33.38071195840476</v>
      </c>
      <c r="F3592" s="39">
        <v>39.416837658865987</v>
      </c>
      <c r="G3592" s="39">
        <v>38.350737439768707</v>
      </c>
      <c r="H3592" s="39">
        <v>38.056109961748277</v>
      </c>
      <c r="I3592" s="39">
        <v>39.796101257084089</v>
      </c>
    </row>
    <row r="3593" spans="1:9" x14ac:dyDescent="0.35">
      <c r="A3593" s="37" t="s">
        <v>247</v>
      </c>
      <c r="B3593" s="37" t="s">
        <v>123</v>
      </c>
      <c r="C3593" s="73" t="s">
        <v>76</v>
      </c>
      <c r="D3593" s="39">
        <v>13</v>
      </c>
      <c r="E3593" s="39">
        <v>16.122508858597289</v>
      </c>
      <c r="F3593" s="39">
        <v>17.73356643801802</v>
      </c>
      <c r="G3593" s="39">
        <v>21.701509125151709</v>
      </c>
      <c r="H3593" s="39">
        <v>20.618320517101608</v>
      </c>
      <c r="I3593" s="39">
        <v>19.98561522206019</v>
      </c>
    </row>
    <row r="3594" spans="1:9" x14ac:dyDescent="0.35">
      <c r="A3594" s="37" t="s">
        <v>247</v>
      </c>
      <c r="B3594" s="37" t="s">
        <v>123</v>
      </c>
      <c r="C3594" s="73" t="s">
        <v>78</v>
      </c>
      <c r="D3594" s="39">
        <v>12</v>
      </c>
      <c r="E3594" s="39">
        <v>10.67125151156489</v>
      </c>
      <c r="F3594" s="39">
        <v>11.935906947837459</v>
      </c>
      <c r="G3594" s="39">
        <v>13.14126966465072</v>
      </c>
      <c r="H3594" s="39">
        <v>15.800735447273951</v>
      </c>
      <c r="I3594" s="39">
        <v>14.98844516600381</v>
      </c>
    </row>
    <row r="3595" spans="1:9" x14ac:dyDescent="0.35">
      <c r="A3595" s="37" t="s">
        <v>247</v>
      </c>
      <c r="B3595" s="37" t="s">
        <v>123</v>
      </c>
      <c r="C3595" s="73" t="s">
        <v>80</v>
      </c>
      <c r="D3595" s="39">
        <v>17</v>
      </c>
      <c r="E3595" s="39">
        <v>20.816291482168541</v>
      </c>
      <c r="F3595" s="39">
        <v>19.241118260933131</v>
      </c>
      <c r="G3595" s="39">
        <v>20.69004172657128</v>
      </c>
      <c r="H3595" s="39">
        <v>22.340444645774241</v>
      </c>
      <c r="I3595" s="39">
        <v>25.030584673798451</v>
      </c>
    </row>
    <row r="3596" spans="1:9" x14ac:dyDescent="0.35">
      <c r="A3596" s="37" t="s">
        <v>247</v>
      </c>
      <c r="B3596" s="37" t="s">
        <v>123</v>
      </c>
      <c r="C3596" s="73" t="s">
        <v>82</v>
      </c>
      <c r="D3596" s="39">
        <v>19</v>
      </c>
      <c r="E3596" s="39">
        <v>17.176345462132939</v>
      </c>
      <c r="F3596" s="39">
        <v>20.155949791731761</v>
      </c>
      <c r="G3596" s="39">
        <v>18.073887305934001</v>
      </c>
      <c r="H3596" s="39">
        <v>19.635792340378231</v>
      </c>
      <c r="I3596" s="39">
        <v>21.597562532306402</v>
      </c>
    </row>
    <row r="3597" spans="1:9" x14ac:dyDescent="0.35">
      <c r="A3597" s="37" t="s">
        <v>247</v>
      </c>
      <c r="B3597" s="37" t="s">
        <v>123</v>
      </c>
      <c r="C3597" s="73" t="s">
        <v>84</v>
      </c>
      <c r="D3597" s="39">
        <v>24</v>
      </c>
      <c r="E3597" s="39">
        <v>30.701358503457669</v>
      </c>
      <c r="F3597" s="39">
        <v>28.841211372319719</v>
      </c>
      <c r="G3597" s="39">
        <v>32.018244509798201</v>
      </c>
      <c r="H3597" s="39">
        <v>31.003046819888329</v>
      </c>
      <c r="I3597" s="39">
        <v>32.873922468611497</v>
      </c>
    </row>
    <row r="3598" spans="1:9" x14ac:dyDescent="0.35">
      <c r="A3598" s="37" t="s">
        <v>247</v>
      </c>
      <c r="B3598" s="37" t="s">
        <v>123</v>
      </c>
      <c r="C3598" s="73" t="s">
        <v>86</v>
      </c>
      <c r="D3598" s="39">
        <v>10</v>
      </c>
      <c r="E3598" s="39">
        <v>12.283743140021841</v>
      </c>
      <c r="F3598" s="39">
        <v>15.363966591830749</v>
      </c>
      <c r="G3598" s="39">
        <v>13.856097549607069</v>
      </c>
      <c r="H3598" s="39">
        <v>15.844401898715439</v>
      </c>
      <c r="I3598" s="39">
        <v>14.97908046216175</v>
      </c>
    </row>
    <row r="3599" spans="1:9" x14ac:dyDescent="0.35">
      <c r="A3599" s="37" t="s">
        <v>247</v>
      </c>
      <c r="B3599" s="37" t="s">
        <v>123</v>
      </c>
      <c r="C3599" s="73" t="s">
        <v>88</v>
      </c>
      <c r="D3599" s="39">
        <v>1</v>
      </c>
      <c r="E3599" s="39">
        <v>1.6417267035350369</v>
      </c>
      <c r="F3599" s="39">
        <v>1.880293534929685</v>
      </c>
      <c r="G3599" s="39">
        <v>2.9654832837549661</v>
      </c>
      <c r="H3599" s="39">
        <v>2.1301995822443192</v>
      </c>
      <c r="I3599" s="39">
        <v>2.8431806222435632</v>
      </c>
    </row>
    <row r="3600" spans="1:9" x14ac:dyDescent="0.35">
      <c r="A3600" s="37" t="s">
        <v>247</v>
      </c>
      <c r="B3600" s="37" t="s">
        <v>123</v>
      </c>
      <c r="C3600" s="73" t="s">
        <v>90</v>
      </c>
      <c r="D3600" s="39">
        <v>2</v>
      </c>
      <c r="E3600" s="39">
        <v>2.202510067139082</v>
      </c>
      <c r="F3600" s="39">
        <v>3.1747543122064141</v>
      </c>
      <c r="G3600" s="39">
        <v>3.3002674554150069</v>
      </c>
      <c r="H3600" s="39">
        <v>4.0126889999889084</v>
      </c>
      <c r="I3600" s="39">
        <v>3.531138243344238</v>
      </c>
    </row>
    <row r="3601" spans="1:9" x14ac:dyDescent="0.35">
      <c r="A3601" s="37" t="s">
        <v>247</v>
      </c>
      <c r="B3601" s="37" t="s">
        <v>123</v>
      </c>
      <c r="C3601" s="73" t="s">
        <v>92</v>
      </c>
      <c r="D3601" s="39">
        <v>2</v>
      </c>
      <c r="E3601" s="39">
        <v>2.5679110973648709</v>
      </c>
      <c r="F3601" s="39">
        <v>3.3470710960105179</v>
      </c>
      <c r="G3601" s="39">
        <v>4.512688969183916</v>
      </c>
      <c r="H3601" s="39">
        <v>5.2163076557393984</v>
      </c>
      <c r="I3601" s="39">
        <v>6.1529543916088736</v>
      </c>
    </row>
    <row r="3602" spans="1:9" x14ac:dyDescent="0.35">
      <c r="A3602" s="37" t="s">
        <v>247</v>
      </c>
      <c r="B3602" s="37" t="s">
        <v>124</v>
      </c>
      <c r="C3602" s="73" t="s">
        <v>57</v>
      </c>
      <c r="D3602" s="39">
        <v>868</v>
      </c>
      <c r="E3602" s="39">
        <v>865.52189232567002</v>
      </c>
      <c r="F3602" s="39">
        <v>827.27087498119738</v>
      </c>
      <c r="G3602" s="39">
        <v>800.08571333216901</v>
      </c>
      <c r="H3602" s="39">
        <v>777.34658861223204</v>
      </c>
      <c r="I3602" s="39">
        <v>742.21217609244127</v>
      </c>
    </row>
    <row r="3603" spans="1:9" x14ac:dyDescent="0.35">
      <c r="A3603" s="37" t="s">
        <v>247</v>
      </c>
      <c r="B3603" s="37" t="s">
        <v>124</v>
      </c>
      <c r="C3603" s="74" t="s">
        <v>59</v>
      </c>
      <c r="D3603" s="39">
        <v>981</v>
      </c>
      <c r="E3603" s="39">
        <v>848.35420571554664</v>
      </c>
      <c r="F3603" s="39">
        <v>825.52496811367564</v>
      </c>
      <c r="G3603" s="39">
        <v>786.5659923749372</v>
      </c>
      <c r="H3603" s="39">
        <v>759.39589799855742</v>
      </c>
      <c r="I3603" s="39">
        <v>737.27595011994777</v>
      </c>
    </row>
    <row r="3604" spans="1:9" x14ac:dyDescent="0.35">
      <c r="A3604" s="37" t="s">
        <v>247</v>
      </c>
      <c r="B3604" s="37" t="s">
        <v>124</v>
      </c>
      <c r="C3604" s="73" t="s">
        <v>61</v>
      </c>
      <c r="D3604" s="39">
        <v>933</v>
      </c>
      <c r="E3604" s="39">
        <v>842.3840386586005</v>
      </c>
      <c r="F3604" s="39">
        <v>729.84102317847191</v>
      </c>
      <c r="G3604" s="39">
        <v>698.30934740449038</v>
      </c>
      <c r="H3604" s="39">
        <v>660.25019336047433</v>
      </c>
      <c r="I3604" s="39">
        <v>632.56793970077831</v>
      </c>
    </row>
    <row r="3605" spans="1:9" x14ac:dyDescent="0.35">
      <c r="A3605" s="37" t="s">
        <v>247</v>
      </c>
      <c r="B3605" s="37" t="s">
        <v>124</v>
      </c>
      <c r="C3605" s="73" t="s">
        <v>63</v>
      </c>
      <c r="D3605" s="39">
        <v>716</v>
      </c>
      <c r="E3605" s="39">
        <v>776.84635745754895</v>
      </c>
      <c r="F3605" s="39">
        <v>706.18409575543251</v>
      </c>
      <c r="G3605" s="39">
        <v>618.77735822351292</v>
      </c>
      <c r="H3605" s="39">
        <v>581.66664101269225</v>
      </c>
      <c r="I3605" s="39">
        <v>546.57010361666516</v>
      </c>
    </row>
    <row r="3606" spans="1:9" x14ac:dyDescent="0.35">
      <c r="A3606" s="37" t="s">
        <v>247</v>
      </c>
      <c r="B3606" s="37" t="s">
        <v>124</v>
      </c>
      <c r="C3606" s="73" t="s">
        <v>65</v>
      </c>
      <c r="D3606" s="39">
        <v>813</v>
      </c>
      <c r="E3606" s="39">
        <v>631.51510565028298</v>
      </c>
      <c r="F3606" s="39">
        <v>675.25608442508542</v>
      </c>
      <c r="G3606" s="39">
        <v>627.43581610773685</v>
      </c>
      <c r="H3606" s="39">
        <v>561.64776974138022</v>
      </c>
      <c r="I3606" s="39">
        <v>525.82218729089868</v>
      </c>
    </row>
    <row r="3607" spans="1:9" x14ac:dyDescent="0.35">
      <c r="A3607" s="37" t="s">
        <v>247</v>
      </c>
      <c r="B3607" s="37" t="s">
        <v>124</v>
      </c>
      <c r="C3607" s="73" t="s">
        <v>67</v>
      </c>
      <c r="D3607" s="39">
        <v>852</v>
      </c>
      <c r="E3607" s="39">
        <v>841.23721526067698</v>
      </c>
      <c r="F3607" s="39">
        <v>781.42367472807814</v>
      </c>
      <c r="G3607" s="39">
        <v>819.16853739699354</v>
      </c>
      <c r="H3607" s="39">
        <v>776.00740942066204</v>
      </c>
      <c r="I3607" s="39">
        <v>712.69973458277968</v>
      </c>
    </row>
    <row r="3608" spans="1:9" x14ac:dyDescent="0.35">
      <c r="A3608" s="37" t="s">
        <v>247</v>
      </c>
      <c r="B3608" s="37" t="s">
        <v>124</v>
      </c>
      <c r="C3608" s="73" t="s">
        <v>69</v>
      </c>
      <c r="D3608" s="39">
        <v>802</v>
      </c>
      <c r="E3608" s="39">
        <v>865.77209832216238</v>
      </c>
      <c r="F3608" s="39">
        <v>836.87162779454889</v>
      </c>
      <c r="G3608" s="39">
        <v>806.14873919316608</v>
      </c>
      <c r="H3608" s="39">
        <v>829.88174789306572</v>
      </c>
      <c r="I3608" s="39">
        <v>786.78870341445872</v>
      </c>
    </row>
    <row r="3609" spans="1:9" x14ac:dyDescent="0.35">
      <c r="A3609" s="37" t="s">
        <v>247</v>
      </c>
      <c r="B3609" s="37" t="s">
        <v>124</v>
      </c>
      <c r="C3609" s="73" t="s">
        <v>71</v>
      </c>
      <c r="D3609" s="39">
        <v>860</v>
      </c>
      <c r="E3609" s="39">
        <v>825.12331135113118</v>
      </c>
      <c r="F3609" s="39">
        <v>837.85150999768462</v>
      </c>
      <c r="G3609" s="39">
        <v>796.75816049987077</v>
      </c>
      <c r="H3609" s="39">
        <v>775.42555378746783</v>
      </c>
      <c r="I3609" s="39">
        <v>790.59738876877327</v>
      </c>
    </row>
    <row r="3610" spans="1:9" x14ac:dyDescent="0.35">
      <c r="A3610" s="37" t="s">
        <v>247</v>
      </c>
      <c r="B3610" s="37" t="s">
        <v>124</v>
      </c>
      <c r="C3610" s="73" t="s">
        <v>73</v>
      </c>
      <c r="D3610" s="39">
        <v>767</v>
      </c>
      <c r="E3610" s="39">
        <v>838.31556110195311</v>
      </c>
      <c r="F3610" s="39">
        <v>795.70671482856346</v>
      </c>
      <c r="G3610" s="39">
        <v>788.39357193859178</v>
      </c>
      <c r="H3610" s="39">
        <v>744.80407928406066</v>
      </c>
      <c r="I3610" s="39">
        <v>725.13364223799761</v>
      </c>
    </row>
    <row r="3611" spans="1:9" x14ac:dyDescent="0.35">
      <c r="A3611" s="37" t="s">
        <v>247</v>
      </c>
      <c r="B3611" s="37" t="s">
        <v>124</v>
      </c>
      <c r="C3611" s="73" t="s">
        <v>76</v>
      </c>
      <c r="D3611" s="39">
        <v>815</v>
      </c>
      <c r="E3611" s="39">
        <v>729.41572969719869</v>
      </c>
      <c r="F3611" s="39">
        <v>787.2729654480429</v>
      </c>
      <c r="G3611" s="39">
        <v>748.71913762426686</v>
      </c>
      <c r="H3611" s="39">
        <v>729.2823340290056</v>
      </c>
      <c r="I3611" s="39">
        <v>686.05039290827881</v>
      </c>
    </row>
    <row r="3612" spans="1:9" x14ac:dyDescent="0.35">
      <c r="A3612" s="37" t="s">
        <v>247</v>
      </c>
      <c r="B3612" s="37" t="s">
        <v>124</v>
      </c>
      <c r="C3612" s="73" t="s">
        <v>78</v>
      </c>
      <c r="D3612" s="39">
        <v>847</v>
      </c>
      <c r="E3612" s="39">
        <v>787.04018566399247</v>
      </c>
      <c r="F3612" s="39">
        <v>699.45826669807707</v>
      </c>
      <c r="G3612" s="39">
        <v>753.17554766193939</v>
      </c>
      <c r="H3612" s="39">
        <v>719.16957735896176</v>
      </c>
      <c r="I3612" s="39">
        <v>694.18611557484951</v>
      </c>
    </row>
    <row r="3613" spans="1:9" x14ac:dyDescent="0.35">
      <c r="A3613" s="37" t="s">
        <v>247</v>
      </c>
      <c r="B3613" s="37" t="s">
        <v>124</v>
      </c>
      <c r="C3613" s="73" t="s">
        <v>80</v>
      </c>
      <c r="D3613" s="39">
        <v>866</v>
      </c>
      <c r="E3613" s="39">
        <v>769.21578182537712</v>
      </c>
      <c r="F3613" s="39">
        <v>714.04225760981785</v>
      </c>
      <c r="G3613" s="39">
        <v>635.63510386128542</v>
      </c>
      <c r="H3613" s="39">
        <v>680.53893770612854</v>
      </c>
      <c r="I3613" s="39">
        <v>649.82006728460112</v>
      </c>
    </row>
    <row r="3614" spans="1:9" x14ac:dyDescent="0.35">
      <c r="A3614" s="37" t="s">
        <v>247</v>
      </c>
      <c r="B3614" s="37" t="s">
        <v>124</v>
      </c>
      <c r="C3614" s="73" t="s">
        <v>82</v>
      </c>
      <c r="D3614" s="39">
        <v>798</v>
      </c>
      <c r="E3614" s="39">
        <v>780.11173820400086</v>
      </c>
      <c r="F3614" s="39">
        <v>692.48826434442117</v>
      </c>
      <c r="G3614" s="39">
        <v>647.13119894303202</v>
      </c>
      <c r="H3614" s="39">
        <v>579.09959601794981</v>
      </c>
      <c r="I3614" s="39">
        <v>617.8476813351466</v>
      </c>
    </row>
    <row r="3615" spans="1:9" x14ac:dyDescent="0.35">
      <c r="A3615" s="37" t="s">
        <v>247</v>
      </c>
      <c r="B3615" s="37" t="s">
        <v>124</v>
      </c>
      <c r="C3615" s="73" t="s">
        <v>84</v>
      </c>
      <c r="D3615" s="39">
        <v>637</v>
      </c>
      <c r="E3615" s="39">
        <v>682.59285009395421</v>
      </c>
      <c r="F3615" s="39">
        <v>655.01406231223314</v>
      </c>
      <c r="G3615" s="39">
        <v>585.02273839554221</v>
      </c>
      <c r="H3615" s="39">
        <v>546.90070108714394</v>
      </c>
      <c r="I3615" s="39">
        <v>490.67191987405681</v>
      </c>
    </row>
    <row r="3616" spans="1:9" x14ac:dyDescent="0.35">
      <c r="A3616" s="37" t="s">
        <v>247</v>
      </c>
      <c r="B3616" s="37" t="s">
        <v>124</v>
      </c>
      <c r="C3616" s="73" t="s">
        <v>86</v>
      </c>
      <c r="D3616" s="39">
        <v>534</v>
      </c>
      <c r="E3616" s="39">
        <v>556.88312486311384</v>
      </c>
      <c r="F3616" s="39">
        <v>589.62479422278852</v>
      </c>
      <c r="G3616" s="39">
        <v>568.14655971156174</v>
      </c>
      <c r="H3616" s="39">
        <v>512.9895948276843</v>
      </c>
      <c r="I3616" s="39">
        <v>480.47121628197101</v>
      </c>
    </row>
    <row r="3617" spans="1:9" x14ac:dyDescent="0.35">
      <c r="A3617" s="37" t="s">
        <v>247</v>
      </c>
      <c r="B3617" s="37" t="s">
        <v>124</v>
      </c>
      <c r="C3617" s="73" t="s">
        <v>88</v>
      </c>
      <c r="D3617" s="39">
        <v>378</v>
      </c>
      <c r="E3617" s="39">
        <v>463.30325114684331</v>
      </c>
      <c r="F3617" s="39">
        <v>478.21417554827781</v>
      </c>
      <c r="G3617" s="39">
        <v>509.96467303213029</v>
      </c>
      <c r="H3617" s="39">
        <v>494.41902415170682</v>
      </c>
      <c r="I3617" s="39">
        <v>452.72594116172348</v>
      </c>
    </row>
    <row r="3618" spans="1:9" x14ac:dyDescent="0.35">
      <c r="A3618" s="37" t="s">
        <v>247</v>
      </c>
      <c r="B3618" s="37" t="s">
        <v>124</v>
      </c>
      <c r="C3618" s="73" t="s">
        <v>90</v>
      </c>
      <c r="D3618" s="39">
        <v>268</v>
      </c>
      <c r="E3618" s="39">
        <v>309.73435011197898</v>
      </c>
      <c r="F3618" s="39">
        <v>378.7746184092573</v>
      </c>
      <c r="G3618" s="39">
        <v>392.26629799445141</v>
      </c>
      <c r="H3618" s="39">
        <v>422.95792685994928</v>
      </c>
      <c r="I3618" s="39">
        <v>414.12274811060348</v>
      </c>
    </row>
    <row r="3619" spans="1:9" x14ac:dyDescent="0.35">
      <c r="A3619" s="37" t="s">
        <v>247</v>
      </c>
      <c r="B3619" s="37" t="s">
        <v>124</v>
      </c>
      <c r="C3619" s="73" t="s">
        <v>92</v>
      </c>
      <c r="D3619" s="39">
        <v>225</v>
      </c>
      <c r="E3619" s="39">
        <v>291.97529853820492</v>
      </c>
      <c r="F3619" s="39">
        <v>359.79792277424161</v>
      </c>
      <c r="G3619" s="39">
        <v>445.29841062312829</v>
      </c>
      <c r="H3619" s="39">
        <v>505.44442234531522</v>
      </c>
      <c r="I3619" s="39">
        <v>560.63511843090055</v>
      </c>
    </row>
    <row r="3620" spans="1:9" x14ac:dyDescent="0.35">
      <c r="A3620" s="37" t="s">
        <v>247</v>
      </c>
      <c r="B3620" s="37" t="s">
        <v>125</v>
      </c>
      <c r="C3620" s="73" t="s">
        <v>57</v>
      </c>
      <c r="D3620" s="39">
        <v>1158</v>
      </c>
      <c r="E3620" s="39">
        <v>1265.6306251083231</v>
      </c>
      <c r="F3620" s="39">
        <v>1311.7499239807639</v>
      </c>
      <c r="G3620" s="39">
        <v>1375.285961402371</v>
      </c>
      <c r="H3620" s="39">
        <v>1432.1702335059999</v>
      </c>
      <c r="I3620" s="39">
        <v>1462.907083329877</v>
      </c>
    </row>
    <row r="3621" spans="1:9" x14ac:dyDescent="0.35">
      <c r="A3621" s="37" t="s">
        <v>247</v>
      </c>
      <c r="B3621" s="37" t="s">
        <v>125</v>
      </c>
      <c r="C3621" s="74" t="s">
        <v>59</v>
      </c>
      <c r="D3621" s="39">
        <v>1316</v>
      </c>
      <c r="E3621" s="39">
        <v>1334.88816578195</v>
      </c>
      <c r="F3621" s="39">
        <v>1430.607242802583</v>
      </c>
      <c r="G3621" s="39">
        <v>1485.5651700091171</v>
      </c>
      <c r="H3621" s="39">
        <v>1547.0950638583381</v>
      </c>
      <c r="I3621" s="39">
        <v>1607.3955525629001</v>
      </c>
    </row>
    <row r="3622" spans="1:9" x14ac:dyDescent="0.35">
      <c r="A3622" s="37" t="s">
        <v>247</v>
      </c>
      <c r="B3622" s="37" t="s">
        <v>125</v>
      </c>
      <c r="C3622" s="73" t="s">
        <v>61</v>
      </c>
      <c r="D3622" s="39">
        <v>1491</v>
      </c>
      <c r="E3622" s="39">
        <v>1404.963050241884</v>
      </c>
      <c r="F3622" s="39">
        <v>1385.6091090086129</v>
      </c>
      <c r="G3622" s="39">
        <v>1476.758040877261</v>
      </c>
      <c r="H3622" s="39">
        <v>1521.5024967964839</v>
      </c>
      <c r="I3622" s="39">
        <v>1577.384260407744</v>
      </c>
    </row>
    <row r="3623" spans="1:9" x14ac:dyDescent="0.35">
      <c r="A3623" s="37" t="s">
        <v>247</v>
      </c>
      <c r="B3623" s="37" t="s">
        <v>125</v>
      </c>
      <c r="C3623" s="73" t="s">
        <v>63</v>
      </c>
      <c r="D3623" s="39">
        <v>1269</v>
      </c>
      <c r="E3623" s="39">
        <v>1455.1001686701211</v>
      </c>
      <c r="F3623" s="39">
        <v>1381.1091205072889</v>
      </c>
      <c r="G3623" s="39">
        <v>1358.415144076537</v>
      </c>
      <c r="H3623" s="39">
        <v>1429.2862964538081</v>
      </c>
      <c r="I3623" s="39">
        <v>1463.835793889155</v>
      </c>
    </row>
    <row r="3624" spans="1:9" x14ac:dyDescent="0.35">
      <c r="A3624" s="37" t="s">
        <v>247</v>
      </c>
      <c r="B3624" s="37" t="s">
        <v>125</v>
      </c>
      <c r="C3624" s="73" t="s">
        <v>65</v>
      </c>
      <c r="D3624" s="39">
        <v>1156</v>
      </c>
      <c r="E3624" s="39">
        <v>1168.8740984068929</v>
      </c>
      <c r="F3624" s="39">
        <v>1347.251993734827</v>
      </c>
      <c r="G3624" s="39">
        <v>1320.541862184042</v>
      </c>
      <c r="H3624" s="39">
        <v>1293.3546706104801</v>
      </c>
      <c r="I3624" s="39">
        <v>1328.578455394786</v>
      </c>
    </row>
    <row r="3625" spans="1:9" x14ac:dyDescent="0.35">
      <c r="A3625" s="37" t="s">
        <v>247</v>
      </c>
      <c r="B3625" s="37" t="s">
        <v>125</v>
      </c>
      <c r="C3625" s="73" t="s">
        <v>67</v>
      </c>
      <c r="D3625" s="39">
        <v>1482</v>
      </c>
      <c r="E3625" s="39">
        <v>1245.11162957683</v>
      </c>
      <c r="F3625" s="39">
        <v>1318.7596792035311</v>
      </c>
      <c r="G3625" s="39">
        <v>1477.115440136598</v>
      </c>
      <c r="H3625" s="39">
        <v>1461.8422890012221</v>
      </c>
      <c r="I3625" s="39">
        <v>1428.116668253773</v>
      </c>
    </row>
    <row r="3626" spans="1:9" x14ac:dyDescent="0.35">
      <c r="A3626" s="37" t="s">
        <v>247</v>
      </c>
      <c r="B3626" s="37" t="s">
        <v>125</v>
      </c>
      <c r="C3626" s="73" t="s">
        <v>69</v>
      </c>
      <c r="D3626" s="39">
        <v>1457</v>
      </c>
      <c r="E3626" s="39">
        <v>1491.086594743251</v>
      </c>
      <c r="F3626" s="39">
        <v>1356.370042819151</v>
      </c>
      <c r="G3626" s="39">
        <v>1441.081885494167</v>
      </c>
      <c r="H3626" s="39">
        <v>1579.2394445101261</v>
      </c>
      <c r="I3626" s="39">
        <v>1569.922335580897</v>
      </c>
    </row>
    <row r="3627" spans="1:9" x14ac:dyDescent="0.35">
      <c r="A3627" s="37" t="s">
        <v>247</v>
      </c>
      <c r="B3627" s="37" t="s">
        <v>125</v>
      </c>
      <c r="C3627" s="73" t="s">
        <v>71</v>
      </c>
      <c r="D3627" s="39">
        <v>1393</v>
      </c>
      <c r="E3627" s="39">
        <v>1589.126787495881</v>
      </c>
      <c r="F3627" s="39">
        <v>1621.459676459091</v>
      </c>
      <c r="G3627" s="39">
        <v>1539.577810523158</v>
      </c>
      <c r="H3627" s="39">
        <v>1624.3362322993571</v>
      </c>
      <c r="I3627" s="39">
        <v>1763.5110772988851</v>
      </c>
    </row>
    <row r="3628" spans="1:9" x14ac:dyDescent="0.35">
      <c r="A3628" s="37" t="s">
        <v>247</v>
      </c>
      <c r="B3628" s="37" t="s">
        <v>125</v>
      </c>
      <c r="C3628" s="73" t="s">
        <v>73</v>
      </c>
      <c r="D3628" s="39">
        <v>1347</v>
      </c>
      <c r="E3628" s="39">
        <v>1556.3999407140129</v>
      </c>
      <c r="F3628" s="39">
        <v>1699.354721339598</v>
      </c>
      <c r="G3628" s="39">
        <v>1743.6195865199511</v>
      </c>
      <c r="H3628" s="39">
        <v>1683.052389107321</v>
      </c>
      <c r="I3628" s="39">
        <v>1769.238741471378</v>
      </c>
    </row>
    <row r="3629" spans="1:9" x14ac:dyDescent="0.35">
      <c r="A3629" s="37" t="s">
        <v>247</v>
      </c>
      <c r="B3629" s="37" t="s">
        <v>125</v>
      </c>
      <c r="C3629" s="73" t="s">
        <v>76</v>
      </c>
      <c r="D3629" s="39">
        <v>1554</v>
      </c>
      <c r="E3629" s="39">
        <v>1464.207158874576</v>
      </c>
      <c r="F3629" s="39">
        <v>1648.388805226773</v>
      </c>
      <c r="G3629" s="39">
        <v>1787.5582418565621</v>
      </c>
      <c r="H3629" s="39">
        <v>1828.2343053873651</v>
      </c>
      <c r="I3629" s="39">
        <v>1784.6154481423021</v>
      </c>
    </row>
    <row r="3630" spans="1:9" x14ac:dyDescent="0.35">
      <c r="A3630" s="37" t="s">
        <v>247</v>
      </c>
      <c r="B3630" s="37" t="s">
        <v>125</v>
      </c>
      <c r="C3630" s="73" t="s">
        <v>78</v>
      </c>
      <c r="D3630" s="39">
        <v>1620</v>
      </c>
      <c r="E3630" s="39">
        <v>1566.999581906915</v>
      </c>
      <c r="F3630" s="39">
        <v>1473.7322162303519</v>
      </c>
      <c r="G3630" s="39">
        <v>1659.7179985179509</v>
      </c>
      <c r="H3630" s="39">
        <v>1781.3386514281899</v>
      </c>
      <c r="I3630" s="39">
        <v>1820.7361948947671</v>
      </c>
    </row>
    <row r="3631" spans="1:9" x14ac:dyDescent="0.35">
      <c r="A3631" s="37" t="s">
        <v>247</v>
      </c>
      <c r="B3631" s="37" t="s">
        <v>125</v>
      </c>
      <c r="C3631" s="73" t="s">
        <v>80</v>
      </c>
      <c r="D3631" s="39">
        <v>1668</v>
      </c>
      <c r="E3631" s="39">
        <v>1667.3135351682131</v>
      </c>
      <c r="F3631" s="39">
        <v>1612.9844410821161</v>
      </c>
      <c r="G3631" s="39">
        <v>1539.918878836758</v>
      </c>
      <c r="H3631" s="39">
        <v>1725.1774319089211</v>
      </c>
      <c r="I3631" s="39">
        <v>1837.808843104722</v>
      </c>
    </row>
    <row r="3632" spans="1:9" x14ac:dyDescent="0.35">
      <c r="A3632" s="37" t="s">
        <v>247</v>
      </c>
      <c r="B3632" s="37" t="s">
        <v>125</v>
      </c>
      <c r="C3632" s="73" t="s">
        <v>82</v>
      </c>
      <c r="D3632" s="39">
        <v>1617</v>
      </c>
      <c r="E3632" s="39">
        <v>1705.780700695575</v>
      </c>
      <c r="F3632" s="39">
        <v>1700.614146712913</v>
      </c>
      <c r="G3632" s="39">
        <v>1672.925632961764</v>
      </c>
      <c r="H3632" s="39">
        <v>1606.838771707899</v>
      </c>
      <c r="I3632" s="39">
        <v>1798.812841435571</v>
      </c>
    </row>
    <row r="3633" spans="1:9" x14ac:dyDescent="0.35">
      <c r="A3633" s="37" t="s">
        <v>247</v>
      </c>
      <c r="B3633" s="37" t="s">
        <v>125</v>
      </c>
      <c r="C3633" s="73" t="s">
        <v>84</v>
      </c>
      <c r="D3633" s="39">
        <v>1462</v>
      </c>
      <c r="E3633" s="39">
        <v>1605.72054890955</v>
      </c>
      <c r="F3633" s="39">
        <v>1672.4681730376419</v>
      </c>
      <c r="G3633" s="39">
        <v>1693.2371103583021</v>
      </c>
      <c r="H3633" s="39">
        <v>1675.65533562314</v>
      </c>
      <c r="I3633" s="39">
        <v>1624.0938993818611</v>
      </c>
    </row>
    <row r="3634" spans="1:9" x14ac:dyDescent="0.35">
      <c r="A3634" s="37" t="s">
        <v>247</v>
      </c>
      <c r="B3634" s="37" t="s">
        <v>125</v>
      </c>
      <c r="C3634" s="73" t="s">
        <v>86</v>
      </c>
      <c r="D3634" s="39">
        <v>1166</v>
      </c>
      <c r="E3634" s="39">
        <v>1398.8489537115979</v>
      </c>
      <c r="F3634" s="39">
        <v>1519.5227710856821</v>
      </c>
      <c r="G3634" s="39">
        <v>1603.7735534872911</v>
      </c>
      <c r="H3634" s="39">
        <v>1630.995291089876</v>
      </c>
      <c r="I3634" s="39">
        <v>1628.2682877478239</v>
      </c>
    </row>
    <row r="3635" spans="1:9" x14ac:dyDescent="0.35">
      <c r="A3635" s="37" t="s">
        <v>247</v>
      </c>
      <c r="B3635" s="37" t="s">
        <v>125</v>
      </c>
      <c r="C3635" s="73" t="s">
        <v>88</v>
      </c>
      <c r="D3635" s="39">
        <v>993</v>
      </c>
      <c r="E3635" s="39">
        <v>1055.715421874688</v>
      </c>
      <c r="F3635" s="39">
        <v>1241.6817374979521</v>
      </c>
      <c r="G3635" s="39">
        <v>1363.7558322981779</v>
      </c>
      <c r="H3635" s="39">
        <v>1449.2040730198221</v>
      </c>
      <c r="I3635" s="39">
        <v>1486.716942897028</v>
      </c>
    </row>
    <row r="3636" spans="1:9" x14ac:dyDescent="0.35">
      <c r="A3636" s="37" t="s">
        <v>247</v>
      </c>
      <c r="B3636" s="37" t="s">
        <v>125</v>
      </c>
      <c r="C3636" s="73" t="s">
        <v>90</v>
      </c>
      <c r="D3636" s="39">
        <v>559</v>
      </c>
      <c r="E3636" s="39">
        <v>807.74175417812944</v>
      </c>
      <c r="F3636" s="39">
        <v>861.12149306067249</v>
      </c>
      <c r="G3636" s="39">
        <v>1029.7127821294821</v>
      </c>
      <c r="H3636" s="39">
        <v>1138.906442973125</v>
      </c>
      <c r="I3636" s="39">
        <v>1222.0124665668341</v>
      </c>
    </row>
    <row r="3637" spans="1:9" x14ac:dyDescent="0.35">
      <c r="A3637" s="37" t="s">
        <v>247</v>
      </c>
      <c r="B3637" s="37" t="s">
        <v>125</v>
      </c>
      <c r="C3637" s="73" t="s">
        <v>92</v>
      </c>
      <c r="D3637" s="39">
        <v>466</v>
      </c>
      <c r="E3637" s="39">
        <v>607.69899469424786</v>
      </c>
      <c r="F3637" s="39">
        <v>866.50175879499466</v>
      </c>
      <c r="G3637" s="39">
        <v>1058.7732718504969</v>
      </c>
      <c r="H3637" s="39">
        <v>1298.7546682406371</v>
      </c>
      <c r="I3637" s="39">
        <v>1510.381873996062</v>
      </c>
    </row>
    <row r="3638" spans="1:9" x14ac:dyDescent="0.35">
      <c r="A3638" s="37" t="s">
        <v>247</v>
      </c>
      <c r="B3638" s="37" t="s">
        <v>126</v>
      </c>
      <c r="C3638" s="73" t="s">
        <v>57</v>
      </c>
      <c r="D3638" s="39">
        <v>29404</v>
      </c>
      <c r="E3638" s="39">
        <v>31790.016787370729</v>
      </c>
      <c r="F3638" s="39">
        <v>34565.334660938403</v>
      </c>
      <c r="G3638" s="39">
        <v>37464.541994338062</v>
      </c>
      <c r="H3638" s="39">
        <v>40876.089863670648</v>
      </c>
      <c r="I3638" s="39">
        <v>43858.778997642381</v>
      </c>
    </row>
    <row r="3639" spans="1:9" x14ac:dyDescent="0.35">
      <c r="A3639" s="37" t="s">
        <v>247</v>
      </c>
      <c r="B3639" s="37" t="s">
        <v>126</v>
      </c>
      <c r="C3639" s="74" t="s">
        <v>59</v>
      </c>
      <c r="D3639" s="39">
        <v>33086</v>
      </c>
      <c r="E3639" s="39">
        <v>35134.845508285172</v>
      </c>
      <c r="F3639" s="39">
        <v>37388.994042617916</v>
      </c>
      <c r="G3639" s="39">
        <v>39631.059142768318</v>
      </c>
      <c r="H3639" s="39">
        <v>42738.728929270561</v>
      </c>
      <c r="I3639" s="39">
        <v>46486.791707596873</v>
      </c>
    </row>
    <row r="3640" spans="1:9" x14ac:dyDescent="0.35">
      <c r="A3640" s="37" t="s">
        <v>247</v>
      </c>
      <c r="B3640" s="37" t="s">
        <v>126</v>
      </c>
      <c r="C3640" s="73" t="s">
        <v>61</v>
      </c>
      <c r="D3640" s="39">
        <v>34735</v>
      </c>
      <c r="E3640" s="39">
        <v>37384.382446703043</v>
      </c>
      <c r="F3640" s="39">
        <v>38820.114515843001</v>
      </c>
      <c r="G3640" s="39">
        <v>40611.516849380867</v>
      </c>
      <c r="H3640" s="39">
        <v>42977.602021137493</v>
      </c>
      <c r="I3640" s="39">
        <v>46308.618381307417</v>
      </c>
    </row>
    <row r="3641" spans="1:9" x14ac:dyDescent="0.35">
      <c r="A3641" s="37" t="s">
        <v>247</v>
      </c>
      <c r="B3641" s="37" t="s">
        <v>126</v>
      </c>
      <c r="C3641" s="73" t="s">
        <v>63</v>
      </c>
      <c r="D3641" s="39">
        <v>30529</v>
      </c>
      <c r="E3641" s="39">
        <v>37086.59807443765</v>
      </c>
      <c r="F3641" s="39">
        <v>39758.502936953097</v>
      </c>
      <c r="G3641" s="39">
        <v>40380.858264435286</v>
      </c>
      <c r="H3641" s="39">
        <v>42346.238004823623</v>
      </c>
      <c r="I3641" s="39">
        <v>44870.218759214549</v>
      </c>
    </row>
    <row r="3642" spans="1:9" x14ac:dyDescent="0.35">
      <c r="A3642" s="37" t="s">
        <v>247</v>
      </c>
      <c r="B3642" s="37" t="s">
        <v>126</v>
      </c>
      <c r="C3642" s="73" t="s">
        <v>65</v>
      </c>
      <c r="D3642" s="39">
        <v>28072</v>
      </c>
      <c r="E3642" s="39">
        <v>31083.611587315929</v>
      </c>
      <c r="F3642" s="39">
        <v>38344.909945228341</v>
      </c>
      <c r="G3642" s="39">
        <v>40550.871191081533</v>
      </c>
      <c r="H3642" s="39">
        <v>41277.353320815921</v>
      </c>
      <c r="I3642" s="39">
        <v>43403.936105600209</v>
      </c>
    </row>
    <row r="3643" spans="1:9" x14ac:dyDescent="0.35">
      <c r="A3643" s="37" t="s">
        <v>247</v>
      </c>
      <c r="B3643" s="37" t="s">
        <v>126</v>
      </c>
      <c r="C3643" s="73" t="s">
        <v>67</v>
      </c>
      <c r="D3643" s="39">
        <v>29370</v>
      </c>
      <c r="E3643" s="39">
        <v>30966.154514189191</v>
      </c>
      <c r="F3643" s="39">
        <v>35313.253473601253</v>
      </c>
      <c r="G3643" s="39">
        <v>41688.054693267448</v>
      </c>
      <c r="H3643" s="39">
        <v>44127.889264131147</v>
      </c>
      <c r="I3643" s="39">
        <v>45203.929591515502</v>
      </c>
    </row>
    <row r="3644" spans="1:9" x14ac:dyDescent="0.35">
      <c r="A3644" s="37" t="s">
        <v>247</v>
      </c>
      <c r="B3644" s="37" t="s">
        <v>126</v>
      </c>
      <c r="C3644" s="73" t="s">
        <v>69</v>
      </c>
      <c r="D3644" s="39">
        <v>31065</v>
      </c>
      <c r="E3644" s="39">
        <v>34084.141846545608</v>
      </c>
      <c r="F3644" s="39">
        <v>36243.03457101807</v>
      </c>
      <c r="G3644" s="39">
        <v>40275.351593738793</v>
      </c>
      <c r="H3644" s="39">
        <v>46423.709298021087</v>
      </c>
      <c r="I3644" s="39">
        <v>49069.960042130791</v>
      </c>
    </row>
    <row r="3645" spans="1:9" x14ac:dyDescent="0.35">
      <c r="A3645" s="37" t="s">
        <v>247</v>
      </c>
      <c r="B3645" s="37" t="s">
        <v>126</v>
      </c>
      <c r="C3645" s="73" t="s">
        <v>71</v>
      </c>
      <c r="D3645" s="39">
        <v>32426</v>
      </c>
      <c r="E3645" s="39">
        <v>36680.363897731142</v>
      </c>
      <c r="F3645" s="39">
        <v>39609.665685623309</v>
      </c>
      <c r="G3645" s="39">
        <v>41422.093578243337</v>
      </c>
      <c r="H3645" s="39">
        <v>45706.43436621251</v>
      </c>
      <c r="I3645" s="39">
        <v>52030.835422961478</v>
      </c>
    </row>
    <row r="3646" spans="1:9" x14ac:dyDescent="0.35">
      <c r="A3646" s="37" t="s">
        <v>247</v>
      </c>
      <c r="B3646" s="37" t="s">
        <v>126</v>
      </c>
      <c r="C3646" s="73" t="s">
        <v>73</v>
      </c>
      <c r="D3646" s="39">
        <v>31311</v>
      </c>
      <c r="E3646" s="39">
        <v>37513.390818555177</v>
      </c>
      <c r="F3646" s="39">
        <v>41441.844698129084</v>
      </c>
      <c r="G3646" s="39">
        <v>43885.033503856554</v>
      </c>
      <c r="H3646" s="39">
        <v>45932.154024608739</v>
      </c>
      <c r="I3646" s="39">
        <v>50534.586011854248</v>
      </c>
    </row>
    <row r="3647" spans="1:9" x14ac:dyDescent="0.35">
      <c r="A3647" s="37" t="s">
        <v>247</v>
      </c>
      <c r="B3647" s="37" t="s">
        <v>126</v>
      </c>
      <c r="C3647" s="73" t="s">
        <v>76</v>
      </c>
      <c r="D3647" s="39">
        <v>32685</v>
      </c>
      <c r="E3647" s="39">
        <v>34633.248712570719</v>
      </c>
      <c r="F3647" s="39">
        <v>40912.516124319773</v>
      </c>
      <c r="G3647" s="39">
        <v>44130.478117576742</v>
      </c>
      <c r="H3647" s="39">
        <v>46756.167526743542</v>
      </c>
      <c r="I3647" s="39">
        <v>49038.850028232882</v>
      </c>
    </row>
    <row r="3648" spans="1:9" x14ac:dyDescent="0.35">
      <c r="A3648" s="37" t="s">
        <v>247</v>
      </c>
      <c r="B3648" s="37" t="s">
        <v>126</v>
      </c>
      <c r="C3648" s="73" t="s">
        <v>78</v>
      </c>
      <c r="D3648" s="39">
        <v>31695</v>
      </c>
      <c r="E3648" s="39">
        <v>35072.543870992813</v>
      </c>
      <c r="F3648" s="39">
        <v>36814.530816555402</v>
      </c>
      <c r="G3648" s="39">
        <v>42729.15703096785</v>
      </c>
      <c r="H3648" s="39">
        <v>45962.47366293853</v>
      </c>
      <c r="I3648" s="39">
        <v>48804.634376414382</v>
      </c>
    </row>
    <row r="3649" spans="1:9" x14ac:dyDescent="0.35">
      <c r="A3649" s="37" t="s">
        <v>247</v>
      </c>
      <c r="B3649" s="37" t="s">
        <v>126</v>
      </c>
      <c r="C3649" s="73" t="s">
        <v>80</v>
      </c>
      <c r="D3649" s="39">
        <v>29021</v>
      </c>
      <c r="E3649" s="39">
        <v>33414.882915587354</v>
      </c>
      <c r="F3649" s="39">
        <v>36462.630559273894</v>
      </c>
      <c r="G3649" s="39">
        <v>37781.37085893919</v>
      </c>
      <c r="H3649" s="39">
        <v>43811.674578569757</v>
      </c>
      <c r="I3649" s="39">
        <v>47159.624044884607</v>
      </c>
    </row>
    <row r="3650" spans="1:9" x14ac:dyDescent="0.35">
      <c r="A3650" s="37" t="s">
        <v>247</v>
      </c>
      <c r="B3650" s="37" t="s">
        <v>126</v>
      </c>
      <c r="C3650" s="73" t="s">
        <v>82</v>
      </c>
      <c r="D3650" s="39">
        <v>27148</v>
      </c>
      <c r="E3650" s="39">
        <v>31026.14605818304</v>
      </c>
      <c r="F3650" s="39">
        <v>34991.0700534067</v>
      </c>
      <c r="G3650" s="39">
        <v>37543.608549209639</v>
      </c>
      <c r="H3650" s="39">
        <v>38981.558200391009</v>
      </c>
      <c r="I3650" s="39">
        <v>45250.5159213515</v>
      </c>
    </row>
    <row r="3651" spans="1:9" x14ac:dyDescent="0.35">
      <c r="A3651" s="37" t="s">
        <v>247</v>
      </c>
      <c r="B3651" s="37" t="s">
        <v>126</v>
      </c>
      <c r="C3651" s="73" t="s">
        <v>84</v>
      </c>
      <c r="D3651" s="39">
        <v>25055</v>
      </c>
      <c r="E3651" s="39">
        <v>29291.38995707082</v>
      </c>
      <c r="F3651" s="39">
        <v>32931.55527888496</v>
      </c>
      <c r="G3651" s="39">
        <v>36335.710683276338</v>
      </c>
      <c r="H3651" s="39">
        <v>38987.539563168277</v>
      </c>
      <c r="I3651" s="39">
        <v>40643.634800757784</v>
      </c>
    </row>
    <row r="3652" spans="1:9" x14ac:dyDescent="0.35">
      <c r="A3652" s="37" t="s">
        <v>247</v>
      </c>
      <c r="B3652" s="37" t="s">
        <v>126</v>
      </c>
      <c r="C3652" s="73" t="s">
        <v>86</v>
      </c>
      <c r="D3652" s="39">
        <v>23899</v>
      </c>
      <c r="E3652" s="39">
        <v>26183.033093054979</v>
      </c>
      <c r="F3652" s="39">
        <v>30361.497219013359</v>
      </c>
      <c r="G3652" s="39">
        <v>33531.84289654145</v>
      </c>
      <c r="H3652" s="39">
        <v>36910.513129285748</v>
      </c>
      <c r="I3652" s="39">
        <v>39730.089673025694</v>
      </c>
    </row>
    <row r="3653" spans="1:9" x14ac:dyDescent="0.35">
      <c r="A3653" s="37" t="s">
        <v>247</v>
      </c>
      <c r="B3653" s="37" t="s">
        <v>126</v>
      </c>
      <c r="C3653" s="73" t="s">
        <v>88</v>
      </c>
      <c r="D3653" s="39">
        <v>16612</v>
      </c>
      <c r="E3653" s="39">
        <v>23536.05519803405</v>
      </c>
      <c r="F3653" s="39">
        <v>25792.079578427391</v>
      </c>
      <c r="G3653" s="39">
        <v>29700.839653037568</v>
      </c>
      <c r="H3653" s="39">
        <v>32860.770381254493</v>
      </c>
      <c r="I3653" s="39">
        <v>36322.794124656677</v>
      </c>
    </row>
    <row r="3654" spans="1:9" x14ac:dyDescent="0.35">
      <c r="A3654" s="37" t="s">
        <v>247</v>
      </c>
      <c r="B3654" s="37" t="s">
        <v>126</v>
      </c>
      <c r="C3654" s="73" t="s">
        <v>90</v>
      </c>
      <c r="D3654" s="39">
        <v>9790</v>
      </c>
      <c r="E3654" s="39">
        <v>14893.82793136661</v>
      </c>
      <c r="F3654" s="39">
        <v>21055.246134994872</v>
      </c>
      <c r="G3654" s="39">
        <v>23027.13605154445</v>
      </c>
      <c r="H3654" s="39">
        <v>26829.650089236791</v>
      </c>
      <c r="I3654" s="39">
        <v>29914.123478223621</v>
      </c>
    </row>
    <row r="3655" spans="1:9" x14ac:dyDescent="0.35">
      <c r="A3655" s="37" t="s">
        <v>247</v>
      </c>
      <c r="B3655" s="37" t="s">
        <v>126</v>
      </c>
      <c r="C3655" s="73" t="s">
        <v>92</v>
      </c>
      <c r="D3655" s="39">
        <v>8525</v>
      </c>
      <c r="E3655" s="39">
        <v>11926.665684106891</v>
      </c>
      <c r="F3655" s="39">
        <v>17727.984952593379</v>
      </c>
      <c r="G3655" s="39">
        <v>25481.574978878449</v>
      </c>
      <c r="H3655" s="39">
        <v>31436.93864143574</v>
      </c>
      <c r="I3655" s="39">
        <v>37883.4339882739</v>
      </c>
    </row>
    <row r="3656" spans="1:9" x14ac:dyDescent="0.35">
      <c r="A3656" s="37" t="s">
        <v>247</v>
      </c>
      <c r="B3656" s="37" t="s">
        <v>127</v>
      </c>
      <c r="C3656" s="73" t="s">
        <v>57</v>
      </c>
      <c r="D3656" s="39">
        <v>74</v>
      </c>
      <c r="E3656" s="39">
        <v>73.208186549077254</v>
      </c>
      <c r="F3656" s="39">
        <v>67.75080263546279</v>
      </c>
      <c r="G3656" s="39">
        <v>65.769702158206869</v>
      </c>
      <c r="H3656" s="39">
        <v>64.912168386641781</v>
      </c>
      <c r="I3656" s="39">
        <v>61.958585825845653</v>
      </c>
    </row>
    <row r="3657" spans="1:9" x14ac:dyDescent="0.35">
      <c r="A3657" s="37" t="s">
        <v>247</v>
      </c>
      <c r="B3657" s="37" t="s">
        <v>127</v>
      </c>
      <c r="C3657" s="74" t="s">
        <v>59</v>
      </c>
      <c r="D3657" s="39">
        <v>85</v>
      </c>
      <c r="E3657" s="39">
        <v>86.534129704129526</v>
      </c>
      <c r="F3657" s="39">
        <v>83.037921523871418</v>
      </c>
      <c r="G3657" s="39">
        <v>77.269091546601572</v>
      </c>
      <c r="H3657" s="39">
        <v>75.068246380731097</v>
      </c>
      <c r="I3657" s="39">
        <v>74.216149420835791</v>
      </c>
    </row>
    <row r="3658" spans="1:9" x14ac:dyDescent="0.35">
      <c r="A3658" s="37" t="s">
        <v>247</v>
      </c>
      <c r="B3658" s="37" t="s">
        <v>127</v>
      </c>
      <c r="C3658" s="73" t="s">
        <v>61</v>
      </c>
      <c r="D3658" s="39">
        <v>99</v>
      </c>
      <c r="E3658" s="39">
        <v>97.387676326041458</v>
      </c>
      <c r="F3658" s="39">
        <v>94.087769112642405</v>
      </c>
      <c r="G3658" s="39">
        <v>90.10502967145618</v>
      </c>
      <c r="H3658" s="39">
        <v>84.131781749276442</v>
      </c>
      <c r="I3658" s="39">
        <v>81.832794864502389</v>
      </c>
    </row>
    <row r="3659" spans="1:9" x14ac:dyDescent="0.35">
      <c r="A3659" s="37" t="s">
        <v>247</v>
      </c>
      <c r="B3659" s="37" t="s">
        <v>127</v>
      </c>
      <c r="C3659" s="73" t="s">
        <v>63</v>
      </c>
      <c r="D3659" s="39">
        <v>120</v>
      </c>
      <c r="E3659" s="39">
        <v>111.6587671536881</v>
      </c>
      <c r="F3659" s="39">
        <v>106.9934457691723</v>
      </c>
      <c r="G3659" s="39">
        <v>103.03463975119919</v>
      </c>
      <c r="H3659" s="39">
        <v>99.000829537217825</v>
      </c>
      <c r="I3659" s="39">
        <v>93.920460626244363</v>
      </c>
    </row>
    <row r="3660" spans="1:9" x14ac:dyDescent="0.35">
      <c r="A3660" s="37" t="s">
        <v>247</v>
      </c>
      <c r="B3660" s="37" t="s">
        <v>127</v>
      </c>
      <c r="C3660" s="73" t="s">
        <v>65</v>
      </c>
      <c r="D3660" s="39">
        <v>78</v>
      </c>
      <c r="E3660" s="39">
        <v>66.008199382282484</v>
      </c>
      <c r="F3660" s="39">
        <v>63.138680382829023</v>
      </c>
      <c r="G3660" s="39">
        <v>60.165674999975373</v>
      </c>
      <c r="H3660" s="39">
        <v>56.789070381258199</v>
      </c>
      <c r="I3660" s="39">
        <v>53.827714188414639</v>
      </c>
    </row>
    <row r="3661" spans="1:9" x14ac:dyDescent="0.35">
      <c r="A3661" s="37" t="s">
        <v>247</v>
      </c>
      <c r="B3661" s="37" t="s">
        <v>127</v>
      </c>
      <c r="C3661" s="73" t="s">
        <v>67</v>
      </c>
      <c r="D3661" s="39">
        <v>73</v>
      </c>
      <c r="E3661" s="39">
        <v>76.627142328266999</v>
      </c>
      <c r="F3661" s="39">
        <v>70.982914628125911</v>
      </c>
      <c r="G3661" s="39">
        <v>70.098620348492318</v>
      </c>
      <c r="H3661" s="39">
        <v>67.258296519872189</v>
      </c>
      <c r="I3661" s="39">
        <v>63.677939960532058</v>
      </c>
    </row>
    <row r="3662" spans="1:9" x14ac:dyDescent="0.35">
      <c r="A3662" s="37" t="s">
        <v>247</v>
      </c>
      <c r="B3662" s="37" t="s">
        <v>127</v>
      </c>
      <c r="C3662" s="73" t="s">
        <v>69</v>
      </c>
      <c r="D3662" s="39">
        <v>78</v>
      </c>
      <c r="E3662" s="39">
        <v>88.139416696763973</v>
      </c>
      <c r="F3662" s="39">
        <v>88.399238776514366</v>
      </c>
      <c r="G3662" s="39">
        <v>83.525372217457658</v>
      </c>
      <c r="H3662" s="39">
        <v>83.689089141141551</v>
      </c>
      <c r="I3662" s="39">
        <v>80.812969014165347</v>
      </c>
    </row>
    <row r="3663" spans="1:9" x14ac:dyDescent="0.35">
      <c r="A3663" s="37" t="s">
        <v>247</v>
      </c>
      <c r="B3663" s="37" t="s">
        <v>127</v>
      </c>
      <c r="C3663" s="73" t="s">
        <v>71</v>
      </c>
      <c r="D3663" s="39">
        <v>82</v>
      </c>
      <c r="E3663" s="39">
        <v>93.625403493430468</v>
      </c>
      <c r="F3663" s="39">
        <v>98.685400541231189</v>
      </c>
      <c r="G3663" s="39">
        <v>97.580104512590708</v>
      </c>
      <c r="H3663" s="39">
        <v>93.326821410352068</v>
      </c>
      <c r="I3663" s="39">
        <v>94.001607779896929</v>
      </c>
    </row>
    <row r="3664" spans="1:9" x14ac:dyDescent="0.35">
      <c r="A3664" s="37" t="s">
        <v>247</v>
      </c>
      <c r="B3664" s="37" t="s">
        <v>127</v>
      </c>
      <c r="C3664" s="73" t="s">
        <v>73</v>
      </c>
      <c r="D3664" s="39">
        <v>92</v>
      </c>
      <c r="E3664" s="39">
        <v>84.494140040841245</v>
      </c>
      <c r="F3664" s="39">
        <v>89.290874190205415</v>
      </c>
      <c r="G3664" s="39">
        <v>92.851380432016967</v>
      </c>
      <c r="H3664" s="39">
        <v>90.999026582821443</v>
      </c>
      <c r="I3664" s="39">
        <v>87.610027317829406</v>
      </c>
    </row>
    <row r="3665" spans="1:9" x14ac:dyDescent="0.35">
      <c r="A3665" s="37" t="s">
        <v>247</v>
      </c>
      <c r="B3665" s="37" t="s">
        <v>127</v>
      </c>
      <c r="C3665" s="73" t="s">
        <v>76</v>
      </c>
      <c r="D3665" s="39">
        <v>70</v>
      </c>
      <c r="E3665" s="39">
        <v>80.163388840151313</v>
      </c>
      <c r="F3665" s="39">
        <v>74.067661703235544</v>
      </c>
      <c r="G3665" s="39">
        <v>76.523451226828456</v>
      </c>
      <c r="H3665" s="39">
        <v>77.858940135503815</v>
      </c>
      <c r="I3665" s="39">
        <v>76.105427731073576</v>
      </c>
    </row>
    <row r="3666" spans="1:9" x14ac:dyDescent="0.35">
      <c r="A3666" s="37" t="s">
        <v>247</v>
      </c>
      <c r="B3666" s="37" t="s">
        <v>127</v>
      </c>
      <c r="C3666" s="73" t="s">
        <v>78</v>
      </c>
      <c r="D3666" s="39">
        <v>65</v>
      </c>
      <c r="E3666" s="39">
        <v>52.360271469375363</v>
      </c>
      <c r="F3666" s="39">
        <v>55.609135559945727</v>
      </c>
      <c r="G3666" s="39">
        <v>52.428358680916361</v>
      </c>
      <c r="H3666" s="39">
        <v>53.316339657615153</v>
      </c>
      <c r="I3666" s="39">
        <v>53.455211690560631</v>
      </c>
    </row>
    <row r="3667" spans="1:9" x14ac:dyDescent="0.35">
      <c r="A3667" s="37" t="s">
        <v>247</v>
      </c>
      <c r="B3667" s="37" t="s">
        <v>127</v>
      </c>
      <c r="C3667" s="73" t="s">
        <v>80</v>
      </c>
      <c r="D3667" s="39">
        <v>36</v>
      </c>
      <c r="E3667" s="39">
        <v>34.561835916948098</v>
      </c>
      <c r="F3667" s="39">
        <v>26.340264802676739</v>
      </c>
      <c r="G3667" s="39">
        <v>28.24166118326254</v>
      </c>
      <c r="H3667" s="39">
        <v>27.188396591381832</v>
      </c>
      <c r="I3667" s="39">
        <v>27.928368005236639</v>
      </c>
    </row>
    <row r="3668" spans="1:9" x14ac:dyDescent="0.35">
      <c r="A3668" s="37" t="s">
        <v>247</v>
      </c>
      <c r="B3668" s="37" t="s">
        <v>127</v>
      </c>
      <c r="C3668" s="73" t="s">
        <v>82</v>
      </c>
      <c r="D3668" s="39">
        <v>56</v>
      </c>
      <c r="E3668" s="39">
        <v>53.159235972972077</v>
      </c>
      <c r="F3668" s="39">
        <v>50.205832281779408</v>
      </c>
      <c r="G3668" s="39">
        <v>44.300546636537177</v>
      </c>
      <c r="H3668" s="39">
        <v>44.422394866605927</v>
      </c>
      <c r="I3668" s="39">
        <v>43.47646864548318</v>
      </c>
    </row>
    <row r="3669" spans="1:9" x14ac:dyDescent="0.35">
      <c r="A3669" s="37" t="s">
        <v>247</v>
      </c>
      <c r="B3669" s="37" t="s">
        <v>127</v>
      </c>
      <c r="C3669" s="73" t="s">
        <v>84</v>
      </c>
      <c r="D3669" s="39">
        <v>15</v>
      </c>
      <c r="E3669" s="39">
        <v>22.261968082460889</v>
      </c>
      <c r="F3669" s="39">
        <v>19.683186247552751</v>
      </c>
      <c r="G3669" s="39">
        <v>18.567902317552829</v>
      </c>
      <c r="H3669" s="39">
        <v>15.346100853689711</v>
      </c>
      <c r="I3669" s="39">
        <v>15.67322385711307</v>
      </c>
    </row>
    <row r="3670" spans="1:9" x14ac:dyDescent="0.35">
      <c r="A3670" s="37" t="s">
        <v>247</v>
      </c>
      <c r="B3670" s="37" t="s">
        <v>127</v>
      </c>
      <c r="C3670" s="73" t="s">
        <v>86</v>
      </c>
      <c r="D3670" s="39">
        <v>18</v>
      </c>
      <c r="E3670" s="39">
        <v>14.62413745822009</v>
      </c>
      <c r="F3670" s="39">
        <v>18.537654953916959</v>
      </c>
      <c r="G3670" s="39">
        <v>16.75173539320345</v>
      </c>
      <c r="H3670" s="39">
        <v>15.855954445912371</v>
      </c>
      <c r="I3670" s="39">
        <v>13.833658152927651</v>
      </c>
    </row>
    <row r="3671" spans="1:9" x14ac:dyDescent="0.35">
      <c r="A3671" s="37" t="s">
        <v>247</v>
      </c>
      <c r="B3671" s="37" t="s">
        <v>127</v>
      </c>
      <c r="C3671" s="73" t="s">
        <v>88</v>
      </c>
      <c r="D3671" s="39">
        <v>19</v>
      </c>
      <c r="E3671" s="39">
        <v>18.46231462129915</v>
      </c>
      <c r="F3671" s="39">
        <v>15.19388753504073</v>
      </c>
      <c r="G3671" s="39">
        <v>17.83138684061834</v>
      </c>
      <c r="H3671" s="39">
        <v>16.54699835204622</v>
      </c>
      <c r="I3671" s="39">
        <v>15.74972216980461</v>
      </c>
    </row>
    <row r="3672" spans="1:9" x14ac:dyDescent="0.35">
      <c r="A3672" s="37" t="s">
        <v>247</v>
      </c>
      <c r="B3672" s="37" t="s">
        <v>127</v>
      </c>
      <c r="C3672" s="73" t="s">
        <v>90</v>
      </c>
      <c r="D3672" s="39">
        <v>1</v>
      </c>
      <c r="E3672" s="39">
        <v>6.3997106302224918</v>
      </c>
      <c r="F3672" s="39">
        <v>6.1514966493148204</v>
      </c>
      <c r="G3672" s="39">
        <v>4.5403542641262353</v>
      </c>
      <c r="H3672" s="39">
        <v>6.5014038903892164</v>
      </c>
      <c r="I3672" s="39">
        <v>5.6777048699088972</v>
      </c>
    </row>
    <row r="3673" spans="1:9" x14ac:dyDescent="0.35">
      <c r="A3673" s="37" t="s">
        <v>247</v>
      </c>
      <c r="B3673" s="37" t="s">
        <v>127</v>
      </c>
      <c r="C3673" s="73" t="s">
        <v>92</v>
      </c>
      <c r="D3673" s="39">
        <v>0</v>
      </c>
      <c r="E3673" s="39">
        <v>1.3135112817437811</v>
      </c>
      <c r="F3673" s="39">
        <v>5.0771125194529931</v>
      </c>
      <c r="G3673" s="39">
        <v>5.8910138953807794</v>
      </c>
      <c r="H3673" s="39">
        <v>5.51017429787845</v>
      </c>
      <c r="I3673" s="39">
        <v>6.2067455600705923</v>
      </c>
    </row>
    <row r="3674" spans="1:9" x14ac:dyDescent="0.35">
      <c r="A3674" s="37" t="s">
        <v>247</v>
      </c>
      <c r="B3674" s="37" t="s">
        <v>128</v>
      </c>
      <c r="C3674" s="73" t="s">
        <v>57</v>
      </c>
      <c r="D3674" s="39">
        <v>1600</v>
      </c>
      <c r="E3674" s="39">
        <v>1639.6756488178539</v>
      </c>
      <c r="F3674" s="39">
        <v>1604.963012488394</v>
      </c>
      <c r="G3674" s="39">
        <v>1590.2834258731909</v>
      </c>
      <c r="H3674" s="39">
        <v>1588.7816070231961</v>
      </c>
      <c r="I3674" s="39">
        <v>1569.492385154249</v>
      </c>
    </row>
    <row r="3675" spans="1:9" x14ac:dyDescent="0.35">
      <c r="A3675" s="37" t="s">
        <v>247</v>
      </c>
      <c r="B3675" s="37" t="s">
        <v>128</v>
      </c>
      <c r="C3675" s="74" t="s">
        <v>59</v>
      </c>
      <c r="D3675" s="39">
        <v>1542</v>
      </c>
      <c r="E3675" s="39">
        <v>1304.3130377632349</v>
      </c>
      <c r="F3675" s="39">
        <v>1308.1207897369859</v>
      </c>
      <c r="G3675" s="39">
        <v>1263.141302967455</v>
      </c>
      <c r="H3675" s="39">
        <v>1241.615370448875</v>
      </c>
      <c r="I3675" s="39">
        <v>1238.0427757566599</v>
      </c>
    </row>
    <row r="3676" spans="1:9" x14ac:dyDescent="0.35">
      <c r="A3676" s="37" t="s">
        <v>247</v>
      </c>
      <c r="B3676" s="37" t="s">
        <v>128</v>
      </c>
      <c r="C3676" s="73" t="s">
        <v>61</v>
      </c>
      <c r="D3676" s="39">
        <v>1407</v>
      </c>
      <c r="E3676" s="39">
        <v>1213.429774317915</v>
      </c>
      <c r="F3676" s="39">
        <v>1041.0944900358591</v>
      </c>
      <c r="G3676" s="39">
        <v>1017.368093426053</v>
      </c>
      <c r="H3676" s="39">
        <v>976.09546723713288</v>
      </c>
      <c r="I3676" s="39">
        <v>957.89555318350222</v>
      </c>
    </row>
    <row r="3677" spans="1:9" x14ac:dyDescent="0.35">
      <c r="A3677" s="37" t="s">
        <v>247</v>
      </c>
      <c r="B3677" s="37" t="s">
        <v>128</v>
      </c>
      <c r="C3677" s="73" t="s">
        <v>63</v>
      </c>
      <c r="D3677" s="39">
        <v>1256</v>
      </c>
      <c r="E3677" s="39">
        <v>1174.7725714580199</v>
      </c>
      <c r="F3677" s="39">
        <v>1042.157143149062</v>
      </c>
      <c r="G3677" s="39">
        <v>908.12987252402127</v>
      </c>
      <c r="H3677" s="39">
        <v>876.95131204639665</v>
      </c>
      <c r="I3677" s="39">
        <v>844.81757628109517</v>
      </c>
    </row>
    <row r="3678" spans="1:9" x14ac:dyDescent="0.35">
      <c r="A3678" s="37" t="s">
        <v>247</v>
      </c>
      <c r="B3678" s="37" t="s">
        <v>128</v>
      </c>
      <c r="C3678" s="73" t="s">
        <v>65</v>
      </c>
      <c r="D3678" s="39">
        <v>1443</v>
      </c>
      <c r="E3678" s="39">
        <v>1444.2304331896769</v>
      </c>
      <c r="F3678" s="39">
        <v>1502.414716653567</v>
      </c>
      <c r="G3678" s="39">
        <v>1412.37464038961</v>
      </c>
      <c r="H3678" s="39">
        <v>1295.2155583765759</v>
      </c>
      <c r="I3678" s="39">
        <v>1267.4106655456881</v>
      </c>
    </row>
    <row r="3679" spans="1:9" x14ac:dyDescent="0.35">
      <c r="A3679" s="37" t="s">
        <v>247</v>
      </c>
      <c r="B3679" s="37" t="s">
        <v>128</v>
      </c>
      <c r="C3679" s="73" t="s">
        <v>67</v>
      </c>
      <c r="D3679" s="39">
        <v>1813</v>
      </c>
      <c r="E3679" s="39">
        <v>1838.257896246429</v>
      </c>
      <c r="F3679" s="39">
        <v>1891.4230874197669</v>
      </c>
      <c r="G3679" s="39">
        <v>2002.1992016471061</v>
      </c>
      <c r="H3679" s="39">
        <v>1942.838692820739</v>
      </c>
      <c r="I3679" s="39">
        <v>1840.999587019222</v>
      </c>
    </row>
    <row r="3680" spans="1:9" x14ac:dyDescent="0.35">
      <c r="A3680" s="37" t="s">
        <v>247</v>
      </c>
      <c r="B3680" s="37" t="s">
        <v>128</v>
      </c>
      <c r="C3680" s="73" t="s">
        <v>69</v>
      </c>
      <c r="D3680" s="39">
        <v>1663</v>
      </c>
      <c r="E3680" s="39">
        <v>1751.656947392476</v>
      </c>
      <c r="F3680" s="39">
        <v>1755.562565814716</v>
      </c>
      <c r="G3680" s="39">
        <v>1780.30609525261</v>
      </c>
      <c r="H3680" s="39">
        <v>1864.300657124556</v>
      </c>
      <c r="I3680" s="39">
        <v>1823.8588732123089</v>
      </c>
    </row>
    <row r="3681" spans="1:9" x14ac:dyDescent="0.35">
      <c r="A3681" s="37" t="s">
        <v>247</v>
      </c>
      <c r="B3681" s="37" t="s">
        <v>128</v>
      </c>
      <c r="C3681" s="73" t="s">
        <v>71</v>
      </c>
      <c r="D3681" s="39">
        <v>1509</v>
      </c>
      <c r="E3681" s="39">
        <v>1519.024282913384</v>
      </c>
      <c r="F3681" s="39">
        <v>1558.022764133158</v>
      </c>
      <c r="G3681" s="39">
        <v>1528.011210385929</v>
      </c>
      <c r="H3681" s="39">
        <v>1535.0161019849099</v>
      </c>
      <c r="I3681" s="39">
        <v>1600.705452023278</v>
      </c>
    </row>
    <row r="3682" spans="1:9" x14ac:dyDescent="0.35">
      <c r="A3682" s="37" t="s">
        <v>247</v>
      </c>
      <c r="B3682" s="37" t="s">
        <v>128</v>
      </c>
      <c r="C3682" s="73" t="s">
        <v>73</v>
      </c>
      <c r="D3682" s="39">
        <v>1202</v>
      </c>
      <c r="E3682" s="39">
        <v>1410.035420136426</v>
      </c>
      <c r="F3682" s="39">
        <v>1384.468205929225</v>
      </c>
      <c r="G3682" s="39">
        <v>1388.1354212585441</v>
      </c>
      <c r="H3682" s="39">
        <v>1350.489340638969</v>
      </c>
      <c r="I3682" s="39">
        <v>1356.2576167413879</v>
      </c>
    </row>
    <row r="3683" spans="1:9" x14ac:dyDescent="0.35">
      <c r="A3683" s="37" t="s">
        <v>247</v>
      </c>
      <c r="B3683" s="37" t="s">
        <v>128</v>
      </c>
      <c r="C3683" s="73" t="s">
        <v>76</v>
      </c>
      <c r="D3683" s="39">
        <v>1191</v>
      </c>
      <c r="E3683" s="39">
        <v>1195.7480982511979</v>
      </c>
      <c r="F3683" s="39">
        <v>1360.7097009199999</v>
      </c>
      <c r="G3683" s="39">
        <v>1319.148640493871</v>
      </c>
      <c r="H3683" s="39">
        <v>1310.600707026427</v>
      </c>
      <c r="I3683" s="39">
        <v>1277.065081932923</v>
      </c>
    </row>
    <row r="3684" spans="1:9" x14ac:dyDescent="0.35">
      <c r="A3684" s="37" t="s">
        <v>247</v>
      </c>
      <c r="B3684" s="37" t="s">
        <v>128</v>
      </c>
      <c r="C3684" s="73" t="s">
        <v>78</v>
      </c>
      <c r="D3684" s="39">
        <v>1120</v>
      </c>
      <c r="E3684" s="39">
        <v>1152.6990067864469</v>
      </c>
      <c r="F3684" s="39">
        <v>1138.2379228455079</v>
      </c>
      <c r="G3684" s="39">
        <v>1263.0721670361031</v>
      </c>
      <c r="H3684" s="39">
        <v>1221.128363508451</v>
      </c>
      <c r="I3684" s="39">
        <v>1212.676913629819</v>
      </c>
    </row>
    <row r="3685" spans="1:9" x14ac:dyDescent="0.35">
      <c r="A3685" s="37" t="s">
        <v>247</v>
      </c>
      <c r="B3685" s="37" t="s">
        <v>128</v>
      </c>
      <c r="C3685" s="73" t="s">
        <v>80</v>
      </c>
      <c r="D3685" s="39">
        <v>1130</v>
      </c>
      <c r="E3685" s="39">
        <v>984.22271308584254</v>
      </c>
      <c r="F3685" s="39">
        <v>1011.226852339788</v>
      </c>
      <c r="G3685" s="39">
        <v>984.6173357852615</v>
      </c>
      <c r="H3685" s="39">
        <v>1076.6537584319469</v>
      </c>
      <c r="I3685" s="39">
        <v>1045.4618116695101</v>
      </c>
    </row>
    <row r="3686" spans="1:9" x14ac:dyDescent="0.35">
      <c r="A3686" s="37" t="s">
        <v>247</v>
      </c>
      <c r="B3686" s="37" t="s">
        <v>128</v>
      </c>
      <c r="C3686" s="73" t="s">
        <v>82</v>
      </c>
      <c r="D3686" s="39">
        <v>831</v>
      </c>
      <c r="E3686" s="39">
        <v>879.26784480307833</v>
      </c>
      <c r="F3686" s="39">
        <v>777.41105488011294</v>
      </c>
      <c r="G3686" s="39">
        <v>789.17713727317232</v>
      </c>
      <c r="H3686" s="39">
        <v>762.02520194945646</v>
      </c>
      <c r="I3686" s="39">
        <v>826.23512375126188</v>
      </c>
    </row>
    <row r="3687" spans="1:9" x14ac:dyDescent="0.35">
      <c r="A3687" s="37" t="s">
        <v>247</v>
      </c>
      <c r="B3687" s="37" t="s">
        <v>128</v>
      </c>
      <c r="C3687" s="73" t="s">
        <v>84</v>
      </c>
      <c r="D3687" s="39">
        <v>521</v>
      </c>
      <c r="E3687" s="39">
        <v>646.11187757585435</v>
      </c>
      <c r="F3687" s="39">
        <v>684.66630330809232</v>
      </c>
      <c r="G3687" s="39">
        <v>607.05173344044624</v>
      </c>
      <c r="H3687" s="39">
        <v>616.403695357365</v>
      </c>
      <c r="I3687" s="39">
        <v>598.13443283627396</v>
      </c>
    </row>
    <row r="3688" spans="1:9" x14ac:dyDescent="0.35">
      <c r="A3688" s="37" t="s">
        <v>247</v>
      </c>
      <c r="B3688" s="37" t="s">
        <v>128</v>
      </c>
      <c r="C3688" s="73" t="s">
        <v>86</v>
      </c>
      <c r="D3688" s="39">
        <v>413</v>
      </c>
      <c r="E3688" s="39">
        <v>401.44548436878199</v>
      </c>
      <c r="F3688" s="39">
        <v>490.80290182268942</v>
      </c>
      <c r="G3688" s="39">
        <v>516.11462278688691</v>
      </c>
      <c r="H3688" s="39">
        <v>459.6631723280409</v>
      </c>
      <c r="I3688" s="39">
        <v>468.0605920949285</v>
      </c>
    </row>
    <row r="3689" spans="1:9" x14ac:dyDescent="0.35">
      <c r="A3689" s="37" t="s">
        <v>247</v>
      </c>
      <c r="B3689" s="37" t="s">
        <v>128</v>
      </c>
      <c r="C3689" s="73" t="s">
        <v>88</v>
      </c>
      <c r="D3689" s="39">
        <v>289</v>
      </c>
      <c r="E3689" s="39">
        <v>297.82948035729828</v>
      </c>
      <c r="F3689" s="39">
        <v>287.84927455358701</v>
      </c>
      <c r="G3689" s="39">
        <v>348.50871310769048</v>
      </c>
      <c r="H3689" s="39">
        <v>366.68580502628407</v>
      </c>
      <c r="I3689" s="39">
        <v>328.42050871174177</v>
      </c>
    </row>
    <row r="3690" spans="1:9" x14ac:dyDescent="0.35">
      <c r="A3690" s="37" t="s">
        <v>247</v>
      </c>
      <c r="B3690" s="37" t="s">
        <v>128</v>
      </c>
      <c r="C3690" s="73" t="s">
        <v>90</v>
      </c>
      <c r="D3690" s="39">
        <v>187</v>
      </c>
      <c r="E3690" s="39">
        <v>211.3226155700942</v>
      </c>
      <c r="F3690" s="39">
        <v>219.0653200658289</v>
      </c>
      <c r="G3690" s="39">
        <v>211.87570717779829</v>
      </c>
      <c r="H3690" s="39">
        <v>255.06466039343519</v>
      </c>
      <c r="I3690" s="39">
        <v>269.84295750234611</v>
      </c>
    </row>
    <row r="3691" spans="1:9" x14ac:dyDescent="0.35">
      <c r="A3691" s="37" t="s">
        <v>247</v>
      </c>
      <c r="B3691" s="37" t="s">
        <v>128</v>
      </c>
      <c r="C3691" s="73" t="s">
        <v>92</v>
      </c>
      <c r="D3691" s="39">
        <v>109</v>
      </c>
      <c r="E3691" s="39">
        <v>147.34885294258501</v>
      </c>
      <c r="F3691" s="39">
        <v>178.4103826467433</v>
      </c>
      <c r="G3691" s="39">
        <v>197.3228355029016</v>
      </c>
      <c r="H3691" s="39">
        <v>203.0789950595491</v>
      </c>
      <c r="I3691" s="39">
        <v>234.86736888826499</v>
      </c>
    </row>
    <row r="3692" spans="1:9" x14ac:dyDescent="0.35">
      <c r="A3692" s="37" t="s">
        <v>247</v>
      </c>
      <c r="B3692" s="37" t="s">
        <v>129</v>
      </c>
      <c r="C3692" s="73" t="s">
        <v>57</v>
      </c>
      <c r="D3692" s="39">
        <v>232</v>
      </c>
      <c r="E3692" s="39">
        <v>229.55099570491879</v>
      </c>
      <c r="F3692" s="39">
        <v>218.78486906352859</v>
      </c>
      <c r="G3692" s="39">
        <v>207.34771356329449</v>
      </c>
      <c r="H3692" s="39">
        <v>199.82794304161271</v>
      </c>
      <c r="I3692" s="39">
        <v>190.76785108463369</v>
      </c>
    </row>
    <row r="3693" spans="1:9" x14ac:dyDescent="0.35">
      <c r="A3693" s="37" t="s">
        <v>247</v>
      </c>
      <c r="B3693" s="37" t="s">
        <v>129</v>
      </c>
      <c r="C3693" s="74" t="s">
        <v>59</v>
      </c>
      <c r="D3693" s="39">
        <v>261</v>
      </c>
      <c r="E3693" s="39">
        <v>199.1639898329054</v>
      </c>
      <c r="F3693" s="39">
        <v>186.4682396547241</v>
      </c>
      <c r="G3693" s="39">
        <v>175.55790733400039</v>
      </c>
      <c r="H3693" s="39">
        <v>166.7966239217948</v>
      </c>
      <c r="I3693" s="39">
        <v>161.27545959696471</v>
      </c>
    </row>
    <row r="3694" spans="1:9" x14ac:dyDescent="0.35">
      <c r="A3694" s="37" t="s">
        <v>247</v>
      </c>
      <c r="B3694" s="37" t="s">
        <v>129</v>
      </c>
      <c r="C3694" s="73" t="s">
        <v>61</v>
      </c>
      <c r="D3694" s="39">
        <v>215</v>
      </c>
      <c r="E3694" s="39">
        <v>200.96995809825489</v>
      </c>
      <c r="F3694" s="39">
        <v>154.61174389014951</v>
      </c>
      <c r="G3694" s="39">
        <v>143.3217605321837</v>
      </c>
      <c r="H3694" s="39">
        <v>134.49180826582389</v>
      </c>
      <c r="I3694" s="39">
        <v>128.02217056628271</v>
      </c>
    </row>
    <row r="3695" spans="1:9" x14ac:dyDescent="0.35">
      <c r="A3695" s="37" t="s">
        <v>247</v>
      </c>
      <c r="B3695" s="37" t="s">
        <v>129</v>
      </c>
      <c r="C3695" s="73" t="s">
        <v>63</v>
      </c>
      <c r="D3695" s="39">
        <v>186</v>
      </c>
      <c r="E3695" s="39">
        <v>170.31528746290959</v>
      </c>
      <c r="F3695" s="39">
        <v>156.58799806465581</v>
      </c>
      <c r="G3695" s="39">
        <v>124.94402511551471</v>
      </c>
      <c r="H3695" s="39">
        <v>115.6186520376903</v>
      </c>
      <c r="I3695" s="39">
        <v>108.7150877887551</v>
      </c>
    </row>
    <row r="3696" spans="1:9" x14ac:dyDescent="0.35">
      <c r="A3696" s="37" t="s">
        <v>247</v>
      </c>
      <c r="B3696" s="37" t="s">
        <v>129</v>
      </c>
      <c r="C3696" s="73" t="s">
        <v>65</v>
      </c>
      <c r="D3696" s="39">
        <v>219</v>
      </c>
      <c r="E3696" s="39">
        <v>235.34372619268561</v>
      </c>
      <c r="F3696" s="39">
        <v>236.73711941010279</v>
      </c>
      <c r="G3696" s="39">
        <v>226.13062090437961</v>
      </c>
      <c r="H3696" s="39">
        <v>200.62301947194331</v>
      </c>
      <c r="I3696" s="39">
        <v>190.66560294548569</v>
      </c>
    </row>
    <row r="3697" spans="1:9" x14ac:dyDescent="0.35">
      <c r="A3697" s="37" t="s">
        <v>247</v>
      </c>
      <c r="B3697" s="37" t="s">
        <v>129</v>
      </c>
      <c r="C3697" s="73" t="s">
        <v>67</v>
      </c>
      <c r="D3697" s="39">
        <v>288</v>
      </c>
      <c r="E3697" s="39">
        <v>268.33460191713192</v>
      </c>
      <c r="F3697" s="39">
        <v>273.87470304097502</v>
      </c>
      <c r="G3697" s="39">
        <v>279.53917162333789</v>
      </c>
      <c r="H3697" s="39">
        <v>268.40236402930577</v>
      </c>
      <c r="I3697" s="39">
        <v>245.0077786979403</v>
      </c>
    </row>
    <row r="3698" spans="1:9" x14ac:dyDescent="0.35">
      <c r="A3698" s="37" t="s">
        <v>247</v>
      </c>
      <c r="B3698" s="37" t="s">
        <v>129</v>
      </c>
      <c r="C3698" s="73" t="s">
        <v>69</v>
      </c>
      <c r="D3698" s="39">
        <v>257</v>
      </c>
      <c r="E3698" s="39">
        <v>256.9265570238673</v>
      </c>
      <c r="F3698" s="39">
        <v>235.72734847478341</v>
      </c>
      <c r="G3698" s="39">
        <v>234.12352782313849</v>
      </c>
      <c r="H3698" s="39">
        <v>236.0576409802556</v>
      </c>
      <c r="I3698" s="39">
        <v>225.1796747429905</v>
      </c>
    </row>
    <row r="3699" spans="1:9" x14ac:dyDescent="0.35">
      <c r="A3699" s="37" t="s">
        <v>247</v>
      </c>
      <c r="B3699" s="37" t="s">
        <v>129</v>
      </c>
      <c r="C3699" s="73" t="s">
        <v>71</v>
      </c>
      <c r="D3699" s="39">
        <v>219</v>
      </c>
      <c r="E3699" s="39">
        <v>228.9998854679389</v>
      </c>
      <c r="F3699" s="39">
        <v>219.24358913583549</v>
      </c>
      <c r="G3699" s="39">
        <v>200.6811639020703</v>
      </c>
      <c r="H3699" s="39">
        <v>197.00985194203949</v>
      </c>
      <c r="I3699" s="39">
        <v>197.95846631423831</v>
      </c>
    </row>
    <row r="3700" spans="1:9" x14ac:dyDescent="0.35">
      <c r="A3700" s="37" t="s">
        <v>247</v>
      </c>
      <c r="B3700" s="37" t="s">
        <v>129</v>
      </c>
      <c r="C3700" s="73" t="s">
        <v>73</v>
      </c>
      <c r="D3700" s="39">
        <v>187</v>
      </c>
      <c r="E3700" s="39">
        <v>243.09722238133901</v>
      </c>
      <c r="F3700" s="39">
        <v>238.3043773015149</v>
      </c>
      <c r="G3700" s="39">
        <v>227.39605515939181</v>
      </c>
      <c r="H3700" s="39">
        <v>210.61811295461669</v>
      </c>
      <c r="I3700" s="39">
        <v>207.24124537042471</v>
      </c>
    </row>
    <row r="3701" spans="1:9" x14ac:dyDescent="0.35">
      <c r="A3701" s="37" t="s">
        <v>247</v>
      </c>
      <c r="B3701" s="37" t="s">
        <v>129</v>
      </c>
      <c r="C3701" s="73" t="s">
        <v>76</v>
      </c>
      <c r="D3701" s="39">
        <v>250</v>
      </c>
      <c r="E3701" s="39">
        <v>191.40686934627351</v>
      </c>
      <c r="F3701" s="39">
        <v>228.22624805147299</v>
      </c>
      <c r="G3701" s="39">
        <v>220.80899404577889</v>
      </c>
      <c r="H3701" s="39">
        <v>210.5996999689676</v>
      </c>
      <c r="I3701" s="39">
        <v>196.2841726111067</v>
      </c>
    </row>
    <row r="3702" spans="1:9" x14ac:dyDescent="0.35">
      <c r="A3702" s="37" t="s">
        <v>247</v>
      </c>
      <c r="B3702" s="37" t="s">
        <v>129</v>
      </c>
      <c r="C3702" s="73" t="s">
        <v>78</v>
      </c>
      <c r="D3702" s="39">
        <v>242</v>
      </c>
      <c r="E3702" s="39">
        <v>251.9829496511573</v>
      </c>
      <c r="F3702" s="39">
        <v>197.21582475149049</v>
      </c>
      <c r="G3702" s="39">
        <v>227.45513564673121</v>
      </c>
      <c r="H3702" s="39">
        <v>219.64801207372571</v>
      </c>
      <c r="I3702" s="39">
        <v>210.59053580890281</v>
      </c>
    </row>
    <row r="3703" spans="1:9" x14ac:dyDescent="0.35">
      <c r="A3703" s="37" t="s">
        <v>247</v>
      </c>
      <c r="B3703" s="37" t="s">
        <v>129</v>
      </c>
      <c r="C3703" s="73" t="s">
        <v>80</v>
      </c>
      <c r="D3703" s="39">
        <v>357</v>
      </c>
      <c r="E3703" s="39">
        <v>252.31416734226059</v>
      </c>
      <c r="F3703" s="39">
        <v>255.6427761569897</v>
      </c>
      <c r="G3703" s="39">
        <v>208.10264084329231</v>
      </c>
      <c r="H3703" s="39">
        <v>236.40810098924359</v>
      </c>
      <c r="I3703" s="39">
        <v>229.06536625718729</v>
      </c>
    </row>
    <row r="3704" spans="1:9" x14ac:dyDescent="0.35">
      <c r="A3704" s="37" t="s">
        <v>247</v>
      </c>
      <c r="B3704" s="37" t="s">
        <v>129</v>
      </c>
      <c r="C3704" s="73" t="s">
        <v>82</v>
      </c>
      <c r="D3704" s="39">
        <v>326</v>
      </c>
      <c r="E3704" s="39">
        <v>338.30943678878629</v>
      </c>
      <c r="F3704" s="39">
        <v>246.453034805513</v>
      </c>
      <c r="G3704" s="39">
        <v>249.49035035074809</v>
      </c>
      <c r="H3704" s="39">
        <v>210.438269374014</v>
      </c>
      <c r="I3704" s="39">
        <v>236.33238198055261</v>
      </c>
    </row>
    <row r="3705" spans="1:9" x14ac:dyDescent="0.35">
      <c r="A3705" s="37" t="s">
        <v>247</v>
      </c>
      <c r="B3705" s="37" t="s">
        <v>129</v>
      </c>
      <c r="C3705" s="73" t="s">
        <v>84</v>
      </c>
      <c r="D3705" s="39">
        <v>269</v>
      </c>
      <c r="E3705" s="39">
        <v>291.32289525139709</v>
      </c>
      <c r="F3705" s="39">
        <v>294.48244589316562</v>
      </c>
      <c r="G3705" s="39">
        <v>220.5247559418128</v>
      </c>
      <c r="H3705" s="39">
        <v>224.89729769553159</v>
      </c>
      <c r="I3705" s="39">
        <v>193.96835563955489</v>
      </c>
    </row>
    <row r="3706" spans="1:9" x14ac:dyDescent="0.35">
      <c r="A3706" s="37" t="s">
        <v>247</v>
      </c>
      <c r="B3706" s="37" t="s">
        <v>129</v>
      </c>
      <c r="C3706" s="73" t="s">
        <v>86</v>
      </c>
      <c r="D3706" s="39">
        <v>188</v>
      </c>
      <c r="E3706" s="39">
        <v>227.83609982490711</v>
      </c>
      <c r="F3706" s="39">
        <v>239.95614702422699</v>
      </c>
      <c r="G3706" s="39">
        <v>242.99410807986541</v>
      </c>
      <c r="H3706" s="39">
        <v>187.91550907317139</v>
      </c>
      <c r="I3706" s="39">
        <v>192.07547719038271</v>
      </c>
    </row>
    <row r="3707" spans="1:9" x14ac:dyDescent="0.35">
      <c r="A3707" s="37" t="s">
        <v>247</v>
      </c>
      <c r="B3707" s="37" t="s">
        <v>129</v>
      </c>
      <c r="C3707" s="73" t="s">
        <v>88</v>
      </c>
      <c r="D3707" s="39">
        <v>115</v>
      </c>
      <c r="E3707" s="39">
        <v>150.9035258996216</v>
      </c>
      <c r="F3707" s="39">
        <v>177.04793223552039</v>
      </c>
      <c r="G3707" s="39">
        <v>186.8127333852527</v>
      </c>
      <c r="H3707" s="39">
        <v>191.44925020775881</v>
      </c>
      <c r="I3707" s="39">
        <v>149.70577098646979</v>
      </c>
    </row>
    <row r="3708" spans="1:9" x14ac:dyDescent="0.35">
      <c r="A3708" s="37" t="s">
        <v>247</v>
      </c>
      <c r="B3708" s="37" t="s">
        <v>129</v>
      </c>
      <c r="C3708" s="73" t="s">
        <v>90</v>
      </c>
      <c r="D3708" s="39">
        <v>92</v>
      </c>
      <c r="E3708" s="39">
        <v>88.17849419014081</v>
      </c>
      <c r="F3708" s="39">
        <v>112.7562532142089</v>
      </c>
      <c r="G3708" s="39">
        <v>132.76352698831619</v>
      </c>
      <c r="H3708" s="39">
        <v>141.9813377238257</v>
      </c>
      <c r="I3708" s="39">
        <v>147.92661240683199</v>
      </c>
    </row>
    <row r="3709" spans="1:9" x14ac:dyDescent="0.35">
      <c r="A3709" s="37" t="s">
        <v>247</v>
      </c>
      <c r="B3709" s="37" t="s">
        <v>129</v>
      </c>
      <c r="C3709" s="73" t="s">
        <v>92</v>
      </c>
      <c r="D3709" s="39">
        <v>107</v>
      </c>
      <c r="E3709" s="39">
        <v>100.4950252620385</v>
      </c>
      <c r="F3709" s="39">
        <v>95.363603853707488</v>
      </c>
      <c r="G3709" s="39">
        <v>111.0098986717164</v>
      </c>
      <c r="H3709" s="39">
        <v>131.77624117418441</v>
      </c>
      <c r="I3709" s="39">
        <v>148.86319488218811</v>
      </c>
    </row>
    <row r="3710" spans="1:9" x14ac:dyDescent="0.35">
      <c r="A3710" s="37" t="s">
        <v>247</v>
      </c>
      <c r="B3710" s="37" t="s">
        <v>130</v>
      </c>
      <c r="C3710" s="73" t="s">
        <v>57</v>
      </c>
      <c r="D3710" s="39">
        <v>78</v>
      </c>
      <c r="E3710" s="39">
        <v>81.666494844776125</v>
      </c>
      <c r="F3710" s="39">
        <v>81.677183780132225</v>
      </c>
      <c r="G3710" s="39">
        <v>82.224284615483583</v>
      </c>
      <c r="H3710" s="39">
        <v>81.098327033762246</v>
      </c>
      <c r="I3710" s="39">
        <v>80.050269937844632</v>
      </c>
    </row>
    <row r="3711" spans="1:9" x14ac:dyDescent="0.35">
      <c r="A3711" s="37" t="s">
        <v>247</v>
      </c>
      <c r="B3711" s="37" t="s">
        <v>130</v>
      </c>
      <c r="C3711" s="74" t="s">
        <v>59</v>
      </c>
      <c r="D3711" s="39">
        <v>108</v>
      </c>
      <c r="E3711" s="39">
        <v>93.26606638759884</v>
      </c>
      <c r="F3711" s="39">
        <v>95.733255719837246</v>
      </c>
      <c r="G3711" s="39">
        <v>96.023920271953301</v>
      </c>
      <c r="H3711" s="39">
        <v>96.549832881053248</v>
      </c>
      <c r="I3711" s="39">
        <v>95.782066195387983</v>
      </c>
    </row>
    <row r="3712" spans="1:9" x14ac:dyDescent="0.35">
      <c r="A3712" s="37" t="s">
        <v>247</v>
      </c>
      <c r="B3712" s="37" t="s">
        <v>130</v>
      </c>
      <c r="C3712" s="73" t="s">
        <v>61</v>
      </c>
      <c r="D3712" s="39">
        <v>77</v>
      </c>
      <c r="E3712" s="39">
        <v>80.731798396159803</v>
      </c>
      <c r="F3712" s="39">
        <v>64.435725159886658</v>
      </c>
      <c r="G3712" s="39">
        <v>65.358025169854173</v>
      </c>
      <c r="H3712" s="39">
        <v>64.501910613870848</v>
      </c>
      <c r="I3712" s="39">
        <v>64.014797768838832</v>
      </c>
    </row>
    <row r="3713" spans="1:9" x14ac:dyDescent="0.35">
      <c r="A3713" s="37" t="s">
        <v>247</v>
      </c>
      <c r="B3713" s="37" t="s">
        <v>130</v>
      </c>
      <c r="C3713" s="73" t="s">
        <v>63</v>
      </c>
      <c r="D3713" s="39">
        <v>90</v>
      </c>
      <c r="E3713" s="39">
        <v>96.701345584851197</v>
      </c>
      <c r="F3713" s="39">
        <v>98.955679015130812</v>
      </c>
      <c r="G3713" s="39">
        <v>85.63649373037569</v>
      </c>
      <c r="H3713" s="39">
        <v>85.982450486635429</v>
      </c>
      <c r="I3713" s="39">
        <v>84.872853511065102</v>
      </c>
    </row>
    <row r="3714" spans="1:9" x14ac:dyDescent="0.35">
      <c r="A3714" s="37" t="s">
        <v>247</v>
      </c>
      <c r="B3714" s="37" t="s">
        <v>130</v>
      </c>
      <c r="C3714" s="73" t="s">
        <v>65</v>
      </c>
      <c r="D3714" s="39">
        <v>72</v>
      </c>
      <c r="E3714" s="39">
        <v>75.598620707753412</v>
      </c>
      <c r="F3714" s="39">
        <v>83.88008738479482</v>
      </c>
      <c r="G3714" s="39">
        <v>85.593755997014028</v>
      </c>
      <c r="H3714" s="39">
        <v>75.81673565259976</v>
      </c>
      <c r="I3714" s="39">
        <v>75.128052592768256</v>
      </c>
    </row>
    <row r="3715" spans="1:9" x14ac:dyDescent="0.35">
      <c r="A3715" s="37" t="s">
        <v>247</v>
      </c>
      <c r="B3715" s="37" t="s">
        <v>130</v>
      </c>
      <c r="C3715" s="73" t="s">
        <v>67</v>
      </c>
      <c r="D3715" s="39">
        <v>58</v>
      </c>
      <c r="E3715" s="39">
        <v>54.299090480558888</v>
      </c>
      <c r="F3715" s="39">
        <v>58.201239387440069</v>
      </c>
      <c r="G3715" s="39">
        <v>65.203786258380802</v>
      </c>
      <c r="H3715" s="39">
        <v>66.198260920543447</v>
      </c>
      <c r="I3715" s="39">
        <v>59.448787149342962</v>
      </c>
    </row>
    <row r="3716" spans="1:9" x14ac:dyDescent="0.35">
      <c r="A3716" s="37" t="s">
        <v>247</v>
      </c>
      <c r="B3716" s="37" t="s">
        <v>130</v>
      </c>
      <c r="C3716" s="73" t="s">
        <v>69</v>
      </c>
      <c r="D3716" s="39">
        <v>60</v>
      </c>
      <c r="E3716" s="39">
        <v>54.308198984919109</v>
      </c>
      <c r="F3716" s="39">
        <v>51.221905360950487</v>
      </c>
      <c r="G3716" s="39">
        <v>54.953970379925487</v>
      </c>
      <c r="H3716" s="39">
        <v>61.416354150590927</v>
      </c>
      <c r="I3716" s="39">
        <v>61.731024538423178</v>
      </c>
    </row>
    <row r="3717" spans="1:9" x14ac:dyDescent="0.35">
      <c r="A3717" s="37" t="s">
        <v>247</v>
      </c>
      <c r="B3717" s="37" t="s">
        <v>130</v>
      </c>
      <c r="C3717" s="73" t="s">
        <v>71</v>
      </c>
      <c r="D3717" s="39">
        <v>73</v>
      </c>
      <c r="E3717" s="39">
        <v>93.117297729906511</v>
      </c>
      <c r="F3717" s="39">
        <v>88.940567443164696</v>
      </c>
      <c r="G3717" s="39">
        <v>87.171620697341737</v>
      </c>
      <c r="H3717" s="39">
        <v>90.885990311017963</v>
      </c>
      <c r="I3717" s="39">
        <v>96.923788579991992</v>
      </c>
    </row>
    <row r="3718" spans="1:9" x14ac:dyDescent="0.35">
      <c r="A3718" s="37" t="s">
        <v>247</v>
      </c>
      <c r="B3718" s="37" t="s">
        <v>130</v>
      </c>
      <c r="C3718" s="73" t="s">
        <v>73</v>
      </c>
      <c r="D3718" s="39">
        <v>48</v>
      </c>
      <c r="E3718" s="39">
        <v>54.047672222110343</v>
      </c>
      <c r="F3718" s="39">
        <v>68.445089772689499</v>
      </c>
      <c r="G3718" s="39">
        <v>64.127989873111645</v>
      </c>
      <c r="H3718" s="39">
        <v>61.680583628910767</v>
      </c>
      <c r="I3718" s="39">
        <v>64.43920682570068</v>
      </c>
    </row>
    <row r="3719" spans="1:9" x14ac:dyDescent="0.35">
      <c r="A3719" s="37" t="s">
        <v>247</v>
      </c>
      <c r="B3719" s="37" t="s">
        <v>130</v>
      </c>
      <c r="C3719" s="73" t="s">
        <v>76</v>
      </c>
      <c r="D3719" s="39">
        <v>47</v>
      </c>
      <c r="E3719" s="39">
        <v>54.339062694888462</v>
      </c>
      <c r="F3719" s="39">
        <v>59.127073486237727</v>
      </c>
      <c r="G3719" s="39">
        <v>70.426446080318556</v>
      </c>
      <c r="H3719" s="39">
        <v>67.200180072423962</v>
      </c>
      <c r="I3719" s="39">
        <v>65.162629043010583</v>
      </c>
    </row>
    <row r="3720" spans="1:9" x14ac:dyDescent="0.35">
      <c r="A3720" s="37" t="s">
        <v>247</v>
      </c>
      <c r="B3720" s="37" t="s">
        <v>130</v>
      </c>
      <c r="C3720" s="73" t="s">
        <v>78</v>
      </c>
      <c r="D3720" s="39">
        <v>62</v>
      </c>
      <c r="E3720" s="39">
        <v>55.607586799190948</v>
      </c>
      <c r="F3720" s="39">
        <v>60.816677316845947</v>
      </c>
      <c r="G3720" s="39">
        <v>65.565398327219015</v>
      </c>
      <c r="H3720" s="39">
        <v>75.140327759639661</v>
      </c>
      <c r="I3720" s="39">
        <v>71.894671728056323</v>
      </c>
    </row>
    <row r="3721" spans="1:9" x14ac:dyDescent="0.35">
      <c r="A3721" s="37" t="s">
        <v>247</v>
      </c>
      <c r="B3721" s="37" t="s">
        <v>130</v>
      </c>
      <c r="C3721" s="73" t="s">
        <v>80</v>
      </c>
      <c r="D3721" s="39">
        <v>57</v>
      </c>
      <c r="E3721" s="39">
        <v>66.335787532469212</v>
      </c>
      <c r="F3721" s="39">
        <v>61.246390879920277</v>
      </c>
      <c r="G3721" s="39">
        <v>65.588307114719939</v>
      </c>
      <c r="H3721" s="39">
        <v>70.204691814480498</v>
      </c>
      <c r="I3721" s="39">
        <v>77.726465207549992</v>
      </c>
    </row>
    <row r="3722" spans="1:9" x14ac:dyDescent="0.35">
      <c r="A3722" s="37" t="s">
        <v>247</v>
      </c>
      <c r="B3722" s="37" t="s">
        <v>130</v>
      </c>
      <c r="C3722" s="73" t="s">
        <v>82</v>
      </c>
      <c r="D3722" s="39">
        <v>39</v>
      </c>
      <c r="E3722" s="39">
        <v>34.394530510962923</v>
      </c>
      <c r="F3722" s="39">
        <v>39.865762165445659</v>
      </c>
      <c r="G3722" s="39">
        <v>36.206769634346301</v>
      </c>
      <c r="H3722" s="39">
        <v>38.796361866401583</v>
      </c>
      <c r="I3722" s="39">
        <v>41.908688086326897</v>
      </c>
    </row>
    <row r="3723" spans="1:9" x14ac:dyDescent="0.35">
      <c r="A3723" s="37" t="s">
        <v>247</v>
      </c>
      <c r="B3723" s="37" t="s">
        <v>130</v>
      </c>
      <c r="C3723" s="73" t="s">
        <v>84</v>
      </c>
      <c r="D3723" s="39">
        <v>20</v>
      </c>
      <c r="E3723" s="39">
        <v>26.29656429097993</v>
      </c>
      <c r="F3723" s="39">
        <v>23.131860534285799</v>
      </c>
      <c r="G3723" s="39">
        <v>26.563556777377631</v>
      </c>
      <c r="H3723" s="39">
        <v>24.4662353561671</v>
      </c>
      <c r="I3723" s="39">
        <v>26.047204428171309</v>
      </c>
    </row>
    <row r="3724" spans="1:9" x14ac:dyDescent="0.35">
      <c r="A3724" s="37" t="s">
        <v>247</v>
      </c>
      <c r="B3724" s="37" t="s">
        <v>130</v>
      </c>
      <c r="C3724" s="73" t="s">
        <v>86</v>
      </c>
      <c r="D3724" s="39">
        <v>16</v>
      </c>
      <c r="E3724" s="39">
        <v>18.353566844998401</v>
      </c>
      <c r="F3724" s="39">
        <v>22.146847880287879</v>
      </c>
      <c r="G3724" s="39">
        <v>20.60538997646465</v>
      </c>
      <c r="H3724" s="39">
        <v>22.88098380426035</v>
      </c>
      <c r="I3724" s="39">
        <v>21.894803886623741</v>
      </c>
    </row>
    <row r="3725" spans="1:9" x14ac:dyDescent="0.35">
      <c r="A3725" s="37" t="s">
        <v>247</v>
      </c>
      <c r="B3725" s="37" t="s">
        <v>130</v>
      </c>
      <c r="C3725" s="73" t="s">
        <v>88</v>
      </c>
      <c r="D3725" s="39">
        <v>2</v>
      </c>
      <c r="E3725" s="39">
        <v>4.1547838323707804</v>
      </c>
      <c r="F3725" s="39">
        <v>5.0026905538389697</v>
      </c>
      <c r="G3725" s="39">
        <v>6.9772618964843884</v>
      </c>
      <c r="H3725" s="39">
        <v>5.7861041913737576</v>
      </c>
      <c r="I3725" s="39">
        <v>7.0169478409395989</v>
      </c>
    </row>
    <row r="3726" spans="1:9" x14ac:dyDescent="0.35">
      <c r="A3726" s="37" t="s">
        <v>247</v>
      </c>
      <c r="B3726" s="37" t="s">
        <v>130</v>
      </c>
      <c r="C3726" s="73" t="s">
        <v>90</v>
      </c>
      <c r="D3726" s="39">
        <v>0</v>
      </c>
      <c r="E3726" s="39">
        <v>2.1801410982727449</v>
      </c>
      <c r="F3726" s="39">
        <v>4.0582699786198591</v>
      </c>
      <c r="G3726" s="39">
        <v>4.7228418405714736</v>
      </c>
      <c r="H3726" s="39">
        <v>6.0586360899933833</v>
      </c>
      <c r="I3726" s="39">
        <v>5.4117336229256292</v>
      </c>
    </row>
    <row r="3727" spans="1:9" x14ac:dyDescent="0.35">
      <c r="A3727" s="37" t="s">
        <v>247</v>
      </c>
      <c r="B3727" s="37" t="s">
        <v>130</v>
      </c>
      <c r="C3727" s="73" t="s">
        <v>92</v>
      </c>
      <c r="D3727" s="39">
        <v>0</v>
      </c>
      <c r="E3727" s="39">
        <v>2.2313711586431619</v>
      </c>
      <c r="F3727" s="39">
        <v>3.7582844553282211</v>
      </c>
      <c r="G3727" s="39">
        <v>5.7480324919872521</v>
      </c>
      <c r="H3727" s="39">
        <v>7.0254194556890521</v>
      </c>
      <c r="I3727" s="39">
        <v>8.5316988909895173</v>
      </c>
    </row>
    <row r="3728" spans="1:9" x14ac:dyDescent="0.35">
      <c r="A3728" s="37" t="s">
        <v>247</v>
      </c>
      <c r="B3728" s="37" t="s">
        <v>131</v>
      </c>
      <c r="C3728" s="73" t="s">
        <v>57</v>
      </c>
      <c r="D3728" s="39">
        <v>2051</v>
      </c>
      <c r="E3728" s="39">
        <v>2137.8924223279969</v>
      </c>
      <c r="F3728" s="39">
        <v>2105.4640146058541</v>
      </c>
      <c r="G3728" s="39">
        <v>2123.174387729433</v>
      </c>
      <c r="H3728" s="39">
        <v>2159.0958263845182</v>
      </c>
      <c r="I3728" s="39">
        <v>2154.9003746488152</v>
      </c>
    </row>
    <row r="3729" spans="1:9" x14ac:dyDescent="0.35">
      <c r="A3729" s="37" t="s">
        <v>247</v>
      </c>
      <c r="B3729" s="37" t="s">
        <v>131</v>
      </c>
      <c r="C3729" s="74" t="s">
        <v>59</v>
      </c>
      <c r="D3729" s="39">
        <v>2946</v>
      </c>
      <c r="E3729" s="39">
        <v>2742.1262015568032</v>
      </c>
      <c r="F3729" s="39">
        <v>2813.7173199731378</v>
      </c>
      <c r="G3729" s="39">
        <v>2800.8824873858248</v>
      </c>
      <c r="H3729" s="39">
        <v>2835.704678281701</v>
      </c>
      <c r="I3729" s="39">
        <v>2889.843587124552</v>
      </c>
    </row>
    <row r="3730" spans="1:9" x14ac:dyDescent="0.35">
      <c r="A3730" s="37" t="s">
        <v>247</v>
      </c>
      <c r="B3730" s="37" t="s">
        <v>131</v>
      </c>
      <c r="C3730" s="73" t="s">
        <v>61</v>
      </c>
      <c r="D3730" s="39">
        <v>3508</v>
      </c>
      <c r="E3730" s="39">
        <v>3385.2642642650671</v>
      </c>
      <c r="F3730" s="39">
        <v>3198.8340259241131</v>
      </c>
      <c r="G3730" s="39">
        <v>3257.8563464094532</v>
      </c>
      <c r="H3730" s="39">
        <v>3247.2360475084938</v>
      </c>
      <c r="I3730" s="39">
        <v>3287.309942703364</v>
      </c>
    </row>
    <row r="3731" spans="1:9" x14ac:dyDescent="0.35">
      <c r="A3731" s="37" t="s">
        <v>247</v>
      </c>
      <c r="B3731" s="37" t="s">
        <v>131</v>
      </c>
      <c r="C3731" s="73" t="s">
        <v>63</v>
      </c>
      <c r="D3731" s="39">
        <v>3058</v>
      </c>
      <c r="E3731" s="39">
        <v>3476.456643476768</v>
      </c>
      <c r="F3731" s="39">
        <v>3368.8504750412772</v>
      </c>
      <c r="G3731" s="39">
        <v>3184.3262158157509</v>
      </c>
      <c r="H3731" s="39">
        <v>3202.4639545176419</v>
      </c>
      <c r="I3731" s="39">
        <v>3170.9572978244641</v>
      </c>
    </row>
    <row r="3732" spans="1:9" x14ac:dyDescent="0.35">
      <c r="A3732" s="37" t="s">
        <v>247</v>
      </c>
      <c r="B3732" s="37" t="s">
        <v>131</v>
      </c>
      <c r="C3732" s="73" t="s">
        <v>65</v>
      </c>
      <c r="D3732" s="39">
        <v>1994</v>
      </c>
      <c r="E3732" s="39">
        <v>2181.7592893508422</v>
      </c>
      <c r="F3732" s="39">
        <v>2426.9548621276631</v>
      </c>
      <c r="G3732" s="39">
        <v>2303.2308431229098</v>
      </c>
      <c r="H3732" s="39">
        <v>2138.4460940115391</v>
      </c>
      <c r="I3732" s="39">
        <v>2074.867152991751</v>
      </c>
    </row>
    <row r="3733" spans="1:9" x14ac:dyDescent="0.35">
      <c r="A3733" s="37" t="s">
        <v>247</v>
      </c>
      <c r="B3733" s="37" t="s">
        <v>131</v>
      </c>
      <c r="C3733" s="73" t="s">
        <v>67</v>
      </c>
      <c r="D3733" s="39">
        <v>1919</v>
      </c>
      <c r="E3733" s="39">
        <v>1895.4081340470609</v>
      </c>
      <c r="F3733" s="39">
        <v>2067.3559404307812</v>
      </c>
      <c r="G3733" s="39">
        <v>2210.4626577759891</v>
      </c>
      <c r="H3733" s="39">
        <v>2103.0042768748472</v>
      </c>
      <c r="I3733" s="39">
        <v>1962.377295613803</v>
      </c>
    </row>
    <row r="3734" spans="1:9" x14ac:dyDescent="0.35">
      <c r="A3734" s="37" t="s">
        <v>247</v>
      </c>
      <c r="B3734" s="37" t="s">
        <v>131</v>
      </c>
      <c r="C3734" s="73" t="s">
        <v>69</v>
      </c>
      <c r="D3734" s="39">
        <v>2370</v>
      </c>
      <c r="E3734" s="39">
        <v>2319.8487765696382</v>
      </c>
      <c r="F3734" s="39">
        <v>2320.394749877104</v>
      </c>
      <c r="G3734" s="39">
        <v>2443.930215689767</v>
      </c>
      <c r="H3734" s="39">
        <v>2567.3008932549092</v>
      </c>
      <c r="I3734" s="39">
        <v>2480.8518315817291</v>
      </c>
    </row>
    <row r="3735" spans="1:9" x14ac:dyDescent="0.35">
      <c r="A3735" s="37" t="s">
        <v>247</v>
      </c>
      <c r="B3735" s="37" t="s">
        <v>131</v>
      </c>
      <c r="C3735" s="73" t="s">
        <v>71</v>
      </c>
      <c r="D3735" s="39">
        <v>2821</v>
      </c>
      <c r="E3735" s="39">
        <v>2922.947563054126</v>
      </c>
      <c r="F3735" s="39">
        <v>2882.9625165556731</v>
      </c>
      <c r="G3735" s="39">
        <v>2880.5669849739379</v>
      </c>
      <c r="H3735" s="39">
        <v>3001.0772620048838</v>
      </c>
      <c r="I3735" s="39">
        <v>3153.745118907797</v>
      </c>
    </row>
    <row r="3736" spans="1:9" x14ac:dyDescent="0.35">
      <c r="A3736" s="37" t="s">
        <v>247</v>
      </c>
      <c r="B3736" s="37" t="s">
        <v>131</v>
      </c>
      <c r="C3736" s="73" t="s">
        <v>73</v>
      </c>
      <c r="D3736" s="39">
        <v>3250</v>
      </c>
      <c r="E3736" s="39">
        <v>3471.7593360382748</v>
      </c>
      <c r="F3736" s="39">
        <v>3574.4116677534289</v>
      </c>
      <c r="G3736" s="39">
        <v>3553.9380434255572</v>
      </c>
      <c r="H3736" s="39">
        <v>3545.927533724604</v>
      </c>
      <c r="I3736" s="39">
        <v>3674.6873488269789</v>
      </c>
    </row>
    <row r="3737" spans="1:9" x14ac:dyDescent="0.35">
      <c r="A3737" s="37" t="s">
        <v>247</v>
      </c>
      <c r="B3737" s="37" t="s">
        <v>131</v>
      </c>
      <c r="C3737" s="73" t="s">
        <v>76</v>
      </c>
      <c r="D3737" s="39">
        <v>4066</v>
      </c>
      <c r="E3737" s="39">
        <v>3745.870420840522</v>
      </c>
      <c r="F3737" s="39">
        <v>4036.4373671248991</v>
      </c>
      <c r="G3737" s="39">
        <v>4143.4646729362794</v>
      </c>
      <c r="H3737" s="39">
        <v>4124.4824956565644</v>
      </c>
      <c r="I3737" s="39">
        <v>4103.8363056017633</v>
      </c>
    </row>
    <row r="3738" spans="1:9" x14ac:dyDescent="0.35">
      <c r="A3738" s="37" t="s">
        <v>247</v>
      </c>
      <c r="B3738" s="37" t="s">
        <v>131</v>
      </c>
      <c r="C3738" s="73" t="s">
        <v>78</v>
      </c>
      <c r="D3738" s="39">
        <v>4197</v>
      </c>
      <c r="E3738" s="39">
        <v>4278.0711658441314</v>
      </c>
      <c r="F3738" s="39">
        <v>4006.629298016961</v>
      </c>
      <c r="G3738" s="39">
        <v>4359.2754945827573</v>
      </c>
      <c r="H3738" s="39">
        <v>4468.8974660731383</v>
      </c>
      <c r="I3738" s="39">
        <v>4446.9089232143051</v>
      </c>
    </row>
    <row r="3739" spans="1:9" x14ac:dyDescent="0.35">
      <c r="A3739" s="37" t="s">
        <v>247</v>
      </c>
      <c r="B3739" s="37" t="s">
        <v>131</v>
      </c>
      <c r="C3739" s="73" t="s">
        <v>80</v>
      </c>
      <c r="D3739" s="39">
        <v>4492</v>
      </c>
      <c r="E3739" s="39">
        <v>4438.5573645534596</v>
      </c>
      <c r="F3739" s="39">
        <v>4485.0202584278741</v>
      </c>
      <c r="G3739" s="39">
        <v>4269.4230483978918</v>
      </c>
      <c r="H3739" s="39">
        <v>4668.0534204732676</v>
      </c>
      <c r="I3739" s="39">
        <v>4776.9595810811979</v>
      </c>
    </row>
    <row r="3740" spans="1:9" x14ac:dyDescent="0.35">
      <c r="A3740" s="37" t="s">
        <v>247</v>
      </c>
      <c r="B3740" s="37" t="s">
        <v>131</v>
      </c>
      <c r="C3740" s="73" t="s">
        <v>82</v>
      </c>
      <c r="D3740" s="39">
        <v>4681</v>
      </c>
      <c r="E3740" s="39">
        <v>4799.7993664246733</v>
      </c>
      <c r="F3740" s="39">
        <v>4750.4751693460366</v>
      </c>
      <c r="G3740" s="39">
        <v>4806.8081139336546</v>
      </c>
      <c r="H3740" s="39">
        <v>4629.5416033228066</v>
      </c>
      <c r="I3740" s="39">
        <v>5073.6159279721978</v>
      </c>
    </row>
    <row r="3741" spans="1:9" x14ac:dyDescent="0.35">
      <c r="A3741" s="37" t="s">
        <v>247</v>
      </c>
      <c r="B3741" s="37" t="s">
        <v>131</v>
      </c>
      <c r="C3741" s="73" t="s">
        <v>84</v>
      </c>
      <c r="D3741" s="39">
        <v>4469</v>
      </c>
      <c r="E3741" s="39">
        <v>4985.1712352965578</v>
      </c>
      <c r="F3741" s="39">
        <v>5100.0620245925275</v>
      </c>
      <c r="G3741" s="39">
        <v>5105.5009903481987</v>
      </c>
      <c r="H3741" s="39">
        <v>5165.4244126016056</v>
      </c>
      <c r="I3741" s="39">
        <v>5022.2626163318573</v>
      </c>
    </row>
    <row r="3742" spans="1:9" x14ac:dyDescent="0.35">
      <c r="A3742" s="37" t="s">
        <v>247</v>
      </c>
      <c r="B3742" s="37" t="s">
        <v>131</v>
      </c>
      <c r="C3742" s="73" t="s">
        <v>86</v>
      </c>
      <c r="D3742" s="39">
        <v>4478</v>
      </c>
      <c r="E3742" s="39">
        <v>4259.154105685353</v>
      </c>
      <c r="F3742" s="39">
        <v>4717.0241483812106</v>
      </c>
      <c r="G3742" s="39">
        <v>4846.7843567943382</v>
      </c>
      <c r="H3742" s="39">
        <v>4879.49477193849</v>
      </c>
      <c r="I3742" s="39">
        <v>4931.4520674045179</v>
      </c>
    </row>
    <row r="3743" spans="1:9" x14ac:dyDescent="0.35">
      <c r="A3743" s="37" t="s">
        <v>247</v>
      </c>
      <c r="B3743" s="37" t="s">
        <v>131</v>
      </c>
      <c r="C3743" s="73" t="s">
        <v>88</v>
      </c>
      <c r="D3743" s="39">
        <v>3074</v>
      </c>
      <c r="E3743" s="39">
        <v>3868.021281968382</v>
      </c>
      <c r="F3743" s="39">
        <v>3693.2896020134872</v>
      </c>
      <c r="G3743" s="39">
        <v>4093.7697560398869</v>
      </c>
      <c r="H3743" s="39">
        <v>4220.5328727663782</v>
      </c>
      <c r="I3743" s="39">
        <v>4265.8700486905273</v>
      </c>
    </row>
    <row r="3744" spans="1:9" x14ac:dyDescent="0.35">
      <c r="A3744" s="37" t="s">
        <v>247</v>
      </c>
      <c r="B3744" s="37" t="s">
        <v>131</v>
      </c>
      <c r="C3744" s="73" t="s">
        <v>90</v>
      </c>
      <c r="D3744" s="39">
        <v>1895</v>
      </c>
      <c r="E3744" s="39">
        <v>2547.2935852514961</v>
      </c>
      <c r="F3744" s="39">
        <v>3211.5701066334082</v>
      </c>
      <c r="G3744" s="39">
        <v>3110.2381734448682</v>
      </c>
      <c r="H3744" s="39">
        <v>3466.087236168582</v>
      </c>
      <c r="I3744" s="39">
        <v>3590.0666834672679</v>
      </c>
    </row>
    <row r="3745" spans="1:9" x14ac:dyDescent="0.35">
      <c r="A3745" s="37" t="s">
        <v>247</v>
      </c>
      <c r="B3745" s="37" t="s">
        <v>131</v>
      </c>
      <c r="C3745" s="73" t="s">
        <v>92</v>
      </c>
      <c r="D3745" s="39">
        <v>1604</v>
      </c>
      <c r="E3745" s="39">
        <v>2172.7312869534171</v>
      </c>
      <c r="F3745" s="39">
        <v>2981.020085330842</v>
      </c>
      <c r="G3745" s="39">
        <v>3931.0370552834679</v>
      </c>
      <c r="H3745" s="39">
        <v>4399.5015767034602</v>
      </c>
      <c r="I3745" s="39">
        <v>4928.9867792493551</v>
      </c>
    </row>
    <row r="3746" spans="1:9" x14ac:dyDescent="0.35">
      <c r="A3746" s="37" t="s">
        <v>247</v>
      </c>
      <c r="B3746" s="37" t="s">
        <v>132</v>
      </c>
      <c r="C3746" s="73" t="s">
        <v>57</v>
      </c>
      <c r="D3746" s="39">
        <v>468</v>
      </c>
      <c r="E3746" s="39">
        <v>467.56109881863807</v>
      </c>
      <c r="F3746" s="39">
        <v>448.41412037036798</v>
      </c>
      <c r="G3746" s="39">
        <v>439.56717163682828</v>
      </c>
      <c r="H3746" s="39">
        <v>429.02263653879783</v>
      </c>
      <c r="I3746" s="39">
        <v>413.60136280411677</v>
      </c>
    </row>
    <row r="3747" spans="1:9" x14ac:dyDescent="0.35">
      <c r="A3747" s="37" t="s">
        <v>247</v>
      </c>
      <c r="B3747" s="37" t="s">
        <v>132</v>
      </c>
      <c r="C3747" s="74" t="s">
        <v>59</v>
      </c>
      <c r="D3747" s="39">
        <v>520</v>
      </c>
      <c r="E3747" s="39">
        <v>496.3791137317113</v>
      </c>
      <c r="F3747" s="39">
        <v>510.19674213936503</v>
      </c>
      <c r="G3747" s="39">
        <v>492.48601263762629</v>
      </c>
      <c r="H3747" s="39">
        <v>484.19977696203728</v>
      </c>
      <c r="I3747" s="39">
        <v>475.6344045973342</v>
      </c>
    </row>
    <row r="3748" spans="1:9" x14ac:dyDescent="0.35">
      <c r="A3748" s="37" t="s">
        <v>247</v>
      </c>
      <c r="B3748" s="37" t="s">
        <v>132</v>
      </c>
      <c r="C3748" s="73" t="s">
        <v>61</v>
      </c>
      <c r="D3748" s="39">
        <v>622</v>
      </c>
      <c r="E3748" s="39">
        <v>534.90946260288786</v>
      </c>
      <c r="F3748" s="39">
        <v>515.82398169928501</v>
      </c>
      <c r="G3748" s="39">
        <v>524.01590562587808</v>
      </c>
      <c r="H3748" s="39">
        <v>506.3792684601525</v>
      </c>
      <c r="I3748" s="39">
        <v>497.82306062484543</v>
      </c>
    </row>
    <row r="3749" spans="1:9" x14ac:dyDescent="0.35">
      <c r="A3749" s="37" t="s">
        <v>247</v>
      </c>
      <c r="B3749" s="37" t="s">
        <v>132</v>
      </c>
      <c r="C3749" s="73" t="s">
        <v>63</v>
      </c>
      <c r="D3749" s="39">
        <v>522</v>
      </c>
      <c r="E3749" s="39">
        <v>528.76384031083376</v>
      </c>
      <c r="F3749" s="39">
        <v>469.12565241396288</v>
      </c>
      <c r="G3749" s="39">
        <v>442.47277062200629</v>
      </c>
      <c r="H3749" s="39">
        <v>441.36440086055143</v>
      </c>
      <c r="I3749" s="39">
        <v>423.69937102415719</v>
      </c>
    </row>
    <row r="3750" spans="1:9" x14ac:dyDescent="0.35">
      <c r="A3750" s="37" t="s">
        <v>247</v>
      </c>
      <c r="B3750" s="37" t="s">
        <v>132</v>
      </c>
      <c r="C3750" s="73" t="s">
        <v>65</v>
      </c>
      <c r="D3750" s="39">
        <v>462</v>
      </c>
      <c r="E3750" s="39">
        <v>401.20061331418998</v>
      </c>
      <c r="F3750" s="39">
        <v>421.32020766709797</v>
      </c>
      <c r="G3750" s="39">
        <v>384.50742408516408</v>
      </c>
      <c r="H3750" s="39">
        <v>356.28777424264928</v>
      </c>
      <c r="I3750" s="39">
        <v>343.45609908104421</v>
      </c>
    </row>
    <row r="3751" spans="1:9" x14ac:dyDescent="0.35">
      <c r="A3751" s="37" t="s">
        <v>247</v>
      </c>
      <c r="B3751" s="37" t="s">
        <v>132</v>
      </c>
      <c r="C3751" s="73" t="s">
        <v>67</v>
      </c>
      <c r="D3751" s="39">
        <v>501</v>
      </c>
      <c r="E3751" s="39">
        <v>442.65767693229839</v>
      </c>
      <c r="F3751" s="39">
        <v>431.21101006755578</v>
      </c>
      <c r="G3751" s="39">
        <v>441.89159562790871</v>
      </c>
      <c r="H3751" s="39">
        <v>412.89501960853357</v>
      </c>
      <c r="I3751" s="39">
        <v>384.57838036017063</v>
      </c>
    </row>
    <row r="3752" spans="1:9" x14ac:dyDescent="0.35">
      <c r="A3752" s="37" t="s">
        <v>247</v>
      </c>
      <c r="B3752" s="37" t="s">
        <v>132</v>
      </c>
      <c r="C3752" s="73" t="s">
        <v>69</v>
      </c>
      <c r="D3752" s="39">
        <v>503</v>
      </c>
      <c r="E3752" s="39">
        <v>471.66941095588982</v>
      </c>
      <c r="F3752" s="39">
        <v>446.43209853271492</v>
      </c>
      <c r="G3752" s="39">
        <v>437.18864112594991</v>
      </c>
      <c r="H3752" s="39">
        <v>444.95408112080401</v>
      </c>
      <c r="I3752" s="39">
        <v>419.15637384846821</v>
      </c>
    </row>
    <row r="3753" spans="1:9" x14ac:dyDescent="0.35">
      <c r="A3753" s="37" t="s">
        <v>247</v>
      </c>
      <c r="B3753" s="37" t="s">
        <v>132</v>
      </c>
      <c r="C3753" s="73" t="s">
        <v>71</v>
      </c>
      <c r="D3753" s="39">
        <v>509</v>
      </c>
      <c r="E3753" s="39">
        <v>507.36994135494018</v>
      </c>
      <c r="F3753" s="39">
        <v>494.52906809258752</v>
      </c>
      <c r="G3753" s="39">
        <v>468.96533751576612</v>
      </c>
      <c r="H3753" s="39">
        <v>461.81202234313088</v>
      </c>
      <c r="I3753" s="39">
        <v>471.17736080472559</v>
      </c>
    </row>
    <row r="3754" spans="1:9" x14ac:dyDescent="0.35">
      <c r="A3754" s="37" t="s">
        <v>247</v>
      </c>
      <c r="B3754" s="37" t="s">
        <v>132</v>
      </c>
      <c r="C3754" s="73" t="s">
        <v>73</v>
      </c>
      <c r="D3754" s="39">
        <v>488</v>
      </c>
      <c r="E3754" s="39">
        <v>536.26273083585329</v>
      </c>
      <c r="F3754" s="39">
        <v>541.77765932554428</v>
      </c>
      <c r="G3754" s="39">
        <v>530.21508794431145</v>
      </c>
      <c r="H3754" s="39">
        <v>504.48108089127152</v>
      </c>
      <c r="I3754" s="39">
        <v>499.94633138204921</v>
      </c>
    </row>
    <row r="3755" spans="1:9" x14ac:dyDescent="0.35">
      <c r="A3755" s="37" t="s">
        <v>247</v>
      </c>
      <c r="B3755" s="37" t="s">
        <v>132</v>
      </c>
      <c r="C3755" s="73" t="s">
        <v>76</v>
      </c>
      <c r="D3755" s="39">
        <v>594</v>
      </c>
      <c r="E3755" s="39">
        <v>508.77973266932099</v>
      </c>
      <c r="F3755" s="39">
        <v>568.64369088470926</v>
      </c>
      <c r="G3755" s="39">
        <v>573.35559443896705</v>
      </c>
      <c r="H3755" s="39">
        <v>561.31208607785231</v>
      </c>
      <c r="I3755" s="39">
        <v>536.38048782275246</v>
      </c>
    </row>
    <row r="3756" spans="1:9" x14ac:dyDescent="0.35">
      <c r="A3756" s="37" t="s">
        <v>247</v>
      </c>
      <c r="B3756" s="37" t="s">
        <v>132</v>
      </c>
      <c r="C3756" s="73" t="s">
        <v>78</v>
      </c>
      <c r="D3756" s="39">
        <v>719</v>
      </c>
      <c r="E3756" s="39">
        <v>591.87829647386457</v>
      </c>
      <c r="F3756" s="39">
        <v>529.63758730846189</v>
      </c>
      <c r="G3756" s="39">
        <v>587.72587203191938</v>
      </c>
      <c r="H3756" s="39">
        <v>591.30470577346205</v>
      </c>
      <c r="I3756" s="39">
        <v>579.82007291849766</v>
      </c>
    </row>
    <row r="3757" spans="1:9" x14ac:dyDescent="0.35">
      <c r="A3757" s="37" t="s">
        <v>247</v>
      </c>
      <c r="B3757" s="37" t="s">
        <v>132</v>
      </c>
      <c r="C3757" s="73" t="s">
        <v>80</v>
      </c>
      <c r="D3757" s="39">
        <v>764</v>
      </c>
      <c r="E3757" s="39">
        <v>693.36761839068458</v>
      </c>
      <c r="F3757" s="39">
        <v>606.90821402614256</v>
      </c>
      <c r="G3757" s="39">
        <v>551.67448271563649</v>
      </c>
      <c r="H3757" s="39">
        <v>608.22189829337503</v>
      </c>
      <c r="I3757" s="39">
        <v>611.19443908769472</v>
      </c>
    </row>
    <row r="3758" spans="1:9" x14ac:dyDescent="0.35">
      <c r="A3758" s="37" t="s">
        <v>247</v>
      </c>
      <c r="B3758" s="37" t="s">
        <v>132</v>
      </c>
      <c r="C3758" s="73" t="s">
        <v>82</v>
      </c>
      <c r="D3758" s="39">
        <v>777</v>
      </c>
      <c r="E3758" s="39">
        <v>769.64559701829558</v>
      </c>
      <c r="F3758" s="39">
        <v>724.88333265563995</v>
      </c>
      <c r="G3758" s="39">
        <v>655.42439042427327</v>
      </c>
      <c r="H3758" s="39">
        <v>605.56729737922319</v>
      </c>
      <c r="I3758" s="39">
        <v>665.52749937325461</v>
      </c>
    </row>
    <row r="3759" spans="1:9" x14ac:dyDescent="0.35">
      <c r="A3759" s="37" t="s">
        <v>247</v>
      </c>
      <c r="B3759" s="37" t="s">
        <v>132</v>
      </c>
      <c r="C3759" s="73" t="s">
        <v>84</v>
      </c>
      <c r="D3759" s="39">
        <v>776</v>
      </c>
      <c r="E3759" s="39">
        <v>749.42557487499221</v>
      </c>
      <c r="F3759" s="39">
        <v>758.77960528292192</v>
      </c>
      <c r="G3759" s="39">
        <v>723.84947628948248</v>
      </c>
      <c r="H3759" s="39">
        <v>667.85739331210016</v>
      </c>
      <c r="I3759" s="39">
        <v>624.82933612765328</v>
      </c>
    </row>
    <row r="3760" spans="1:9" x14ac:dyDescent="0.35">
      <c r="A3760" s="37" t="s">
        <v>247</v>
      </c>
      <c r="B3760" s="37" t="s">
        <v>132</v>
      </c>
      <c r="C3760" s="73" t="s">
        <v>86</v>
      </c>
      <c r="D3760" s="39">
        <v>717</v>
      </c>
      <c r="E3760" s="39">
        <v>677.29419696193872</v>
      </c>
      <c r="F3760" s="39">
        <v>679.47650335442404</v>
      </c>
      <c r="G3760" s="39">
        <v>689.64317430090352</v>
      </c>
      <c r="H3760" s="39">
        <v>665.34493503682279</v>
      </c>
      <c r="I3760" s="39">
        <v>621.01640932482928</v>
      </c>
    </row>
    <row r="3761" spans="1:9" x14ac:dyDescent="0.35">
      <c r="A3761" s="37" t="s">
        <v>247</v>
      </c>
      <c r="B3761" s="37" t="s">
        <v>132</v>
      </c>
      <c r="C3761" s="73" t="s">
        <v>88</v>
      </c>
      <c r="D3761" s="39">
        <v>530</v>
      </c>
      <c r="E3761" s="39">
        <v>587.60517580803753</v>
      </c>
      <c r="F3761" s="39">
        <v>575.76054392801734</v>
      </c>
      <c r="G3761" s="39">
        <v>585.78990007500545</v>
      </c>
      <c r="H3761" s="39">
        <v>597.85648544864262</v>
      </c>
      <c r="I3761" s="39">
        <v>583.63559193999902</v>
      </c>
    </row>
    <row r="3762" spans="1:9" x14ac:dyDescent="0.35">
      <c r="A3762" s="37" t="s">
        <v>247</v>
      </c>
      <c r="B3762" s="37" t="s">
        <v>132</v>
      </c>
      <c r="C3762" s="73" t="s">
        <v>90</v>
      </c>
      <c r="D3762" s="39">
        <v>384</v>
      </c>
      <c r="E3762" s="39">
        <v>416.48580997064659</v>
      </c>
      <c r="F3762" s="39">
        <v>485.52574402191431</v>
      </c>
      <c r="G3762" s="39">
        <v>485.60927145232313</v>
      </c>
      <c r="H3762" s="39">
        <v>502.73399591972759</v>
      </c>
      <c r="I3762" s="39">
        <v>518.00602609959878</v>
      </c>
    </row>
    <row r="3763" spans="1:9" x14ac:dyDescent="0.35">
      <c r="A3763" s="37" t="s">
        <v>247</v>
      </c>
      <c r="B3763" s="37" t="s">
        <v>132</v>
      </c>
      <c r="C3763" s="73" t="s">
        <v>92</v>
      </c>
      <c r="D3763" s="39">
        <v>288</v>
      </c>
      <c r="E3763" s="39">
        <v>371.65427236108178</v>
      </c>
      <c r="F3763" s="39">
        <v>463.75691138599171</v>
      </c>
      <c r="G3763" s="39">
        <v>572.73824711037946</v>
      </c>
      <c r="H3763" s="39">
        <v>638.67314828168651</v>
      </c>
      <c r="I3763" s="39">
        <v>690.6886780566881</v>
      </c>
    </row>
    <row r="3764" spans="1:9" x14ac:dyDescent="0.35">
      <c r="A3764" s="37" t="s">
        <v>247</v>
      </c>
      <c r="B3764" s="37" t="s">
        <v>133</v>
      </c>
      <c r="C3764" s="73" t="s">
        <v>57</v>
      </c>
      <c r="D3764" s="39">
        <v>341</v>
      </c>
      <c r="E3764" s="39">
        <v>358.30537394070359</v>
      </c>
      <c r="F3764" s="39">
        <v>358.17959987740841</v>
      </c>
      <c r="G3764" s="39">
        <v>356.76690147369072</v>
      </c>
      <c r="H3764" s="39">
        <v>355.53351964513013</v>
      </c>
      <c r="I3764" s="39">
        <v>353.8800093014105</v>
      </c>
    </row>
    <row r="3765" spans="1:9" x14ac:dyDescent="0.35">
      <c r="A3765" s="37" t="s">
        <v>247</v>
      </c>
      <c r="B3765" s="37" t="s">
        <v>133</v>
      </c>
      <c r="C3765" s="74" t="s">
        <v>59</v>
      </c>
      <c r="D3765" s="39">
        <v>360</v>
      </c>
      <c r="E3765" s="39">
        <v>310.16687409504613</v>
      </c>
      <c r="F3765" s="39">
        <v>324.79114390288419</v>
      </c>
      <c r="G3765" s="39">
        <v>323.93191309412191</v>
      </c>
      <c r="H3765" s="39">
        <v>322.70598663188491</v>
      </c>
      <c r="I3765" s="39">
        <v>321.20755011421579</v>
      </c>
    </row>
    <row r="3766" spans="1:9" x14ac:dyDescent="0.35">
      <c r="A3766" s="37" t="s">
        <v>247</v>
      </c>
      <c r="B3766" s="37" t="s">
        <v>133</v>
      </c>
      <c r="C3766" s="73" t="s">
        <v>61</v>
      </c>
      <c r="D3766" s="39">
        <v>325</v>
      </c>
      <c r="E3766" s="39">
        <v>283.43386514058642</v>
      </c>
      <c r="F3766" s="39">
        <v>242.26123546046381</v>
      </c>
      <c r="G3766" s="39">
        <v>250.6951751088601</v>
      </c>
      <c r="H3766" s="39">
        <v>248.51798374092621</v>
      </c>
      <c r="I3766" s="39">
        <v>246.17024013334941</v>
      </c>
    </row>
    <row r="3767" spans="1:9" x14ac:dyDescent="0.35">
      <c r="A3767" s="37" t="s">
        <v>247</v>
      </c>
      <c r="B3767" s="37" t="s">
        <v>133</v>
      </c>
      <c r="C3767" s="73" t="s">
        <v>63</v>
      </c>
      <c r="D3767" s="39">
        <v>236</v>
      </c>
      <c r="E3767" s="39">
        <v>277.69262817181931</v>
      </c>
      <c r="F3767" s="39">
        <v>240.15559447409461</v>
      </c>
      <c r="G3767" s="39">
        <v>206.30923987458681</v>
      </c>
      <c r="H3767" s="39">
        <v>212.3134469654436</v>
      </c>
      <c r="I3767" s="39">
        <v>209.71755496275921</v>
      </c>
    </row>
    <row r="3768" spans="1:9" x14ac:dyDescent="0.35">
      <c r="A3768" s="37" t="s">
        <v>247</v>
      </c>
      <c r="B3768" s="37" t="s">
        <v>133</v>
      </c>
      <c r="C3768" s="73" t="s">
        <v>65</v>
      </c>
      <c r="D3768" s="39">
        <v>243</v>
      </c>
      <c r="E3768" s="39">
        <v>229.35672615174909</v>
      </c>
      <c r="F3768" s="39">
        <v>277.04340590373567</v>
      </c>
      <c r="G3768" s="39">
        <v>247.9653637370775</v>
      </c>
      <c r="H3768" s="39">
        <v>217.0548273408983</v>
      </c>
      <c r="I3768" s="39">
        <v>222.48517958090079</v>
      </c>
    </row>
    <row r="3769" spans="1:9" x14ac:dyDescent="0.35">
      <c r="A3769" s="37" t="s">
        <v>247</v>
      </c>
      <c r="B3769" s="37" t="s">
        <v>133</v>
      </c>
      <c r="C3769" s="73" t="s">
        <v>67</v>
      </c>
      <c r="D3769" s="39">
        <v>219</v>
      </c>
      <c r="E3769" s="39">
        <v>242.23720450114519</v>
      </c>
      <c r="F3769" s="39">
        <v>241.6550777975973</v>
      </c>
      <c r="G3769" s="39">
        <v>287.93967290178682</v>
      </c>
      <c r="H3769" s="39">
        <v>263.81120314694982</v>
      </c>
      <c r="I3769" s="39">
        <v>235.8324357837744</v>
      </c>
    </row>
    <row r="3770" spans="1:9" x14ac:dyDescent="0.35">
      <c r="A3770" s="37" t="s">
        <v>247</v>
      </c>
      <c r="B3770" s="37" t="s">
        <v>133</v>
      </c>
      <c r="C3770" s="73" t="s">
        <v>69</v>
      </c>
      <c r="D3770" s="39">
        <v>232</v>
      </c>
      <c r="E3770" s="39">
        <v>207.65018379497411</v>
      </c>
      <c r="F3770" s="39">
        <v>227.12110511684969</v>
      </c>
      <c r="G3770" s="39">
        <v>228.14960187849769</v>
      </c>
      <c r="H3770" s="39">
        <v>266.35211878098778</v>
      </c>
      <c r="I3770" s="39">
        <v>247.97687476565019</v>
      </c>
    </row>
    <row r="3771" spans="1:9" x14ac:dyDescent="0.35">
      <c r="A3771" s="37" t="s">
        <v>247</v>
      </c>
      <c r="B3771" s="37" t="s">
        <v>133</v>
      </c>
      <c r="C3771" s="73" t="s">
        <v>71</v>
      </c>
      <c r="D3771" s="39">
        <v>154</v>
      </c>
      <c r="E3771" s="39">
        <v>222.14806178191441</v>
      </c>
      <c r="F3771" s="39">
        <v>201.82988328192641</v>
      </c>
      <c r="G3771" s="39">
        <v>216.21581587434869</v>
      </c>
      <c r="H3771" s="39">
        <v>217.86645839480309</v>
      </c>
      <c r="I3771" s="39">
        <v>249.59838781159161</v>
      </c>
    </row>
    <row r="3772" spans="1:9" x14ac:dyDescent="0.35">
      <c r="A3772" s="37" t="s">
        <v>247</v>
      </c>
      <c r="B3772" s="37" t="s">
        <v>133</v>
      </c>
      <c r="C3772" s="73" t="s">
        <v>73</v>
      </c>
      <c r="D3772" s="39">
        <v>151</v>
      </c>
      <c r="E3772" s="39">
        <v>158.69833653591829</v>
      </c>
      <c r="F3772" s="39">
        <v>207.82868647856259</v>
      </c>
      <c r="G3772" s="39">
        <v>192.34471133292689</v>
      </c>
      <c r="H3772" s="39">
        <v>202.93861592509191</v>
      </c>
      <c r="I3772" s="39">
        <v>204.95114776602989</v>
      </c>
    </row>
    <row r="3773" spans="1:9" x14ac:dyDescent="0.35">
      <c r="A3773" s="37" t="s">
        <v>247</v>
      </c>
      <c r="B3773" s="37" t="s">
        <v>133</v>
      </c>
      <c r="C3773" s="73" t="s">
        <v>76</v>
      </c>
      <c r="D3773" s="39">
        <v>136</v>
      </c>
      <c r="E3773" s="39">
        <v>142.82677567051019</v>
      </c>
      <c r="F3773" s="39">
        <v>150.99228973320069</v>
      </c>
      <c r="G3773" s="39">
        <v>186.25042836563651</v>
      </c>
      <c r="H3773" s="39">
        <v>175.14619630868299</v>
      </c>
      <c r="I3773" s="39">
        <v>182.7470391255064</v>
      </c>
    </row>
    <row r="3774" spans="1:9" x14ac:dyDescent="0.35">
      <c r="A3774" s="37" t="s">
        <v>247</v>
      </c>
      <c r="B3774" s="37" t="s">
        <v>133</v>
      </c>
      <c r="C3774" s="73" t="s">
        <v>78</v>
      </c>
      <c r="D3774" s="39">
        <v>139</v>
      </c>
      <c r="E3774" s="39">
        <v>148.72572884495261</v>
      </c>
      <c r="F3774" s="39">
        <v>153.41597452817729</v>
      </c>
      <c r="G3774" s="39">
        <v>163.42167773981049</v>
      </c>
      <c r="H3774" s="39">
        <v>194.50793452331479</v>
      </c>
      <c r="I3774" s="39">
        <v>184.9384918424598</v>
      </c>
    </row>
    <row r="3775" spans="1:9" x14ac:dyDescent="0.35">
      <c r="A3775" s="37" t="s">
        <v>247</v>
      </c>
      <c r="B3775" s="37" t="s">
        <v>133</v>
      </c>
      <c r="C3775" s="73" t="s">
        <v>80</v>
      </c>
      <c r="D3775" s="39">
        <v>137</v>
      </c>
      <c r="E3775" s="39">
        <v>121.7043641896468</v>
      </c>
      <c r="F3775" s="39">
        <v>129.84802646365731</v>
      </c>
      <c r="G3775" s="39">
        <v>133.25380270887521</v>
      </c>
      <c r="H3775" s="39">
        <v>142.29524998707041</v>
      </c>
      <c r="I3775" s="39">
        <v>164.77979030840129</v>
      </c>
    </row>
    <row r="3776" spans="1:9" x14ac:dyDescent="0.35">
      <c r="A3776" s="37" t="s">
        <v>247</v>
      </c>
      <c r="B3776" s="37" t="s">
        <v>133</v>
      </c>
      <c r="C3776" s="73" t="s">
        <v>82</v>
      </c>
      <c r="D3776" s="39">
        <v>104</v>
      </c>
      <c r="E3776" s="39">
        <v>103.89416125486071</v>
      </c>
      <c r="F3776" s="39">
        <v>92.865561194222778</v>
      </c>
      <c r="G3776" s="39">
        <v>99.299925142662715</v>
      </c>
      <c r="H3776" s="39">
        <v>101.419826303243</v>
      </c>
      <c r="I3776" s="39">
        <v>108.281107317007</v>
      </c>
    </row>
    <row r="3777" spans="1:9" x14ac:dyDescent="0.35">
      <c r="A3777" s="37" t="s">
        <v>247</v>
      </c>
      <c r="B3777" s="37" t="s">
        <v>133</v>
      </c>
      <c r="C3777" s="73" t="s">
        <v>84</v>
      </c>
      <c r="D3777" s="39">
        <v>65</v>
      </c>
      <c r="E3777" s="39">
        <v>92.7155958619785</v>
      </c>
      <c r="F3777" s="39">
        <v>90.525396404074726</v>
      </c>
      <c r="G3777" s="39">
        <v>81.665258192115289</v>
      </c>
      <c r="H3777" s="39">
        <v>87.962114021510871</v>
      </c>
      <c r="I3777" s="39">
        <v>89.788128008882055</v>
      </c>
    </row>
    <row r="3778" spans="1:9" x14ac:dyDescent="0.35">
      <c r="A3778" s="37" t="s">
        <v>247</v>
      </c>
      <c r="B3778" s="37" t="s">
        <v>133</v>
      </c>
      <c r="C3778" s="73" t="s">
        <v>86</v>
      </c>
      <c r="D3778" s="39">
        <v>33</v>
      </c>
      <c r="E3778" s="39">
        <v>50.939200459222199</v>
      </c>
      <c r="F3778" s="39">
        <v>74.647182139033717</v>
      </c>
      <c r="G3778" s="39">
        <v>70.975431892387263</v>
      </c>
      <c r="H3778" s="39">
        <v>64.839991855458806</v>
      </c>
      <c r="I3778" s="39">
        <v>69.77775747803048</v>
      </c>
    </row>
    <row r="3779" spans="1:9" x14ac:dyDescent="0.35">
      <c r="A3779" s="37" t="s">
        <v>247</v>
      </c>
      <c r="B3779" s="37" t="s">
        <v>133</v>
      </c>
      <c r="C3779" s="73" t="s">
        <v>88</v>
      </c>
      <c r="D3779" s="39">
        <v>8</v>
      </c>
      <c r="E3779" s="39">
        <v>27.74625135567117</v>
      </c>
      <c r="F3779" s="39">
        <v>42.580486926126291</v>
      </c>
      <c r="G3779" s="39">
        <v>62.401196719278971</v>
      </c>
      <c r="H3779" s="39">
        <v>59.809277442451929</v>
      </c>
      <c r="I3779" s="39">
        <v>54.931971570618543</v>
      </c>
    </row>
    <row r="3780" spans="1:9" x14ac:dyDescent="0.35">
      <c r="A3780" s="37" t="s">
        <v>247</v>
      </c>
      <c r="B3780" s="37" t="s">
        <v>133</v>
      </c>
      <c r="C3780" s="73" t="s">
        <v>90</v>
      </c>
      <c r="D3780" s="39">
        <v>3</v>
      </c>
      <c r="E3780" s="39">
        <v>6.1063596342619952</v>
      </c>
      <c r="F3780" s="39">
        <v>21.398660134681421</v>
      </c>
      <c r="G3780" s="39">
        <v>33.127237296891828</v>
      </c>
      <c r="H3780" s="39">
        <v>48.95885759842723</v>
      </c>
      <c r="I3780" s="39">
        <v>47.252750337550559</v>
      </c>
    </row>
    <row r="3781" spans="1:9" x14ac:dyDescent="0.35">
      <c r="A3781" s="37" t="s">
        <v>247</v>
      </c>
      <c r="B3781" s="37" t="s">
        <v>133</v>
      </c>
      <c r="C3781" s="73" t="s">
        <v>92</v>
      </c>
      <c r="D3781" s="39">
        <v>0</v>
      </c>
      <c r="E3781" s="39">
        <v>1.7761192101007111</v>
      </c>
      <c r="F3781" s="39">
        <v>4.5500377108036529</v>
      </c>
      <c r="G3781" s="39">
        <v>15.72949741245173</v>
      </c>
      <c r="H3781" s="39">
        <v>28.396879034399401</v>
      </c>
      <c r="I3781" s="39">
        <v>45.108558995928732</v>
      </c>
    </row>
    <row r="3782" spans="1:9" x14ac:dyDescent="0.35">
      <c r="A3782" s="37" t="s">
        <v>247</v>
      </c>
      <c r="B3782" s="37" t="s">
        <v>134</v>
      </c>
      <c r="C3782" s="73" t="s">
        <v>57</v>
      </c>
      <c r="D3782" s="39">
        <v>233</v>
      </c>
      <c r="E3782" s="39">
        <v>231.1263506204979</v>
      </c>
      <c r="F3782" s="39">
        <v>237.99262739454281</v>
      </c>
      <c r="G3782" s="39">
        <v>239.26786134800011</v>
      </c>
      <c r="H3782" s="39">
        <v>249.27055128511279</v>
      </c>
      <c r="I3782" s="39">
        <v>257.79128770172707</v>
      </c>
    </row>
    <row r="3783" spans="1:9" x14ac:dyDescent="0.35">
      <c r="A3783" s="37" t="s">
        <v>247</v>
      </c>
      <c r="B3783" s="37" t="s">
        <v>134</v>
      </c>
      <c r="C3783" s="74" t="s">
        <v>59</v>
      </c>
      <c r="D3783" s="39">
        <v>257</v>
      </c>
      <c r="E3783" s="39">
        <v>213.24966949583549</v>
      </c>
      <c r="F3783" s="39">
        <v>224.99418934234609</v>
      </c>
      <c r="G3783" s="39">
        <v>235.27489985618021</v>
      </c>
      <c r="H3783" s="39">
        <v>240.638542479346</v>
      </c>
      <c r="I3783" s="39">
        <v>254.29870970804819</v>
      </c>
    </row>
    <row r="3784" spans="1:9" x14ac:dyDescent="0.35">
      <c r="A3784" s="37" t="s">
        <v>247</v>
      </c>
      <c r="B3784" s="37" t="s">
        <v>134</v>
      </c>
      <c r="C3784" s="73" t="s">
        <v>61</v>
      </c>
      <c r="D3784" s="39">
        <v>207</v>
      </c>
      <c r="E3784" s="39">
        <v>199.27784916779399</v>
      </c>
      <c r="F3784" s="39">
        <v>172.12724401121699</v>
      </c>
      <c r="G3784" s="39">
        <v>186.09919488210079</v>
      </c>
      <c r="H3784" s="39">
        <v>197.07515503312979</v>
      </c>
      <c r="I3784" s="39">
        <v>205.08849481716931</v>
      </c>
    </row>
    <row r="3785" spans="1:9" x14ac:dyDescent="0.35">
      <c r="A3785" s="37" t="s">
        <v>247</v>
      </c>
      <c r="B3785" s="37" t="s">
        <v>134</v>
      </c>
      <c r="C3785" s="73" t="s">
        <v>63</v>
      </c>
      <c r="D3785" s="39">
        <v>166</v>
      </c>
      <c r="E3785" s="39">
        <v>175.29526259666071</v>
      </c>
      <c r="F3785" s="39">
        <v>171.5772572204296</v>
      </c>
      <c r="G3785" s="39">
        <v>150.31560997640949</v>
      </c>
      <c r="H3785" s="39">
        <v>163.67768545981639</v>
      </c>
      <c r="I3785" s="39">
        <v>173.21670588137209</v>
      </c>
    </row>
    <row r="3786" spans="1:9" x14ac:dyDescent="0.35">
      <c r="A3786" s="37" t="s">
        <v>247</v>
      </c>
      <c r="B3786" s="37" t="s">
        <v>134</v>
      </c>
      <c r="C3786" s="73" t="s">
        <v>65</v>
      </c>
      <c r="D3786" s="39">
        <v>187</v>
      </c>
      <c r="E3786" s="39">
        <v>161.86956419576421</v>
      </c>
      <c r="F3786" s="39">
        <v>182.98736965380991</v>
      </c>
      <c r="G3786" s="39">
        <v>178.2931371427679</v>
      </c>
      <c r="H3786" s="39">
        <v>159.32338794805679</v>
      </c>
      <c r="I3786" s="39">
        <v>171.73657863537741</v>
      </c>
    </row>
    <row r="3787" spans="1:9" x14ac:dyDescent="0.35">
      <c r="A3787" s="37" t="s">
        <v>247</v>
      </c>
      <c r="B3787" s="37" t="s">
        <v>134</v>
      </c>
      <c r="C3787" s="73" t="s">
        <v>67</v>
      </c>
      <c r="D3787" s="39">
        <v>167</v>
      </c>
      <c r="E3787" s="39">
        <v>183.29068591314319</v>
      </c>
      <c r="F3787" s="39">
        <v>182.66636567683079</v>
      </c>
      <c r="G3787" s="39">
        <v>206.78853069267629</v>
      </c>
      <c r="H3787" s="39">
        <v>200.63919792983529</v>
      </c>
      <c r="I3787" s="39">
        <v>184.86863571044819</v>
      </c>
    </row>
    <row r="3788" spans="1:9" x14ac:dyDescent="0.35">
      <c r="A3788" s="37" t="s">
        <v>247</v>
      </c>
      <c r="B3788" s="37" t="s">
        <v>134</v>
      </c>
      <c r="C3788" s="73" t="s">
        <v>69</v>
      </c>
      <c r="D3788" s="39">
        <v>168</v>
      </c>
      <c r="E3788" s="39">
        <v>158.8883630267967</v>
      </c>
      <c r="F3788" s="39">
        <v>181.439796471383</v>
      </c>
      <c r="G3788" s="39">
        <v>186.9804664614459</v>
      </c>
      <c r="H3788" s="39">
        <v>212.4849997659984</v>
      </c>
      <c r="I3788" s="39">
        <v>208.81274966574469</v>
      </c>
    </row>
    <row r="3789" spans="1:9" x14ac:dyDescent="0.35">
      <c r="A3789" s="37" t="s">
        <v>247</v>
      </c>
      <c r="B3789" s="37" t="s">
        <v>134</v>
      </c>
      <c r="C3789" s="73" t="s">
        <v>71</v>
      </c>
      <c r="D3789" s="39">
        <v>133</v>
      </c>
      <c r="E3789" s="39">
        <v>145.901946342451</v>
      </c>
      <c r="F3789" s="39">
        <v>144.6329345628406</v>
      </c>
      <c r="G3789" s="39">
        <v>164.5265099682446</v>
      </c>
      <c r="H3789" s="39">
        <v>172.35634759811299</v>
      </c>
      <c r="I3789" s="39">
        <v>197.36656572868941</v>
      </c>
    </row>
    <row r="3790" spans="1:9" x14ac:dyDescent="0.35">
      <c r="A3790" s="37" t="s">
        <v>247</v>
      </c>
      <c r="B3790" s="37" t="s">
        <v>134</v>
      </c>
      <c r="C3790" s="73" t="s">
        <v>73</v>
      </c>
      <c r="D3790" s="39">
        <v>103</v>
      </c>
      <c r="E3790" s="39">
        <v>130.88480018798251</v>
      </c>
      <c r="F3790" s="39">
        <v>140.02441385995019</v>
      </c>
      <c r="G3790" s="39">
        <v>143.18226029980781</v>
      </c>
      <c r="H3790" s="39">
        <v>161.51159667234509</v>
      </c>
      <c r="I3790" s="39">
        <v>171.24267796995181</v>
      </c>
    </row>
    <row r="3791" spans="1:9" x14ac:dyDescent="0.35">
      <c r="A3791" s="37" t="s">
        <v>247</v>
      </c>
      <c r="B3791" s="37" t="s">
        <v>134</v>
      </c>
      <c r="C3791" s="73" t="s">
        <v>76</v>
      </c>
      <c r="D3791" s="39">
        <v>109</v>
      </c>
      <c r="E3791" s="39">
        <v>101.2347774791118</v>
      </c>
      <c r="F3791" s="39">
        <v>129.84999092483861</v>
      </c>
      <c r="G3791" s="39">
        <v>139.54276352189279</v>
      </c>
      <c r="H3791" s="39">
        <v>144.88289527521201</v>
      </c>
      <c r="I3791" s="39">
        <v>162.47222389059169</v>
      </c>
    </row>
    <row r="3792" spans="1:9" x14ac:dyDescent="0.35">
      <c r="A3792" s="37" t="s">
        <v>247</v>
      </c>
      <c r="B3792" s="37" t="s">
        <v>134</v>
      </c>
      <c r="C3792" s="73" t="s">
        <v>78</v>
      </c>
      <c r="D3792" s="39">
        <v>140</v>
      </c>
      <c r="E3792" s="39">
        <v>107.70127525118851</v>
      </c>
      <c r="F3792" s="39">
        <v>104.9732624431046</v>
      </c>
      <c r="G3792" s="39">
        <v>133.4024877991389</v>
      </c>
      <c r="H3792" s="39">
        <v>143.3101177021351</v>
      </c>
      <c r="I3792" s="39">
        <v>150.7752185878083</v>
      </c>
    </row>
    <row r="3793" spans="1:9" x14ac:dyDescent="0.35">
      <c r="A3793" s="37" t="s">
        <v>247</v>
      </c>
      <c r="B3793" s="37" t="s">
        <v>134</v>
      </c>
      <c r="C3793" s="73" t="s">
        <v>80</v>
      </c>
      <c r="D3793" s="39">
        <v>117</v>
      </c>
      <c r="E3793" s="39">
        <v>126.7821545862214</v>
      </c>
      <c r="F3793" s="39">
        <v>103.1333611707237</v>
      </c>
      <c r="G3793" s="39">
        <v>102.445826875191</v>
      </c>
      <c r="H3793" s="39">
        <v>129.96276052690169</v>
      </c>
      <c r="I3793" s="39">
        <v>140.38467702521899</v>
      </c>
    </row>
    <row r="3794" spans="1:9" x14ac:dyDescent="0.35">
      <c r="A3794" s="37" t="s">
        <v>247</v>
      </c>
      <c r="B3794" s="37" t="s">
        <v>134</v>
      </c>
      <c r="C3794" s="73" t="s">
        <v>82</v>
      </c>
      <c r="D3794" s="39">
        <v>100</v>
      </c>
      <c r="E3794" s="39">
        <v>107.7618413240472</v>
      </c>
      <c r="F3794" s="39">
        <v>119.7447493579497</v>
      </c>
      <c r="G3794" s="39">
        <v>101.1322016176417</v>
      </c>
      <c r="H3794" s="39">
        <v>100.88970508103689</v>
      </c>
      <c r="I3794" s="39">
        <v>127.6951473720641</v>
      </c>
    </row>
    <row r="3795" spans="1:9" x14ac:dyDescent="0.35">
      <c r="A3795" s="37" t="s">
        <v>247</v>
      </c>
      <c r="B3795" s="37" t="s">
        <v>134</v>
      </c>
      <c r="C3795" s="73" t="s">
        <v>84</v>
      </c>
      <c r="D3795" s="39">
        <v>56</v>
      </c>
      <c r="E3795" s="39">
        <v>78.734531573132926</v>
      </c>
      <c r="F3795" s="39">
        <v>88.403937472877047</v>
      </c>
      <c r="G3795" s="39">
        <v>97.838083410755971</v>
      </c>
      <c r="H3795" s="39">
        <v>85.188753282115272</v>
      </c>
      <c r="I3795" s="39">
        <v>85.003323927002143</v>
      </c>
    </row>
    <row r="3796" spans="1:9" x14ac:dyDescent="0.35">
      <c r="A3796" s="37" t="s">
        <v>247</v>
      </c>
      <c r="B3796" s="37" t="s">
        <v>134</v>
      </c>
      <c r="C3796" s="73" t="s">
        <v>86</v>
      </c>
      <c r="D3796" s="39">
        <v>31</v>
      </c>
      <c r="E3796" s="39">
        <v>48.599342297433708</v>
      </c>
      <c r="F3796" s="39">
        <v>70.543699460543081</v>
      </c>
      <c r="G3796" s="39">
        <v>80.446863968050025</v>
      </c>
      <c r="H3796" s="39">
        <v>89.974531566561154</v>
      </c>
      <c r="I3796" s="39">
        <v>79.074760449395086</v>
      </c>
    </row>
    <row r="3797" spans="1:9" x14ac:dyDescent="0.35">
      <c r="A3797" s="37" t="s">
        <v>247</v>
      </c>
      <c r="B3797" s="37" t="s">
        <v>134</v>
      </c>
      <c r="C3797" s="73" t="s">
        <v>88</v>
      </c>
      <c r="D3797" s="39">
        <v>6</v>
      </c>
      <c r="E3797" s="39">
        <v>25.654580859910141</v>
      </c>
      <c r="F3797" s="39">
        <v>41.632828453027969</v>
      </c>
      <c r="G3797" s="39">
        <v>61.477364762963909</v>
      </c>
      <c r="H3797" s="39">
        <v>70.795773509469697</v>
      </c>
      <c r="I3797" s="39">
        <v>80.23780132440271</v>
      </c>
    </row>
    <row r="3798" spans="1:9" x14ac:dyDescent="0.35">
      <c r="A3798" s="37" t="s">
        <v>247</v>
      </c>
      <c r="B3798" s="37" t="s">
        <v>134</v>
      </c>
      <c r="C3798" s="73" t="s">
        <v>90</v>
      </c>
      <c r="D3798" s="39">
        <v>0</v>
      </c>
      <c r="E3798" s="39">
        <v>4.6881217415899616</v>
      </c>
      <c r="F3798" s="39">
        <v>20.31165798785625</v>
      </c>
      <c r="G3798" s="39">
        <v>34.757477604032012</v>
      </c>
      <c r="H3798" s="39">
        <v>51.646115560759441</v>
      </c>
      <c r="I3798" s="39">
        <v>59.817313252108917</v>
      </c>
    </row>
    <row r="3799" spans="1:9" x14ac:dyDescent="0.35">
      <c r="A3799" s="37" t="s">
        <v>247</v>
      </c>
      <c r="B3799" s="37" t="s">
        <v>134</v>
      </c>
      <c r="C3799" s="73" t="s">
        <v>92</v>
      </c>
      <c r="D3799" s="39">
        <v>0</v>
      </c>
      <c r="E3799" s="39">
        <v>0</v>
      </c>
      <c r="F3799" s="39">
        <v>3.339615042949565</v>
      </c>
      <c r="G3799" s="39">
        <v>15.72524697160542</v>
      </c>
      <c r="H3799" s="39">
        <v>33.104216258831293</v>
      </c>
      <c r="I3799" s="39">
        <v>54.132225392865649</v>
      </c>
    </row>
    <row r="3800" spans="1:9" x14ac:dyDescent="0.35">
      <c r="A3800" s="37" t="s">
        <v>247</v>
      </c>
      <c r="B3800" s="37" t="s">
        <v>135</v>
      </c>
      <c r="C3800" s="73" t="s">
        <v>57</v>
      </c>
      <c r="D3800" s="39">
        <v>144</v>
      </c>
      <c r="E3800" s="39">
        <v>148.81100578215501</v>
      </c>
      <c r="F3800" s="39">
        <v>142.3069687222106</v>
      </c>
      <c r="G3800" s="39">
        <v>137.72423921722219</v>
      </c>
      <c r="H3800" s="39">
        <v>133.47061254774519</v>
      </c>
      <c r="I3800" s="39">
        <v>129.03690638907801</v>
      </c>
    </row>
    <row r="3801" spans="1:9" x14ac:dyDescent="0.35">
      <c r="A3801" s="37" t="s">
        <v>247</v>
      </c>
      <c r="B3801" s="37" t="s">
        <v>135</v>
      </c>
      <c r="C3801" s="74" t="s">
        <v>59</v>
      </c>
      <c r="D3801" s="39">
        <v>104</v>
      </c>
      <c r="E3801" s="39">
        <v>90.320289507874719</v>
      </c>
      <c r="F3801" s="39">
        <v>88.34062198470329</v>
      </c>
      <c r="G3801" s="39">
        <v>82.140864669888771</v>
      </c>
      <c r="H3801" s="39">
        <v>78.449028498386838</v>
      </c>
      <c r="I3801" s="39">
        <v>74.88521267184538</v>
      </c>
    </row>
    <row r="3802" spans="1:9" x14ac:dyDescent="0.35">
      <c r="A3802" s="37" t="s">
        <v>247</v>
      </c>
      <c r="B3802" s="37" t="s">
        <v>135</v>
      </c>
      <c r="C3802" s="73" t="s">
        <v>61</v>
      </c>
      <c r="D3802" s="39">
        <v>103</v>
      </c>
      <c r="E3802" s="39">
        <v>69.237956345452872</v>
      </c>
      <c r="F3802" s="39">
        <v>57.630513134490357</v>
      </c>
      <c r="G3802" s="39">
        <v>54.592608776325079</v>
      </c>
      <c r="H3802" s="39">
        <v>50.061222013502892</v>
      </c>
      <c r="I3802" s="39">
        <v>46.938316938140623</v>
      </c>
    </row>
    <row r="3803" spans="1:9" x14ac:dyDescent="0.35">
      <c r="A3803" s="37" t="s">
        <v>247</v>
      </c>
      <c r="B3803" s="37" t="s">
        <v>135</v>
      </c>
      <c r="C3803" s="73" t="s">
        <v>63</v>
      </c>
      <c r="D3803" s="39">
        <v>66</v>
      </c>
      <c r="E3803" s="39">
        <v>71.780296421471903</v>
      </c>
      <c r="F3803" s="39">
        <v>54.151364861056393</v>
      </c>
      <c r="G3803" s="39">
        <v>46.384123730711707</v>
      </c>
      <c r="H3803" s="39">
        <v>43.780198891358303</v>
      </c>
      <c r="I3803" s="39">
        <v>40.824137353749407</v>
      </c>
    </row>
    <row r="3804" spans="1:9" x14ac:dyDescent="0.35">
      <c r="A3804" s="37" t="s">
        <v>247</v>
      </c>
      <c r="B3804" s="37" t="s">
        <v>135</v>
      </c>
      <c r="C3804" s="73" t="s">
        <v>65</v>
      </c>
      <c r="D3804" s="39">
        <v>77</v>
      </c>
      <c r="E3804" s="39">
        <v>69.76621785146466</v>
      </c>
      <c r="F3804" s="39">
        <v>75.45262162319581</v>
      </c>
      <c r="G3804" s="39">
        <v>64.782123088491261</v>
      </c>
      <c r="H3804" s="39">
        <v>57.742361653567741</v>
      </c>
      <c r="I3804" s="39">
        <v>54.639878530161653</v>
      </c>
    </row>
    <row r="3805" spans="1:9" x14ac:dyDescent="0.35">
      <c r="A3805" s="37" t="s">
        <v>247</v>
      </c>
      <c r="B3805" s="37" t="s">
        <v>135</v>
      </c>
      <c r="C3805" s="73" t="s">
        <v>67</v>
      </c>
      <c r="D3805" s="39">
        <v>88</v>
      </c>
      <c r="E3805" s="39">
        <v>85.732164272704196</v>
      </c>
      <c r="F3805" s="39">
        <v>79.395361469794835</v>
      </c>
      <c r="G3805" s="39">
        <v>83.667720277963468</v>
      </c>
      <c r="H3805" s="39">
        <v>77.433149280806006</v>
      </c>
      <c r="I3805" s="39">
        <v>71.21756043143202</v>
      </c>
    </row>
    <row r="3806" spans="1:9" x14ac:dyDescent="0.35">
      <c r="A3806" s="37" t="s">
        <v>247</v>
      </c>
      <c r="B3806" s="37" t="s">
        <v>135</v>
      </c>
      <c r="C3806" s="73" t="s">
        <v>69</v>
      </c>
      <c r="D3806" s="39">
        <v>94</v>
      </c>
      <c r="E3806" s="39">
        <v>82.31160452248713</v>
      </c>
      <c r="F3806" s="39">
        <v>76.502974268204241</v>
      </c>
      <c r="G3806" s="39">
        <v>72.11812928760304</v>
      </c>
      <c r="H3806" s="39">
        <v>75.127703952007934</v>
      </c>
      <c r="I3806" s="39">
        <v>70.444907481909695</v>
      </c>
    </row>
    <row r="3807" spans="1:9" x14ac:dyDescent="0.35">
      <c r="A3807" s="37" t="s">
        <v>247</v>
      </c>
      <c r="B3807" s="37" t="s">
        <v>135</v>
      </c>
      <c r="C3807" s="73" t="s">
        <v>71</v>
      </c>
      <c r="D3807" s="39">
        <v>79</v>
      </c>
      <c r="E3807" s="39">
        <v>90.522699653180354</v>
      </c>
      <c r="F3807" s="39">
        <v>78.990735749516347</v>
      </c>
      <c r="G3807" s="39">
        <v>73.259720455232468</v>
      </c>
      <c r="H3807" s="39">
        <v>70.167255573243722</v>
      </c>
      <c r="I3807" s="39">
        <v>72.582457863142466</v>
      </c>
    </row>
    <row r="3808" spans="1:9" x14ac:dyDescent="0.35">
      <c r="A3808" s="37" t="s">
        <v>247</v>
      </c>
      <c r="B3808" s="37" t="s">
        <v>135</v>
      </c>
      <c r="C3808" s="73" t="s">
        <v>73</v>
      </c>
      <c r="D3808" s="39">
        <v>78</v>
      </c>
      <c r="E3808" s="39">
        <v>87.836967718070184</v>
      </c>
      <c r="F3808" s="39">
        <v>92.616999890362507</v>
      </c>
      <c r="G3808" s="39">
        <v>83.017135362590523</v>
      </c>
      <c r="H3808" s="39">
        <v>78.196705762288985</v>
      </c>
      <c r="I3808" s="39">
        <v>75.776276318427421</v>
      </c>
    </row>
    <row r="3809" spans="1:9" x14ac:dyDescent="0.35">
      <c r="A3809" s="37" t="s">
        <v>247</v>
      </c>
      <c r="B3809" s="37" t="s">
        <v>135</v>
      </c>
      <c r="C3809" s="73" t="s">
        <v>76</v>
      </c>
      <c r="D3809" s="39">
        <v>95</v>
      </c>
      <c r="E3809" s="39">
        <v>92.279004896036554</v>
      </c>
      <c r="F3809" s="39">
        <v>98.293076680815105</v>
      </c>
      <c r="G3809" s="39">
        <v>99.904042772886172</v>
      </c>
      <c r="H3809" s="39">
        <v>92.05330440690409</v>
      </c>
      <c r="I3809" s="39">
        <v>87.14249209603382</v>
      </c>
    </row>
    <row r="3810" spans="1:9" x14ac:dyDescent="0.35">
      <c r="A3810" s="37" t="s">
        <v>247</v>
      </c>
      <c r="B3810" s="37" t="s">
        <v>135</v>
      </c>
      <c r="C3810" s="73" t="s">
        <v>78</v>
      </c>
      <c r="D3810" s="39">
        <v>114</v>
      </c>
      <c r="E3810" s="39">
        <v>90.785915667244439</v>
      </c>
      <c r="F3810" s="39">
        <v>85.001132756668738</v>
      </c>
      <c r="G3810" s="39">
        <v>90.051308702510227</v>
      </c>
      <c r="H3810" s="39">
        <v>90.479050080089323</v>
      </c>
      <c r="I3810" s="39">
        <v>84.276350608017921</v>
      </c>
    </row>
    <row r="3811" spans="1:9" x14ac:dyDescent="0.35">
      <c r="A3811" s="37" t="s">
        <v>247</v>
      </c>
      <c r="B3811" s="37" t="s">
        <v>135</v>
      </c>
      <c r="C3811" s="73" t="s">
        <v>80</v>
      </c>
      <c r="D3811" s="39">
        <v>112</v>
      </c>
      <c r="E3811" s="39">
        <v>104.34342329329949</v>
      </c>
      <c r="F3811" s="39">
        <v>84.821633331019669</v>
      </c>
      <c r="G3811" s="39">
        <v>79.407607724006198</v>
      </c>
      <c r="H3811" s="39">
        <v>84.822692603506681</v>
      </c>
      <c r="I3811" s="39">
        <v>84.414715214511403</v>
      </c>
    </row>
    <row r="3812" spans="1:9" x14ac:dyDescent="0.35">
      <c r="A3812" s="37" t="s">
        <v>247</v>
      </c>
      <c r="B3812" s="37" t="s">
        <v>135</v>
      </c>
      <c r="C3812" s="73" t="s">
        <v>82</v>
      </c>
      <c r="D3812" s="39">
        <v>153</v>
      </c>
      <c r="E3812" s="39">
        <v>123.95660514261181</v>
      </c>
      <c r="F3812" s="39">
        <v>115.582211522126</v>
      </c>
      <c r="G3812" s="39">
        <v>99.720140220793269</v>
      </c>
      <c r="H3812" s="39">
        <v>94.897643207503123</v>
      </c>
      <c r="I3812" s="39">
        <v>100.3454946231778</v>
      </c>
    </row>
    <row r="3813" spans="1:9" x14ac:dyDescent="0.35">
      <c r="A3813" s="37" t="s">
        <v>247</v>
      </c>
      <c r="B3813" s="37" t="s">
        <v>135</v>
      </c>
      <c r="C3813" s="73" t="s">
        <v>84</v>
      </c>
      <c r="D3813" s="39">
        <v>132</v>
      </c>
      <c r="E3813" s="39">
        <v>155.406704277247</v>
      </c>
      <c r="F3813" s="39">
        <v>126.2980200575669</v>
      </c>
      <c r="G3813" s="39">
        <v>118.9311931832567</v>
      </c>
      <c r="H3813" s="39">
        <v>105.2037866662247</v>
      </c>
      <c r="I3813" s="39">
        <v>100.3650274355753</v>
      </c>
    </row>
    <row r="3814" spans="1:9" x14ac:dyDescent="0.35">
      <c r="A3814" s="37" t="s">
        <v>247</v>
      </c>
      <c r="B3814" s="37" t="s">
        <v>135</v>
      </c>
      <c r="C3814" s="73" t="s">
        <v>86</v>
      </c>
      <c r="D3814" s="39">
        <v>119</v>
      </c>
      <c r="E3814" s="39">
        <v>126.55683002380719</v>
      </c>
      <c r="F3814" s="39">
        <v>142.0622682133679</v>
      </c>
      <c r="G3814" s="39">
        <v>120.883815022717</v>
      </c>
      <c r="H3814" s="39">
        <v>114.83443353030729</v>
      </c>
      <c r="I3814" s="39">
        <v>103.9615276145981</v>
      </c>
    </row>
    <row r="3815" spans="1:9" x14ac:dyDescent="0.35">
      <c r="A3815" s="37" t="s">
        <v>247</v>
      </c>
      <c r="B3815" s="37" t="s">
        <v>135</v>
      </c>
      <c r="C3815" s="73" t="s">
        <v>88</v>
      </c>
      <c r="D3815" s="39">
        <v>85</v>
      </c>
      <c r="E3815" s="39">
        <v>82.119558460821608</v>
      </c>
      <c r="F3815" s="39">
        <v>86.063247220594917</v>
      </c>
      <c r="G3815" s="39">
        <v>97.951254828150184</v>
      </c>
      <c r="H3815" s="39">
        <v>83.123504858538794</v>
      </c>
      <c r="I3815" s="39">
        <v>79.78681677566118</v>
      </c>
    </row>
    <row r="3816" spans="1:9" x14ac:dyDescent="0.35">
      <c r="A3816" s="37" t="s">
        <v>247</v>
      </c>
      <c r="B3816" s="37" t="s">
        <v>135</v>
      </c>
      <c r="C3816" s="73" t="s">
        <v>90</v>
      </c>
      <c r="D3816" s="39">
        <v>36</v>
      </c>
      <c r="E3816" s="39">
        <v>56.359633294048358</v>
      </c>
      <c r="F3816" s="39">
        <v>54.450612066602673</v>
      </c>
      <c r="G3816" s="39">
        <v>57.757734437471498</v>
      </c>
      <c r="H3816" s="39">
        <v>66.17267444067312</v>
      </c>
      <c r="I3816" s="39">
        <v>57.350569805256256</v>
      </c>
    </row>
    <row r="3817" spans="1:9" x14ac:dyDescent="0.35">
      <c r="A3817" s="37" t="s">
        <v>247</v>
      </c>
      <c r="B3817" s="37" t="s">
        <v>135</v>
      </c>
      <c r="C3817" s="73" t="s">
        <v>92</v>
      </c>
      <c r="D3817" s="39">
        <v>29</v>
      </c>
      <c r="E3817" s="39">
        <v>27.81490648114594</v>
      </c>
      <c r="F3817" s="39">
        <v>37.885219987160482</v>
      </c>
      <c r="G3817" s="39">
        <v>41.396691105656863</v>
      </c>
      <c r="H3817" s="39">
        <v>45.272858079369684</v>
      </c>
      <c r="I3817" s="39">
        <v>52.199555791061442</v>
      </c>
    </row>
    <row r="3818" spans="1:9" x14ac:dyDescent="0.35">
      <c r="A3818" s="37" t="s">
        <v>247</v>
      </c>
      <c r="B3818" s="37" t="s">
        <v>136</v>
      </c>
      <c r="C3818" s="73" t="s">
        <v>57</v>
      </c>
      <c r="D3818" s="39">
        <v>48</v>
      </c>
      <c r="E3818" s="39">
        <v>49.06817587286762</v>
      </c>
      <c r="F3818" s="39">
        <v>48.288856138086217</v>
      </c>
      <c r="G3818" s="39">
        <v>48.589570578555573</v>
      </c>
      <c r="H3818" s="39">
        <v>48.703654559533412</v>
      </c>
      <c r="I3818" s="39">
        <v>48.494240506801901</v>
      </c>
    </row>
    <row r="3819" spans="1:9" x14ac:dyDescent="0.35">
      <c r="A3819" s="37" t="s">
        <v>247</v>
      </c>
      <c r="B3819" s="37" t="s">
        <v>136</v>
      </c>
      <c r="C3819" s="74" t="s">
        <v>59</v>
      </c>
      <c r="D3819" s="39">
        <v>58</v>
      </c>
      <c r="E3819" s="39">
        <v>53.219559107083178</v>
      </c>
      <c r="F3819" s="39">
        <v>53.783427568119031</v>
      </c>
      <c r="G3819" s="39">
        <v>52.989440347098132</v>
      </c>
      <c r="H3819" s="39">
        <v>53.186427244580159</v>
      </c>
      <c r="I3819" s="39">
        <v>53.212638974224689</v>
      </c>
    </row>
    <row r="3820" spans="1:9" x14ac:dyDescent="0.35">
      <c r="A3820" s="37" t="s">
        <v>247</v>
      </c>
      <c r="B3820" s="37" t="s">
        <v>136</v>
      </c>
      <c r="C3820" s="73" t="s">
        <v>61</v>
      </c>
      <c r="D3820" s="39">
        <v>51</v>
      </c>
      <c r="E3820" s="39">
        <v>32.89109500725317</v>
      </c>
      <c r="F3820" s="39">
        <v>29.124100934027279</v>
      </c>
      <c r="G3820" s="39">
        <v>29.11400144630473</v>
      </c>
      <c r="H3820" s="39">
        <v>28.391138179287431</v>
      </c>
      <c r="I3820" s="39">
        <v>28.220169380935371</v>
      </c>
    </row>
    <row r="3821" spans="1:9" x14ac:dyDescent="0.35">
      <c r="A3821" s="37" t="s">
        <v>247</v>
      </c>
      <c r="B3821" s="37" t="s">
        <v>136</v>
      </c>
      <c r="C3821" s="73" t="s">
        <v>63</v>
      </c>
      <c r="D3821" s="39">
        <v>53</v>
      </c>
      <c r="E3821" s="39">
        <v>42.35653847283816</v>
      </c>
      <c r="F3821" s="39">
        <v>29.58176046516483</v>
      </c>
      <c r="G3821" s="39">
        <v>26.502486759120881</v>
      </c>
      <c r="H3821" s="39">
        <v>26.346060649906889</v>
      </c>
      <c r="I3821" s="39">
        <v>25.622047632288581</v>
      </c>
    </row>
    <row r="3822" spans="1:9" x14ac:dyDescent="0.35">
      <c r="A3822" s="37" t="s">
        <v>247</v>
      </c>
      <c r="B3822" s="37" t="s">
        <v>136</v>
      </c>
      <c r="C3822" s="73" t="s">
        <v>65</v>
      </c>
      <c r="D3822" s="39">
        <v>42</v>
      </c>
      <c r="E3822" s="39">
        <v>55.092217562382153</v>
      </c>
      <c r="F3822" s="39">
        <v>49.122076918336958</v>
      </c>
      <c r="G3822" s="39">
        <v>37.984134219313063</v>
      </c>
      <c r="H3822" s="39">
        <v>34.678948884159453</v>
      </c>
      <c r="I3822" s="39">
        <v>34.269360825072887</v>
      </c>
    </row>
    <row r="3823" spans="1:9" x14ac:dyDescent="0.35">
      <c r="A3823" s="37" t="s">
        <v>247</v>
      </c>
      <c r="B3823" s="37" t="s">
        <v>136</v>
      </c>
      <c r="C3823" s="73" t="s">
        <v>67</v>
      </c>
      <c r="D3823" s="39">
        <v>42</v>
      </c>
      <c r="E3823" s="39">
        <v>41.229261332597012</v>
      </c>
      <c r="F3823" s="39">
        <v>53.003043219076098</v>
      </c>
      <c r="G3823" s="39">
        <v>48.373748519905078</v>
      </c>
      <c r="H3823" s="39">
        <v>39.335924539669612</v>
      </c>
      <c r="I3823" s="39">
        <v>36.480647329482203</v>
      </c>
    </row>
    <row r="3824" spans="1:9" x14ac:dyDescent="0.35">
      <c r="A3824" s="37" t="s">
        <v>247</v>
      </c>
      <c r="B3824" s="37" t="s">
        <v>136</v>
      </c>
      <c r="C3824" s="73" t="s">
        <v>69</v>
      </c>
      <c r="D3824" s="39">
        <v>36</v>
      </c>
      <c r="E3824" s="39">
        <v>32.613394632730007</v>
      </c>
      <c r="F3824" s="39">
        <v>32.381519148713018</v>
      </c>
      <c r="G3824" s="39">
        <v>43.834740642846583</v>
      </c>
      <c r="H3824" s="39">
        <v>39.779528170848103</v>
      </c>
      <c r="I3824" s="39">
        <v>31.88793468626017</v>
      </c>
    </row>
    <row r="3825" spans="1:9" x14ac:dyDescent="0.35">
      <c r="A3825" s="37" t="s">
        <v>247</v>
      </c>
      <c r="B3825" s="37" t="s">
        <v>136</v>
      </c>
      <c r="C3825" s="73" t="s">
        <v>71</v>
      </c>
      <c r="D3825" s="39">
        <v>52</v>
      </c>
      <c r="E3825" s="39">
        <v>61.383239808275341</v>
      </c>
      <c r="F3825" s="39">
        <v>57.412081583637743</v>
      </c>
      <c r="G3825" s="39">
        <v>56.952166457058752</v>
      </c>
      <c r="H3825" s="39">
        <v>68.992532492025887</v>
      </c>
      <c r="I3825" s="39">
        <v>64.93481034850781</v>
      </c>
    </row>
    <row r="3826" spans="1:9" x14ac:dyDescent="0.35">
      <c r="A3826" s="37" t="s">
        <v>247</v>
      </c>
      <c r="B3826" s="37" t="s">
        <v>136</v>
      </c>
      <c r="C3826" s="73" t="s">
        <v>73</v>
      </c>
      <c r="D3826" s="39">
        <v>49</v>
      </c>
      <c r="E3826" s="39">
        <v>60.506647195277139</v>
      </c>
      <c r="F3826" s="39">
        <v>67.771816991314196</v>
      </c>
      <c r="G3826" s="39">
        <v>63.773545677679238</v>
      </c>
      <c r="H3826" s="39">
        <v>63.267874880996501</v>
      </c>
      <c r="I3826" s="39">
        <v>74.812558962642484</v>
      </c>
    </row>
    <row r="3827" spans="1:9" x14ac:dyDescent="0.35">
      <c r="A3827" s="37" t="s">
        <v>247</v>
      </c>
      <c r="B3827" s="37" t="s">
        <v>136</v>
      </c>
      <c r="C3827" s="73" t="s">
        <v>76</v>
      </c>
      <c r="D3827" s="39">
        <v>56</v>
      </c>
      <c r="E3827" s="39">
        <v>36.909134244678512</v>
      </c>
      <c r="F3827" s="39">
        <v>45.898145323428473</v>
      </c>
      <c r="G3827" s="39">
        <v>51.36742566710452</v>
      </c>
      <c r="H3827" s="39">
        <v>48.201432799363133</v>
      </c>
      <c r="I3827" s="39">
        <v>47.613663034449047</v>
      </c>
    </row>
    <row r="3828" spans="1:9" x14ac:dyDescent="0.35">
      <c r="A3828" s="37" t="s">
        <v>247</v>
      </c>
      <c r="B3828" s="37" t="s">
        <v>136</v>
      </c>
      <c r="C3828" s="73" t="s">
        <v>78</v>
      </c>
      <c r="D3828" s="39">
        <v>51</v>
      </c>
      <c r="E3828" s="39">
        <v>43.385589948940172</v>
      </c>
      <c r="F3828" s="39">
        <v>28.761065324752469</v>
      </c>
      <c r="G3828" s="39">
        <v>35.373545064266558</v>
      </c>
      <c r="H3828" s="39">
        <v>39.248121461636437</v>
      </c>
      <c r="I3828" s="39">
        <v>36.849264183808067</v>
      </c>
    </row>
    <row r="3829" spans="1:9" x14ac:dyDescent="0.35">
      <c r="A3829" s="37" t="s">
        <v>247</v>
      </c>
      <c r="B3829" s="37" t="s">
        <v>136</v>
      </c>
      <c r="C3829" s="73" t="s">
        <v>80</v>
      </c>
      <c r="D3829" s="39">
        <v>34</v>
      </c>
      <c r="E3829" s="39">
        <v>46.968231294630733</v>
      </c>
      <c r="F3829" s="39">
        <v>40.653262891744319</v>
      </c>
      <c r="G3829" s="39">
        <v>28.276285197786819</v>
      </c>
      <c r="H3829" s="39">
        <v>34.154553751181169</v>
      </c>
      <c r="I3829" s="39">
        <v>37.370154206670037</v>
      </c>
    </row>
    <row r="3830" spans="1:9" x14ac:dyDescent="0.35">
      <c r="A3830" s="37" t="s">
        <v>247</v>
      </c>
      <c r="B3830" s="37" t="s">
        <v>136</v>
      </c>
      <c r="C3830" s="73" t="s">
        <v>82</v>
      </c>
      <c r="D3830" s="39">
        <v>23</v>
      </c>
      <c r="E3830" s="39">
        <v>39.495105991443708</v>
      </c>
      <c r="F3830" s="39">
        <v>48.246812244046318</v>
      </c>
      <c r="G3830" s="39">
        <v>43.674919376358957</v>
      </c>
      <c r="H3830" s="39">
        <v>33.386248313709913</v>
      </c>
      <c r="I3830" s="39">
        <v>38.267200290691783</v>
      </c>
    </row>
    <row r="3831" spans="1:9" x14ac:dyDescent="0.35">
      <c r="A3831" s="37" t="s">
        <v>247</v>
      </c>
      <c r="B3831" s="37" t="s">
        <v>136</v>
      </c>
      <c r="C3831" s="73" t="s">
        <v>84</v>
      </c>
      <c r="D3831" s="39">
        <v>15</v>
      </c>
      <c r="E3831" s="39">
        <v>7.7872250589843306</v>
      </c>
      <c r="F3831" s="39">
        <v>22.06623916728071</v>
      </c>
      <c r="G3831" s="39">
        <v>31.745906184402489</v>
      </c>
      <c r="H3831" s="39">
        <v>27.741024714926009</v>
      </c>
      <c r="I3831" s="39">
        <v>17.841789528255799</v>
      </c>
    </row>
    <row r="3832" spans="1:9" x14ac:dyDescent="0.35">
      <c r="A3832" s="37" t="s">
        <v>247</v>
      </c>
      <c r="B3832" s="37" t="s">
        <v>136</v>
      </c>
      <c r="C3832" s="73" t="s">
        <v>86</v>
      </c>
      <c r="D3832" s="39">
        <v>16</v>
      </c>
      <c r="E3832" s="39">
        <v>23.838600995648431</v>
      </c>
      <c r="F3832" s="39">
        <v>19.118134489308581</v>
      </c>
      <c r="G3832" s="39">
        <v>31.13639719923265</v>
      </c>
      <c r="H3832" s="39">
        <v>38.079545588772497</v>
      </c>
      <c r="I3832" s="39">
        <v>35.391590937249653</v>
      </c>
    </row>
    <row r="3833" spans="1:9" x14ac:dyDescent="0.35">
      <c r="A3833" s="37" t="s">
        <v>247</v>
      </c>
      <c r="B3833" s="37" t="s">
        <v>136</v>
      </c>
      <c r="C3833" s="73" t="s">
        <v>88</v>
      </c>
      <c r="D3833" s="39">
        <v>4</v>
      </c>
      <c r="E3833" s="39">
        <v>8.1772156392537347</v>
      </c>
      <c r="F3833" s="39">
        <v>13.934482073499799</v>
      </c>
      <c r="G3833" s="39">
        <v>9.5020021681529698</v>
      </c>
      <c r="H3833" s="39">
        <v>18.993194370754019</v>
      </c>
      <c r="I3833" s="39">
        <v>24.92500937721238</v>
      </c>
    </row>
    <row r="3834" spans="1:9" x14ac:dyDescent="0.35">
      <c r="A3834" s="37" t="s">
        <v>247</v>
      </c>
      <c r="B3834" s="37" t="s">
        <v>136</v>
      </c>
      <c r="C3834" s="73" t="s">
        <v>90</v>
      </c>
      <c r="D3834" s="39">
        <v>0</v>
      </c>
      <c r="E3834" s="39">
        <v>3.1139667972122651</v>
      </c>
      <c r="F3834" s="39">
        <v>5.9277353356038471</v>
      </c>
      <c r="G3834" s="39">
        <v>10.03045768946207</v>
      </c>
      <c r="H3834" s="39">
        <v>7.3503272412968244</v>
      </c>
      <c r="I3834" s="39">
        <v>14.469451179447081</v>
      </c>
    </row>
    <row r="3835" spans="1:9" x14ac:dyDescent="0.35">
      <c r="A3835" s="37" t="s">
        <v>247</v>
      </c>
      <c r="B3835" s="37" t="s">
        <v>136</v>
      </c>
      <c r="C3835" s="73" t="s">
        <v>92</v>
      </c>
      <c r="D3835" s="39">
        <v>2</v>
      </c>
      <c r="E3835" s="39">
        <v>1.102470486687428</v>
      </c>
      <c r="F3835" s="39">
        <v>2.8120346937892049</v>
      </c>
      <c r="G3835" s="39">
        <v>5.3641730102500116</v>
      </c>
      <c r="H3835" s="39">
        <v>9.1110211920108455</v>
      </c>
      <c r="I3835" s="39">
        <v>9.0398556054966495</v>
      </c>
    </row>
    <row r="3836" spans="1:9" x14ac:dyDescent="0.35">
      <c r="A3836" s="37" t="s">
        <v>247</v>
      </c>
      <c r="B3836" s="37" t="s">
        <v>137</v>
      </c>
      <c r="C3836" s="73" t="s">
        <v>57</v>
      </c>
      <c r="D3836" s="39">
        <v>51</v>
      </c>
      <c r="E3836" s="39">
        <v>54.151658996998798</v>
      </c>
      <c r="F3836" s="39">
        <v>51.329703147519133</v>
      </c>
      <c r="G3836" s="39">
        <v>49.134997302361768</v>
      </c>
      <c r="H3836" s="39">
        <v>46.556342260091242</v>
      </c>
      <c r="I3836" s="39">
        <v>44.169807664831033</v>
      </c>
    </row>
    <row r="3837" spans="1:9" x14ac:dyDescent="0.35">
      <c r="A3837" s="37" t="s">
        <v>247</v>
      </c>
      <c r="B3837" s="37" t="s">
        <v>137</v>
      </c>
      <c r="C3837" s="74" t="s">
        <v>59</v>
      </c>
      <c r="D3837" s="39">
        <v>60</v>
      </c>
      <c r="E3837" s="39">
        <v>54.857190902262623</v>
      </c>
      <c r="F3837" s="39">
        <v>54.647959585871618</v>
      </c>
      <c r="G3837" s="39">
        <v>51.286607554811923</v>
      </c>
      <c r="H3837" s="39">
        <v>48.757954214843529</v>
      </c>
      <c r="I3837" s="39">
        <v>46.71330258971804</v>
      </c>
    </row>
    <row r="3838" spans="1:9" x14ac:dyDescent="0.35">
      <c r="A3838" s="37" t="s">
        <v>247</v>
      </c>
      <c r="B3838" s="37" t="s">
        <v>137</v>
      </c>
      <c r="C3838" s="73" t="s">
        <v>61</v>
      </c>
      <c r="D3838" s="39">
        <v>55</v>
      </c>
      <c r="E3838" s="39">
        <v>40.498055525159437</v>
      </c>
      <c r="F3838" s="39">
        <v>35.194770438539862</v>
      </c>
      <c r="G3838" s="39">
        <v>33.874813278330052</v>
      </c>
      <c r="H3838" s="39">
        <v>31.516060948172651</v>
      </c>
      <c r="I3838" s="39">
        <v>29.930332548475491</v>
      </c>
    </row>
    <row r="3839" spans="1:9" x14ac:dyDescent="0.35">
      <c r="A3839" s="37" t="s">
        <v>247</v>
      </c>
      <c r="B3839" s="37" t="s">
        <v>137</v>
      </c>
      <c r="C3839" s="73" t="s">
        <v>63</v>
      </c>
      <c r="D3839" s="39">
        <v>20</v>
      </c>
      <c r="E3839" s="39">
        <v>22.813093832570839</v>
      </c>
      <c r="F3839" s="39">
        <v>16.368612391426911</v>
      </c>
      <c r="G3839" s="39">
        <v>13.49910544910845</v>
      </c>
      <c r="H3839" s="39">
        <v>12.530369570288149</v>
      </c>
      <c r="I3839" s="39">
        <v>11.56479541896641</v>
      </c>
    </row>
    <row r="3840" spans="1:9" x14ac:dyDescent="0.35">
      <c r="A3840" s="37" t="s">
        <v>247</v>
      </c>
      <c r="B3840" s="37" t="s">
        <v>137</v>
      </c>
      <c r="C3840" s="73" t="s">
        <v>65</v>
      </c>
      <c r="D3840" s="39">
        <v>17</v>
      </c>
      <c r="E3840" s="39">
        <v>15.181826710981079</v>
      </c>
      <c r="F3840" s="39">
        <v>17.993893765806739</v>
      </c>
      <c r="G3840" s="39">
        <v>13.53411571652668</v>
      </c>
      <c r="H3840" s="39">
        <v>10.92973067786594</v>
      </c>
      <c r="I3840" s="39">
        <v>9.9299155496875144</v>
      </c>
    </row>
    <row r="3841" spans="1:9" x14ac:dyDescent="0.35">
      <c r="A3841" s="37" t="s">
        <v>247</v>
      </c>
      <c r="B3841" s="37" t="s">
        <v>137</v>
      </c>
      <c r="C3841" s="73" t="s">
        <v>67</v>
      </c>
      <c r="D3841" s="39">
        <v>70</v>
      </c>
      <c r="E3841" s="39">
        <v>70.40975948665664</v>
      </c>
      <c r="F3841" s="39">
        <v>67.836038309913505</v>
      </c>
      <c r="G3841" s="39">
        <v>70.214341744353305</v>
      </c>
      <c r="H3841" s="39">
        <v>66.50872999485199</v>
      </c>
      <c r="I3841" s="39">
        <v>63.055420910720308</v>
      </c>
    </row>
    <row r="3842" spans="1:9" x14ac:dyDescent="0.35">
      <c r="A3842" s="37" t="s">
        <v>247</v>
      </c>
      <c r="B3842" s="37" t="s">
        <v>137</v>
      </c>
      <c r="C3842" s="73" t="s">
        <v>69</v>
      </c>
      <c r="D3842" s="39">
        <v>49</v>
      </c>
      <c r="E3842" s="39">
        <v>43.183554254836828</v>
      </c>
      <c r="F3842" s="39">
        <v>40.071813298925683</v>
      </c>
      <c r="G3842" s="39">
        <v>37.094725000562377</v>
      </c>
      <c r="H3842" s="39">
        <v>38.427719483637119</v>
      </c>
      <c r="I3842" s="39">
        <v>35.256152691903949</v>
      </c>
    </row>
    <row r="3843" spans="1:9" x14ac:dyDescent="0.35">
      <c r="A3843" s="37" t="s">
        <v>247</v>
      </c>
      <c r="B3843" s="37" t="s">
        <v>137</v>
      </c>
      <c r="C3843" s="73" t="s">
        <v>71</v>
      </c>
      <c r="D3843" s="39">
        <v>38</v>
      </c>
      <c r="E3843" s="39">
        <v>44.559655181052527</v>
      </c>
      <c r="F3843" s="39">
        <v>39.379820851392317</v>
      </c>
      <c r="G3843" s="39">
        <v>36.736585358146662</v>
      </c>
      <c r="H3843" s="39">
        <v>34.960893585992061</v>
      </c>
      <c r="I3843" s="39">
        <v>35.977916551143068</v>
      </c>
    </row>
    <row r="3844" spans="1:9" x14ac:dyDescent="0.35">
      <c r="A3844" s="37" t="s">
        <v>247</v>
      </c>
      <c r="B3844" s="37" t="s">
        <v>137</v>
      </c>
      <c r="C3844" s="73" t="s">
        <v>73</v>
      </c>
      <c r="D3844" s="39">
        <v>31</v>
      </c>
      <c r="E3844" s="39">
        <v>35.868270430517597</v>
      </c>
      <c r="F3844" s="39">
        <v>37.977181855003508</v>
      </c>
      <c r="G3844" s="39">
        <v>33.159560832234327</v>
      </c>
      <c r="H3844" s="39">
        <v>30.286696527845368</v>
      </c>
      <c r="I3844" s="39">
        <v>28.99380703399596</v>
      </c>
    </row>
    <row r="3845" spans="1:9" x14ac:dyDescent="0.35">
      <c r="A3845" s="37" t="s">
        <v>247</v>
      </c>
      <c r="B3845" s="37" t="s">
        <v>137</v>
      </c>
      <c r="C3845" s="73" t="s">
        <v>76</v>
      </c>
      <c r="D3845" s="39">
        <v>39</v>
      </c>
      <c r="E3845" s="39">
        <v>38.672003267996111</v>
      </c>
      <c r="F3845" s="39">
        <v>42.25040827452186</v>
      </c>
      <c r="G3845" s="39">
        <v>43.032265041634993</v>
      </c>
      <c r="H3845" s="39">
        <v>38.364500537369928</v>
      </c>
      <c r="I3845" s="39">
        <v>35.595041579685592</v>
      </c>
    </row>
    <row r="3846" spans="1:9" x14ac:dyDescent="0.35">
      <c r="A3846" s="37" t="s">
        <v>247</v>
      </c>
      <c r="B3846" s="37" t="s">
        <v>137</v>
      </c>
      <c r="C3846" s="73" t="s">
        <v>78</v>
      </c>
      <c r="D3846" s="39">
        <v>83</v>
      </c>
      <c r="E3846" s="39">
        <v>71.284689521842949</v>
      </c>
      <c r="F3846" s="39">
        <v>68.610493541525059</v>
      </c>
      <c r="G3846" s="39">
        <v>71.828458398936419</v>
      </c>
      <c r="H3846" s="39">
        <v>71.289726430648471</v>
      </c>
      <c r="I3846" s="39">
        <v>66.941293675608406</v>
      </c>
    </row>
    <row r="3847" spans="1:9" x14ac:dyDescent="0.35">
      <c r="A3847" s="37" t="s">
        <v>247</v>
      </c>
      <c r="B3847" s="37" t="s">
        <v>137</v>
      </c>
      <c r="C3847" s="73" t="s">
        <v>80</v>
      </c>
      <c r="D3847" s="39">
        <v>81</v>
      </c>
      <c r="E3847" s="39">
        <v>79.920066981700231</v>
      </c>
      <c r="F3847" s="39">
        <v>69.547504765894843</v>
      </c>
      <c r="G3847" s="39">
        <v>66.377238738833711</v>
      </c>
      <c r="H3847" s="39">
        <v>69.110064757755865</v>
      </c>
      <c r="I3847" s="39">
        <v>68.626060708677556</v>
      </c>
    </row>
    <row r="3848" spans="1:9" x14ac:dyDescent="0.35">
      <c r="A3848" s="37" t="s">
        <v>247</v>
      </c>
      <c r="B3848" s="37" t="s">
        <v>137</v>
      </c>
      <c r="C3848" s="73" t="s">
        <v>82</v>
      </c>
      <c r="D3848" s="39">
        <v>50</v>
      </c>
      <c r="E3848" s="39">
        <v>40.600804038488093</v>
      </c>
      <c r="F3848" s="39">
        <v>37.960058938767091</v>
      </c>
      <c r="G3848" s="39">
        <v>31.493765055868451</v>
      </c>
      <c r="H3848" s="39">
        <v>29.145047578902709</v>
      </c>
      <c r="I3848" s="39">
        <v>31.288116291020621</v>
      </c>
    </row>
    <row r="3849" spans="1:9" x14ac:dyDescent="0.35">
      <c r="A3849" s="37" t="s">
        <v>247</v>
      </c>
      <c r="B3849" s="37" t="s">
        <v>137</v>
      </c>
      <c r="C3849" s="73" t="s">
        <v>84</v>
      </c>
      <c r="D3849" s="39">
        <v>27</v>
      </c>
      <c r="E3849" s="39">
        <v>32.605632967913607</v>
      </c>
      <c r="F3849" s="39">
        <v>27.729452610894789</v>
      </c>
      <c r="G3849" s="39">
        <v>26.215783717258802</v>
      </c>
      <c r="H3849" s="39">
        <v>23.31601888302993</v>
      </c>
      <c r="I3849" s="39">
        <v>22.351588133510489</v>
      </c>
    </row>
    <row r="3850" spans="1:9" x14ac:dyDescent="0.35">
      <c r="A3850" s="37" t="s">
        <v>247</v>
      </c>
      <c r="B3850" s="37" t="s">
        <v>137</v>
      </c>
      <c r="C3850" s="73" t="s">
        <v>86</v>
      </c>
      <c r="D3850" s="39">
        <v>7</v>
      </c>
      <c r="E3850" s="39">
        <v>8.4866968304076078</v>
      </c>
      <c r="F3850" s="39">
        <v>10.74657080064887</v>
      </c>
      <c r="G3850" s="39">
        <v>8.2890198620044444</v>
      </c>
      <c r="H3850" s="39">
        <v>7.9595641730465907</v>
      </c>
      <c r="I3850" s="39">
        <v>7.1483709990647064</v>
      </c>
    </row>
    <row r="3851" spans="1:9" x14ac:dyDescent="0.35">
      <c r="A3851" s="37" t="s">
        <v>247</v>
      </c>
      <c r="B3851" s="37" t="s">
        <v>137</v>
      </c>
      <c r="C3851" s="73" t="s">
        <v>88</v>
      </c>
      <c r="D3851" s="39">
        <v>8</v>
      </c>
      <c r="E3851" s="39">
        <v>8.0381582932740816</v>
      </c>
      <c r="F3851" s="39">
        <v>8.5906683989188757</v>
      </c>
      <c r="G3851" s="39">
        <v>9.863625825861984</v>
      </c>
      <c r="H3851" s="39">
        <v>8.2838152730648869</v>
      </c>
      <c r="I3851" s="39">
        <v>8.0499145007101554</v>
      </c>
    </row>
    <row r="3852" spans="1:9" x14ac:dyDescent="0.35">
      <c r="A3852" s="37" t="s">
        <v>247</v>
      </c>
      <c r="B3852" s="37" t="s">
        <v>137</v>
      </c>
      <c r="C3852" s="73" t="s">
        <v>90</v>
      </c>
      <c r="D3852" s="39">
        <v>5</v>
      </c>
      <c r="E3852" s="39">
        <v>8.791533393250349</v>
      </c>
      <c r="F3852" s="39">
        <v>8.1189731550988302</v>
      </c>
      <c r="G3852" s="39">
        <v>8.45597500558139</v>
      </c>
      <c r="H3852" s="39">
        <v>9.8406654246818377</v>
      </c>
      <c r="I3852" s="39">
        <v>8.1059886083786985</v>
      </c>
    </row>
    <row r="3853" spans="1:9" x14ac:dyDescent="0.35">
      <c r="A3853" s="37" t="s">
        <v>247</v>
      </c>
      <c r="B3853" s="37" t="s">
        <v>137</v>
      </c>
      <c r="C3853" s="73" t="s">
        <v>92</v>
      </c>
      <c r="D3853" s="39">
        <v>11</v>
      </c>
      <c r="E3853" s="39">
        <v>10.68084259617274</v>
      </c>
      <c r="F3853" s="39">
        <v>13.32955597594759</v>
      </c>
      <c r="G3853" s="39">
        <v>13.936115792921241</v>
      </c>
      <c r="H3853" s="39">
        <v>14.59590519071569</v>
      </c>
      <c r="I3853" s="39">
        <v>16.035461994679331</v>
      </c>
    </row>
    <row r="3854" spans="1:9" x14ac:dyDescent="0.35">
      <c r="A3854" s="37" t="s">
        <v>247</v>
      </c>
      <c r="B3854" s="37" t="s">
        <v>138</v>
      </c>
      <c r="C3854" s="73" t="s">
        <v>57</v>
      </c>
      <c r="D3854" s="39">
        <v>8459</v>
      </c>
      <c r="E3854" s="39">
        <v>8381.0995376680403</v>
      </c>
      <c r="F3854" s="39">
        <v>8326.2611194054643</v>
      </c>
      <c r="G3854" s="39">
        <v>8346.1351608655787</v>
      </c>
      <c r="H3854" s="39">
        <v>8486.873629975642</v>
      </c>
      <c r="I3854" s="39">
        <v>8455.0737980385493</v>
      </c>
    </row>
    <row r="3855" spans="1:9" x14ac:dyDescent="0.35">
      <c r="A3855" s="37" t="s">
        <v>247</v>
      </c>
      <c r="B3855" s="37" t="s">
        <v>138</v>
      </c>
      <c r="C3855" s="74" t="s">
        <v>59</v>
      </c>
      <c r="D3855" s="39">
        <v>9681</v>
      </c>
      <c r="E3855" s="39">
        <v>9217.3251592020333</v>
      </c>
      <c r="F3855" s="39">
        <v>9067.5387198219742</v>
      </c>
      <c r="G3855" s="39">
        <v>8977.9371888707028</v>
      </c>
      <c r="H3855" s="39">
        <v>9044.6974450086836</v>
      </c>
      <c r="I3855" s="39">
        <v>9146.7933492642533</v>
      </c>
    </row>
    <row r="3856" spans="1:9" x14ac:dyDescent="0.35">
      <c r="A3856" s="37" t="s">
        <v>247</v>
      </c>
      <c r="B3856" s="37" t="s">
        <v>138</v>
      </c>
      <c r="C3856" s="73" t="s">
        <v>61</v>
      </c>
      <c r="D3856" s="39">
        <v>11040</v>
      </c>
      <c r="E3856" s="39">
        <v>10420.518464970781</v>
      </c>
      <c r="F3856" s="39">
        <v>9835.7203672073774</v>
      </c>
      <c r="G3856" s="39">
        <v>9668.9701617800165</v>
      </c>
      <c r="H3856" s="39">
        <v>9605.1032448768783</v>
      </c>
      <c r="I3856" s="39">
        <v>9623.7368595514345</v>
      </c>
    </row>
    <row r="3857" spans="1:9" x14ac:dyDescent="0.35">
      <c r="A3857" s="37" t="s">
        <v>247</v>
      </c>
      <c r="B3857" s="37" t="s">
        <v>138</v>
      </c>
      <c r="C3857" s="73" t="s">
        <v>63</v>
      </c>
      <c r="D3857" s="39">
        <v>10250</v>
      </c>
      <c r="E3857" s="39">
        <v>11226.55348624671</v>
      </c>
      <c r="F3857" s="39">
        <v>10759.14245649917</v>
      </c>
      <c r="G3857" s="39">
        <v>10111.11221958559</v>
      </c>
      <c r="H3857" s="39">
        <v>9981.6759702194395</v>
      </c>
      <c r="I3857" s="39">
        <v>9845.6649005813633</v>
      </c>
    </row>
    <row r="3858" spans="1:9" x14ac:dyDescent="0.35">
      <c r="A3858" s="37" t="s">
        <v>247</v>
      </c>
      <c r="B3858" s="37" t="s">
        <v>138</v>
      </c>
      <c r="C3858" s="73" t="s">
        <v>65</v>
      </c>
      <c r="D3858" s="39">
        <v>8395</v>
      </c>
      <c r="E3858" s="39">
        <v>8962.2574720168923</v>
      </c>
      <c r="F3858" s="39">
        <v>10029.67933324737</v>
      </c>
      <c r="G3858" s="39">
        <v>9678.3667289335754</v>
      </c>
      <c r="H3858" s="39">
        <v>9086.1832465699299</v>
      </c>
      <c r="I3858" s="39">
        <v>8848.276449822366</v>
      </c>
    </row>
    <row r="3859" spans="1:9" x14ac:dyDescent="0.35">
      <c r="A3859" s="37" t="s">
        <v>247</v>
      </c>
      <c r="B3859" s="37" t="s">
        <v>138</v>
      </c>
      <c r="C3859" s="73" t="s">
        <v>67</v>
      </c>
      <c r="D3859" s="39">
        <v>7796</v>
      </c>
      <c r="E3859" s="39">
        <v>8046.3886458483703</v>
      </c>
      <c r="F3859" s="39">
        <v>8611.4800190989226</v>
      </c>
      <c r="G3859" s="39">
        <v>9367.6561885046067</v>
      </c>
      <c r="H3859" s="39">
        <v>9114.3934039898468</v>
      </c>
      <c r="I3859" s="39">
        <v>8532.4186100792558</v>
      </c>
    </row>
    <row r="3860" spans="1:9" x14ac:dyDescent="0.35">
      <c r="A3860" s="37" t="s">
        <v>247</v>
      </c>
      <c r="B3860" s="37" t="s">
        <v>138</v>
      </c>
      <c r="C3860" s="73" t="s">
        <v>69</v>
      </c>
      <c r="D3860" s="39">
        <v>8867</v>
      </c>
      <c r="E3860" s="39">
        <v>8606.9373636022356</v>
      </c>
      <c r="F3860" s="39">
        <v>8636.7938691574454</v>
      </c>
      <c r="G3860" s="39">
        <v>9036.0952278479708</v>
      </c>
      <c r="H3860" s="39">
        <v>9655.5288944978238</v>
      </c>
      <c r="I3860" s="39">
        <v>9375.8259107095855</v>
      </c>
    </row>
    <row r="3861" spans="1:9" x14ac:dyDescent="0.35">
      <c r="A3861" s="37" t="s">
        <v>247</v>
      </c>
      <c r="B3861" s="37" t="s">
        <v>138</v>
      </c>
      <c r="C3861" s="73" t="s">
        <v>71</v>
      </c>
      <c r="D3861" s="39">
        <v>10075</v>
      </c>
      <c r="E3861" s="39">
        <v>9815.1359111969123</v>
      </c>
      <c r="F3861" s="39">
        <v>9588.8126550886554</v>
      </c>
      <c r="G3861" s="39">
        <v>9505.283844539299</v>
      </c>
      <c r="H3861" s="39">
        <v>9866.6158040192895</v>
      </c>
      <c r="I3861" s="39">
        <v>10352.66096118598</v>
      </c>
    </row>
    <row r="3862" spans="1:9" x14ac:dyDescent="0.35">
      <c r="A3862" s="37" t="s">
        <v>247</v>
      </c>
      <c r="B3862" s="37" t="s">
        <v>138</v>
      </c>
      <c r="C3862" s="73" t="s">
        <v>73</v>
      </c>
      <c r="D3862" s="39">
        <v>9830</v>
      </c>
      <c r="E3862" s="39">
        <v>10997.5079451645</v>
      </c>
      <c r="F3862" s="39">
        <v>10792.88209392484</v>
      </c>
      <c r="G3862" s="39">
        <v>10580.72335664815</v>
      </c>
      <c r="H3862" s="39">
        <v>10481.583091069089</v>
      </c>
      <c r="I3862" s="39">
        <v>10750.90854069218</v>
      </c>
    </row>
    <row r="3863" spans="1:9" x14ac:dyDescent="0.35">
      <c r="A3863" s="37" t="s">
        <v>247</v>
      </c>
      <c r="B3863" s="37" t="s">
        <v>138</v>
      </c>
      <c r="C3863" s="73" t="s">
        <v>76</v>
      </c>
      <c r="D3863" s="39">
        <v>11056</v>
      </c>
      <c r="E3863" s="39">
        <v>10475.908906662649</v>
      </c>
      <c r="F3863" s="39">
        <v>11475.93751024003</v>
      </c>
      <c r="G3863" s="39">
        <v>11302.80814886163</v>
      </c>
      <c r="H3863" s="39">
        <v>11148.107779809799</v>
      </c>
      <c r="I3863" s="39">
        <v>10944.86146595112</v>
      </c>
    </row>
    <row r="3864" spans="1:9" x14ac:dyDescent="0.35">
      <c r="A3864" s="37" t="s">
        <v>247</v>
      </c>
      <c r="B3864" s="37" t="s">
        <v>138</v>
      </c>
      <c r="C3864" s="73" t="s">
        <v>78</v>
      </c>
      <c r="D3864" s="39">
        <v>10997</v>
      </c>
      <c r="E3864" s="39">
        <v>11540.84520378072</v>
      </c>
      <c r="F3864" s="39">
        <v>10956.261294949811</v>
      </c>
      <c r="G3864" s="39">
        <v>11893.53485541798</v>
      </c>
      <c r="H3864" s="39">
        <v>11795.47916602594</v>
      </c>
      <c r="I3864" s="39">
        <v>11576.1909968451</v>
      </c>
    </row>
    <row r="3865" spans="1:9" x14ac:dyDescent="0.35">
      <c r="A3865" s="37" t="s">
        <v>247</v>
      </c>
      <c r="B3865" s="37" t="s">
        <v>138</v>
      </c>
      <c r="C3865" s="73" t="s">
        <v>80</v>
      </c>
      <c r="D3865" s="39">
        <v>11160</v>
      </c>
      <c r="E3865" s="39">
        <v>11305.522611343289</v>
      </c>
      <c r="F3865" s="39">
        <v>11605.07938898465</v>
      </c>
      <c r="G3865" s="39">
        <v>11090.005670388589</v>
      </c>
      <c r="H3865" s="39">
        <v>12013.800628849191</v>
      </c>
      <c r="I3865" s="39">
        <v>11871.46491651225</v>
      </c>
    </row>
    <row r="3866" spans="1:9" x14ac:dyDescent="0.35">
      <c r="A3866" s="37" t="s">
        <v>247</v>
      </c>
      <c r="B3866" s="37" t="s">
        <v>138</v>
      </c>
      <c r="C3866" s="73" t="s">
        <v>82</v>
      </c>
      <c r="D3866" s="39">
        <v>10911</v>
      </c>
      <c r="E3866" s="39">
        <v>11179.69169245633</v>
      </c>
      <c r="F3866" s="39">
        <v>11229.898902300039</v>
      </c>
      <c r="G3866" s="39">
        <v>11422.46310944843</v>
      </c>
      <c r="H3866" s="39">
        <v>11015.42455874412</v>
      </c>
      <c r="I3866" s="39">
        <v>11813.76460958475</v>
      </c>
    </row>
    <row r="3867" spans="1:9" x14ac:dyDescent="0.35">
      <c r="A3867" s="37" t="s">
        <v>247</v>
      </c>
      <c r="B3867" s="37" t="s">
        <v>138</v>
      </c>
      <c r="C3867" s="73" t="s">
        <v>84</v>
      </c>
      <c r="D3867" s="39">
        <v>9939</v>
      </c>
      <c r="E3867" s="39">
        <v>10970.89440548219</v>
      </c>
      <c r="F3867" s="39">
        <v>11142.247586065199</v>
      </c>
      <c r="G3867" s="39">
        <v>11187.96976651104</v>
      </c>
      <c r="H3867" s="39">
        <v>11382.43714112218</v>
      </c>
      <c r="I3867" s="39">
        <v>10959.99366552488</v>
      </c>
    </row>
    <row r="3868" spans="1:9" x14ac:dyDescent="0.35">
      <c r="A3868" s="37" t="s">
        <v>247</v>
      </c>
      <c r="B3868" s="37" t="s">
        <v>138</v>
      </c>
      <c r="C3868" s="73" t="s">
        <v>86</v>
      </c>
      <c r="D3868" s="39">
        <v>9109</v>
      </c>
      <c r="E3868" s="39">
        <v>9933.6516350218553</v>
      </c>
      <c r="F3868" s="39">
        <v>10820.09643212095</v>
      </c>
      <c r="G3868" s="39">
        <v>10980.8672183094</v>
      </c>
      <c r="H3868" s="39">
        <v>11088.512526815601</v>
      </c>
      <c r="I3868" s="39">
        <v>11188.5476745165</v>
      </c>
    </row>
    <row r="3869" spans="1:9" x14ac:dyDescent="0.35">
      <c r="A3869" s="37" t="s">
        <v>247</v>
      </c>
      <c r="B3869" s="37" t="s">
        <v>138</v>
      </c>
      <c r="C3869" s="73" t="s">
        <v>88</v>
      </c>
      <c r="D3869" s="39">
        <v>6380</v>
      </c>
      <c r="E3869" s="39">
        <v>8609.4095322724206</v>
      </c>
      <c r="F3869" s="39">
        <v>9259.4616038597833</v>
      </c>
      <c r="G3869" s="39">
        <v>10065.47006505139</v>
      </c>
      <c r="H3869" s="39">
        <v>10279.898238618211</v>
      </c>
      <c r="I3869" s="39">
        <v>10338.372074836871</v>
      </c>
    </row>
    <row r="3870" spans="1:9" x14ac:dyDescent="0.35">
      <c r="A3870" s="37" t="s">
        <v>247</v>
      </c>
      <c r="B3870" s="37" t="s">
        <v>138</v>
      </c>
      <c r="C3870" s="73" t="s">
        <v>90</v>
      </c>
      <c r="D3870" s="39">
        <v>3950</v>
      </c>
      <c r="E3870" s="39">
        <v>5672.1707806089307</v>
      </c>
      <c r="F3870" s="39">
        <v>7538.4219023561154</v>
      </c>
      <c r="G3870" s="39">
        <v>8105.6239027735401</v>
      </c>
      <c r="H3870" s="39">
        <v>8884.5247489560043</v>
      </c>
      <c r="I3870" s="39">
        <v>9053.5964286021335</v>
      </c>
    </row>
    <row r="3871" spans="1:9" x14ac:dyDescent="0.35">
      <c r="A3871" s="37" t="s">
        <v>247</v>
      </c>
      <c r="B3871" s="37" t="s">
        <v>138</v>
      </c>
      <c r="C3871" s="73" t="s">
        <v>92</v>
      </c>
      <c r="D3871" s="39">
        <v>3835</v>
      </c>
      <c r="E3871" s="39">
        <v>4653.1141646935503</v>
      </c>
      <c r="F3871" s="39">
        <v>6277.2543882693572</v>
      </c>
      <c r="G3871" s="39">
        <v>8363.5847428393135</v>
      </c>
      <c r="H3871" s="39">
        <v>9820.7755838845369</v>
      </c>
      <c r="I3871" s="39">
        <v>10971.21389249335</v>
      </c>
    </row>
    <row r="3872" spans="1:9" x14ac:dyDescent="0.35">
      <c r="A3872" s="37" t="s">
        <v>247</v>
      </c>
      <c r="B3872" s="37" t="s">
        <v>139</v>
      </c>
      <c r="C3872" s="73" t="s">
        <v>57</v>
      </c>
      <c r="D3872" s="39">
        <v>51</v>
      </c>
      <c r="E3872" s="39">
        <v>45.727431292336931</v>
      </c>
      <c r="F3872" s="39">
        <v>41.496574695595733</v>
      </c>
      <c r="G3872" s="39">
        <v>36.952974245682192</v>
      </c>
      <c r="H3872" s="39">
        <v>33.318731682171531</v>
      </c>
      <c r="I3872" s="39">
        <v>30.4556528700119</v>
      </c>
    </row>
    <row r="3873" spans="1:9" x14ac:dyDescent="0.35">
      <c r="A3873" s="37" t="s">
        <v>247</v>
      </c>
      <c r="B3873" s="37" t="s">
        <v>139</v>
      </c>
      <c r="C3873" s="74" t="s">
        <v>59</v>
      </c>
      <c r="D3873" s="39">
        <v>89</v>
      </c>
      <c r="E3873" s="39">
        <v>77.525438463748216</v>
      </c>
      <c r="F3873" s="39">
        <v>72.057060544771645</v>
      </c>
      <c r="G3873" s="39">
        <v>67.794370538552627</v>
      </c>
      <c r="H3873" s="39">
        <v>64.15675027279849</v>
      </c>
      <c r="I3873" s="39">
        <v>62.00094103123493</v>
      </c>
    </row>
    <row r="3874" spans="1:9" x14ac:dyDescent="0.35">
      <c r="A3874" s="37" t="s">
        <v>247</v>
      </c>
      <c r="B3874" s="37" t="s">
        <v>139</v>
      </c>
      <c r="C3874" s="73" t="s">
        <v>61</v>
      </c>
      <c r="D3874" s="39">
        <v>38</v>
      </c>
      <c r="E3874" s="39">
        <v>33.592848971176323</v>
      </c>
      <c r="F3874" s="39">
        <v>26.909902705050619</v>
      </c>
      <c r="G3874" s="39">
        <v>23.130949181742519</v>
      </c>
      <c r="H3874" s="39">
        <v>20.478286997887299</v>
      </c>
      <c r="I3874" s="39">
        <v>18.533623855553671</v>
      </c>
    </row>
    <row r="3875" spans="1:9" x14ac:dyDescent="0.35">
      <c r="A3875" s="37" t="s">
        <v>247</v>
      </c>
      <c r="B3875" s="37" t="s">
        <v>139</v>
      </c>
      <c r="C3875" s="73" t="s">
        <v>63</v>
      </c>
      <c r="D3875" s="39">
        <v>16</v>
      </c>
      <c r="E3875" s="39">
        <v>11.91747751796661</v>
      </c>
      <c r="F3875" s="39">
        <v>10.70247806022534</v>
      </c>
      <c r="G3875" s="39">
        <v>8.9722271656272294</v>
      </c>
      <c r="H3875" s="39">
        <v>8.1733170794867487</v>
      </c>
      <c r="I3875" s="39">
        <v>7.8541812114649456</v>
      </c>
    </row>
    <row r="3876" spans="1:9" x14ac:dyDescent="0.35">
      <c r="A3876" s="37" t="s">
        <v>247</v>
      </c>
      <c r="B3876" s="37" t="s">
        <v>139</v>
      </c>
      <c r="C3876" s="73" t="s">
        <v>65</v>
      </c>
      <c r="D3876" s="39">
        <v>28</v>
      </c>
      <c r="E3876" s="39">
        <v>23.450222335902541</v>
      </c>
      <c r="F3876" s="39">
        <v>21.813313218417839</v>
      </c>
      <c r="G3876" s="39">
        <v>19.9973524788691</v>
      </c>
      <c r="H3876" s="39">
        <v>17.33858376138306</v>
      </c>
      <c r="I3876" s="39">
        <v>16.128855968833449</v>
      </c>
    </row>
    <row r="3877" spans="1:9" x14ac:dyDescent="0.35">
      <c r="A3877" s="37" t="s">
        <v>247</v>
      </c>
      <c r="B3877" s="37" t="s">
        <v>139</v>
      </c>
      <c r="C3877" s="73" t="s">
        <v>67</v>
      </c>
      <c r="D3877" s="39">
        <v>76</v>
      </c>
      <c r="E3877" s="39">
        <v>67.869468051304537</v>
      </c>
      <c r="F3877" s="39">
        <v>64.627380584516175</v>
      </c>
      <c r="G3877" s="39">
        <v>65.380950650188055</v>
      </c>
      <c r="H3877" s="39">
        <v>63.573998863787267</v>
      </c>
      <c r="I3877" s="39">
        <v>60.959950513261283</v>
      </c>
    </row>
    <row r="3878" spans="1:9" x14ac:dyDescent="0.35">
      <c r="A3878" s="37" t="s">
        <v>247</v>
      </c>
      <c r="B3878" s="37" t="s">
        <v>139</v>
      </c>
      <c r="C3878" s="73" t="s">
        <v>69</v>
      </c>
      <c r="D3878" s="39">
        <v>61</v>
      </c>
      <c r="E3878" s="39">
        <v>63.85600588529141</v>
      </c>
      <c r="F3878" s="39">
        <v>54.814147625243677</v>
      </c>
      <c r="G3878" s="39">
        <v>51.29202456373136</v>
      </c>
      <c r="H3878" s="39">
        <v>52.267509206673921</v>
      </c>
      <c r="I3878" s="39">
        <v>50.294724356200852</v>
      </c>
    </row>
    <row r="3879" spans="1:9" x14ac:dyDescent="0.35">
      <c r="A3879" s="37" t="s">
        <v>247</v>
      </c>
      <c r="B3879" s="37" t="s">
        <v>139</v>
      </c>
      <c r="C3879" s="73" t="s">
        <v>71</v>
      </c>
      <c r="D3879" s="39">
        <v>57</v>
      </c>
      <c r="E3879" s="39">
        <v>61.347934295735129</v>
      </c>
      <c r="F3879" s="39">
        <v>61.204746778242743</v>
      </c>
      <c r="G3879" s="39">
        <v>55.456097855547988</v>
      </c>
      <c r="H3879" s="39">
        <v>53.483931120491263</v>
      </c>
      <c r="I3879" s="39">
        <v>54.855489762610077</v>
      </c>
    </row>
    <row r="3880" spans="1:9" x14ac:dyDescent="0.35">
      <c r="A3880" s="37" t="s">
        <v>247</v>
      </c>
      <c r="B3880" s="37" t="s">
        <v>139</v>
      </c>
      <c r="C3880" s="73" t="s">
        <v>73</v>
      </c>
      <c r="D3880" s="39">
        <v>17</v>
      </c>
      <c r="E3880" s="39">
        <v>35.223931508499177</v>
      </c>
      <c r="F3880" s="39">
        <v>35.497452950981369</v>
      </c>
      <c r="G3880" s="39">
        <v>33.804551994667221</v>
      </c>
      <c r="H3880" s="39">
        <v>28.321743420413881</v>
      </c>
      <c r="I3880" s="39">
        <v>26.770732469372071</v>
      </c>
    </row>
    <row r="3881" spans="1:9" x14ac:dyDescent="0.35">
      <c r="A3881" s="37" t="s">
        <v>247</v>
      </c>
      <c r="B3881" s="37" t="s">
        <v>139</v>
      </c>
      <c r="C3881" s="73" t="s">
        <v>76</v>
      </c>
      <c r="D3881" s="39">
        <v>48</v>
      </c>
      <c r="E3881" s="39">
        <v>42.712886427118193</v>
      </c>
      <c r="F3881" s="39">
        <v>57.472451277052627</v>
      </c>
      <c r="G3881" s="39">
        <v>56.892506818917163</v>
      </c>
      <c r="H3881" s="39">
        <v>55.64632355438421</v>
      </c>
      <c r="I3881" s="39">
        <v>52.204626711346037</v>
      </c>
    </row>
    <row r="3882" spans="1:9" x14ac:dyDescent="0.35">
      <c r="A3882" s="37" t="s">
        <v>247</v>
      </c>
      <c r="B3882" s="37" t="s">
        <v>139</v>
      </c>
      <c r="C3882" s="73" t="s">
        <v>78</v>
      </c>
      <c r="D3882" s="39">
        <v>64</v>
      </c>
      <c r="E3882" s="39">
        <v>62.397706017709211</v>
      </c>
      <c r="F3882" s="39">
        <v>54.970586843254338</v>
      </c>
      <c r="G3882" s="39">
        <v>67.732374522250794</v>
      </c>
      <c r="H3882" s="39">
        <v>66.436238647377209</v>
      </c>
      <c r="I3882" s="39">
        <v>65.496599109824473</v>
      </c>
    </row>
    <row r="3883" spans="1:9" x14ac:dyDescent="0.35">
      <c r="A3883" s="37" t="s">
        <v>247</v>
      </c>
      <c r="B3883" s="37" t="s">
        <v>139</v>
      </c>
      <c r="C3883" s="73" t="s">
        <v>80</v>
      </c>
      <c r="D3883" s="39">
        <v>66</v>
      </c>
      <c r="E3883" s="39">
        <v>62.055939007372871</v>
      </c>
      <c r="F3883" s="39">
        <v>58.863064143651243</v>
      </c>
      <c r="G3883" s="39">
        <v>51.485445014429963</v>
      </c>
      <c r="H3883" s="39">
        <v>61.23767148929236</v>
      </c>
      <c r="I3883" s="39">
        <v>60.479856913966209</v>
      </c>
    </row>
    <row r="3884" spans="1:9" x14ac:dyDescent="0.35">
      <c r="A3884" s="37" t="s">
        <v>247</v>
      </c>
      <c r="B3884" s="37" t="s">
        <v>139</v>
      </c>
      <c r="C3884" s="73" t="s">
        <v>82</v>
      </c>
      <c r="D3884" s="39">
        <v>54</v>
      </c>
      <c r="E3884" s="39">
        <v>53.730682009451357</v>
      </c>
      <c r="F3884" s="39">
        <v>49.765828840433493</v>
      </c>
      <c r="G3884" s="39">
        <v>47.877768761954208</v>
      </c>
      <c r="H3884" s="39">
        <v>42.925748375959472</v>
      </c>
      <c r="I3884" s="39">
        <v>51.272878526734218</v>
      </c>
    </row>
    <row r="3885" spans="1:9" x14ac:dyDescent="0.35">
      <c r="A3885" s="37" t="s">
        <v>247</v>
      </c>
      <c r="B3885" s="37" t="s">
        <v>139</v>
      </c>
      <c r="C3885" s="73" t="s">
        <v>84</v>
      </c>
      <c r="D3885" s="39">
        <v>40</v>
      </c>
      <c r="E3885" s="39">
        <v>49.071249833760717</v>
      </c>
      <c r="F3885" s="39">
        <v>48.707446482415158</v>
      </c>
      <c r="G3885" s="39">
        <v>45.936010052547047</v>
      </c>
      <c r="H3885" s="39">
        <v>45.01586478528359</v>
      </c>
      <c r="I3885" s="39">
        <v>42.555738213118957</v>
      </c>
    </row>
    <row r="3886" spans="1:9" x14ac:dyDescent="0.35">
      <c r="A3886" s="37" t="s">
        <v>247</v>
      </c>
      <c r="B3886" s="37" t="s">
        <v>139</v>
      </c>
      <c r="C3886" s="73" t="s">
        <v>86</v>
      </c>
      <c r="D3886" s="39">
        <v>20</v>
      </c>
      <c r="E3886" s="39">
        <v>22.503840582639139</v>
      </c>
      <c r="F3886" s="39">
        <v>29.196638462166241</v>
      </c>
      <c r="G3886" s="39">
        <v>28.349197418583241</v>
      </c>
      <c r="H3886" s="39">
        <v>25.996579907367909</v>
      </c>
      <c r="I3886" s="39">
        <v>25.37284351588178</v>
      </c>
    </row>
    <row r="3887" spans="1:9" x14ac:dyDescent="0.35">
      <c r="A3887" s="37" t="s">
        <v>247</v>
      </c>
      <c r="B3887" s="37" t="s">
        <v>139</v>
      </c>
      <c r="C3887" s="73" t="s">
        <v>88</v>
      </c>
      <c r="D3887" s="39">
        <v>34</v>
      </c>
      <c r="E3887" s="39">
        <v>34.239153364326832</v>
      </c>
      <c r="F3887" s="39">
        <v>36.678378971553578</v>
      </c>
      <c r="G3887" s="39">
        <v>41.457752904930182</v>
      </c>
      <c r="H3887" s="39">
        <v>41.840709208093728</v>
      </c>
      <c r="I3887" s="39">
        <v>41.527125827264243</v>
      </c>
    </row>
    <row r="3888" spans="1:9" x14ac:dyDescent="0.35">
      <c r="A3888" s="37" t="s">
        <v>247</v>
      </c>
      <c r="B3888" s="37" t="s">
        <v>139</v>
      </c>
      <c r="C3888" s="73" t="s">
        <v>90</v>
      </c>
      <c r="D3888" s="39">
        <v>4</v>
      </c>
      <c r="E3888" s="39">
        <v>7.9751829655904816</v>
      </c>
      <c r="F3888" s="39">
        <v>7.9733499573792788</v>
      </c>
      <c r="G3888" s="39">
        <v>9.0574164464930256</v>
      </c>
      <c r="H3888" s="39">
        <v>11.570880720247111</v>
      </c>
      <c r="I3888" s="39">
        <v>11.750724362012569</v>
      </c>
    </row>
    <row r="3889" spans="1:9" x14ac:dyDescent="0.35">
      <c r="A3889" s="37" t="s">
        <v>247</v>
      </c>
      <c r="B3889" s="37" t="s">
        <v>139</v>
      </c>
      <c r="C3889" s="73" t="s">
        <v>92</v>
      </c>
      <c r="D3889" s="39">
        <v>6</v>
      </c>
      <c r="E3889" s="39">
        <v>7.2903717849953464</v>
      </c>
      <c r="F3889" s="39">
        <v>9.7348233457375066</v>
      </c>
      <c r="G3889" s="39">
        <v>10.960105394656489</v>
      </c>
      <c r="H3889" s="39">
        <v>12.26176209971101</v>
      </c>
      <c r="I3889" s="39">
        <v>14.485403175018339</v>
      </c>
    </row>
    <row r="3890" spans="1:9" x14ac:dyDescent="0.35">
      <c r="A3890" s="37" t="s">
        <v>247</v>
      </c>
      <c r="B3890" s="37" t="s">
        <v>140</v>
      </c>
      <c r="C3890" s="73" t="s">
        <v>57</v>
      </c>
      <c r="D3890" s="39">
        <v>5185</v>
      </c>
      <c r="E3890" s="39">
        <v>5203.6381957935664</v>
      </c>
      <c r="F3890" s="39">
        <v>5296.1272859048076</v>
      </c>
      <c r="G3890" s="39">
        <v>5495.7231853440499</v>
      </c>
      <c r="H3890" s="39">
        <v>5702.9480303878827</v>
      </c>
      <c r="I3890" s="39">
        <v>5858.0875470745214</v>
      </c>
    </row>
    <row r="3891" spans="1:9" x14ac:dyDescent="0.35">
      <c r="A3891" s="37" t="s">
        <v>247</v>
      </c>
      <c r="B3891" s="37" t="s">
        <v>140</v>
      </c>
      <c r="C3891" s="74" t="s">
        <v>59</v>
      </c>
      <c r="D3891" s="39">
        <v>5798</v>
      </c>
      <c r="E3891" s="39">
        <v>5166.7501402725284</v>
      </c>
      <c r="F3891" s="39">
        <v>5182.9744134445336</v>
      </c>
      <c r="G3891" s="39">
        <v>5272.9516222192142</v>
      </c>
      <c r="H3891" s="39">
        <v>5473.2533379394145</v>
      </c>
      <c r="I3891" s="39">
        <v>5746.1550584348697</v>
      </c>
    </row>
    <row r="3892" spans="1:9" x14ac:dyDescent="0.35">
      <c r="A3892" s="37" t="s">
        <v>247</v>
      </c>
      <c r="B3892" s="37" t="s">
        <v>140</v>
      </c>
      <c r="C3892" s="73" t="s">
        <v>61</v>
      </c>
      <c r="D3892" s="39">
        <v>6078</v>
      </c>
      <c r="E3892" s="39">
        <v>6068.9170134702981</v>
      </c>
      <c r="F3892" s="39">
        <v>5501.6827743602626</v>
      </c>
      <c r="G3892" s="39">
        <v>5531.7199774298197</v>
      </c>
      <c r="H3892" s="39">
        <v>5629.0313581635237</v>
      </c>
      <c r="I3892" s="39">
        <v>5887.5189636383166</v>
      </c>
    </row>
    <row r="3893" spans="1:9" x14ac:dyDescent="0.35">
      <c r="A3893" s="37" t="s">
        <v>247</v>
      </c>
      <c r="B3893" s="37" t="s">
        <v>140</v>
      </c>
      <c r="C3893" s="73" t="s">
        <v>63</v>
      </c>
      <c r="D3893" s="39">
        <v>5440</v>
      </c>
      <c r="E3893" s="39">
        <v>6456.2510282598942</v>
      </c>
      <c r="F3893" s="39">
        <v>6409.2937817423499</v>
      </c>
      <c r="G3893" s="39">
        <v>5923.4084815196193</v>
      </c>
      <c r="H3893" s="39">
        <v>5966.1959410780764</v>
      </c>
      <c r="I3893" s="39">
        <v>6115.785935043561</v>
      </c>
    </row>
    <row r="3894" spans="1:9" x14ac:dyDescent="0.35">
      <c r="A3894" s="37" t="s">
        <v>247</v>
      </c>
      <c r="B3894" s="37" t="s">
        <v>140</v>
      </c>
      <c r="C3894" s="73" t="s">
        <v>65</v>
      </c>
      <c r="D3894" s="39">
        <v>5331</v>
      </c>
      <c r="E3894" s="39">
        <v>5609.6759740746093</v>
      </c>
      <c r="F3894" s="39">
        <v>6466.9177760218536</v>
      </c>
      <c r="G3894" s="39">
        <v>6441.5902669519264</v>
      </c>
      <c r="H3894" s="39">
        <v>6095.3164909979123</v>
      </c>
      <c r="I3894" s="39">
        <v>6176.6432525224063</v>
      </c>
    </row>
    <row r="3895" spans="1:9" x14ac:dyDescent="0.35">
      <c r="A3895" s="37" t="s">
        <v>247</v>
      </c>
      <c r="B3895" s="37" t="s">
        <v>140</v>
      </c>
      <c r="C3895" s="73" t="s">
        <v>67</v>
      </c>
      <c r="D3895" s="39">
        <v>5762</v>
      </c>
      <c r="E3895" s="39">
        <v>5440.6014211392367</v>
      </c>
      <c r="F3895" s="39">
        <v>5798.0736145946594</v>
      </c>
      <c r="G3895" s="39">
        <v>6499.1941300662656</v>
      </c>
      <c r="H3895" s="39">
        <v>6517.7727060055968</v>
      </c>
      <c r="I3895" s="39">
        <v>6348.2943155473886</v>
      </c>
    </row>
    <row r="3896" spans="1:9" x14ac:dyDescent="0.35">
      <c r="A3896" s="37" t="s">
        <v>247</v>
      </c>
      <c r="B3896" s="37" t="s">
        <v>140</v>
      </c>
      <c r="C3896" s="73" t="s">
        <v>69</v>
      </c>
      <c r="D3896" s="39">
        <v>5680</v>
      </c>
      <c r="E3896" s="39">
        <v>5675.7551429278119</v>
      </c>
      <c r="F3896" s="39">
        <v>5530.7690212307334</v>
      </c>
      <c r="G3896" s="39">
        <v>5864.4800308970171</v>
      </c>
      <c r="H3896" s="39">
        <v>6467.2929359798109</v>
      </c>
      <c r="I3896" s="39">
        <v>6574.9999930431441</v>
      </c>
    </row>
    <row r="3897" spans="1:9" x14ac:dyDescent="0.35">
      <c r="A3897" s="37" t="s">
        <v>247</v>
      </c>
      <c r="B3897" s="37" t="s">
        <v>140</v>
      </c>
      <c r="C3897" s="73" t="s">
        <v>71</v>
      </c>
      <c r="D3897" s="39">
        <v>5636</v>
      </c>
      <c r="E3897" s="39">
        <v>5449.1753271061189</v>
      </c>
      <c r="F3897" s="39">
        <v>5480.9073065824541</v>
      </c>
      <c r="G3897" s="39">
        <v>5404.9272055704532</v>
      </c>
      <c r="H3897" s="39">
        <v>5708.3596060920654</v>
      </c>
      <c r="I3897" s="39">
        <v>6288.4641905922244</v>
      </c>
    </row>
    <row r="3898" spans="1:9" x14ac:dyDescent="0.35">
      <c r="A3898" s="37" t="s">
        <v>247</v>
      </c>
      <c r="B3898" s="37" t="s">
        <v>140</v>
      </c>
      <c r="C3898" s="73" t="s">
        <v>73</v>
      </c>
      <c r="D3898" s="39">
        <v>4869</v>
      </c>
      <c r="E3898" s="39">
        <v>5420.2890996882943</v>
      </c>
      <c r="F3898" s="39">
        <v>5298.7508011852606</v>
      </c>
      <c r="G3898" s="39">
        <v>5357.8987496904283</v>
      </c>
      <c r="H3898" s="39">
        <v>5318.1162993132884</v>
      </c>
      <c r="I3898" s="39">
        <v>5653.6099909740387</v>
      </c>
    </row>
    <row r="3899" spans="1:9" x14ac:dyDescent="0.35">
      <c r="A3899" s="37" t="s">
        <v>247</v>
      </c>
      <c r="B3899" s="37" t="s">
        <v>140</v>
      </c>
      <c r="C3899" s="73" t="s">
        <v>76</v>
      </c>
      <c r="D3899" s="39">
        <v>4960</v>
      </c>
      <c r="E3899" s="39">
        <v>4778.2921475292296</v>
      </c>
      <c r="F3899" s="39">
        <v>5280.1283152887409</v>
      </c>
      <c r="G3899" s="39">
        <v>5244.1862419503832</v>
      </c>
      <c r="H3899" s="39">
        <v>5322.5913101590186</v>
      </c>
      <c r="I3899" s="39">
        <v>5349.3433712202141</v>
      </c>
    </row>
    <row r="3900" spans="1:9" x14ac:dyDescent="0.35">
      <c r="A3900" s="37" t="s">
        <v>247</v>
      </c>
      <c r="B3900" s="37" t="s">
        <v>140</v>
      </c>
      <c r="C3900" s="73" t="s">
        <v>78</v>
      </c>
      <c r="D3900" s="39">
        <v>4841</v>
      </c>
      <c r="E3900" s="39">
        <v>4917.7345654977653</v>
      </c>
      <c r="F3900" s="39">
        <v>4708.6930853898957</v>
      </c>
      <c r="G3900" s="39">
        <v>5221.580800976506</v>
      </c>
      <c r="H3900" s="39">
        <v>5250.7858471631316</v>
      </c>
      <c r="I3900" s="39">
        <v>5385.4425629700072</v>
      </c>
    </row>
    <row r="3901" spans="1:9" x14ac:dyDescent="0.35">
      <c r="A3901" s="37" t="s">
        <v>247</v>
      </c>
      <c r="B3901" s="37" t="s">
        <v>140</v>
      </c>
      <c r="C3901" s="73" t="s">
        <v>80</v>
      </c>
      <c r="D3901" s="39">
        <v>5044</v>
      </c>
      <c r="E3901" s="39">
        <v>4800.905551579548</v>
      </c>
      <c r="F3901" s="39">
        <v>4836.0843127277694</v>
      </c>
      <c r="G3901" s="39">
        <v>4669.5634458708046</v>
      </c>
      <c r="H3901" s="39">
        <v>5196.5199922957636</v>
      </c>
      <c r="I3901" s="39">
        <v>5313.416581427532</v>
      </c>
    </row>
    <row r="3902" spans="1:9" x14ac:dyDescent="0.35">
      <c r="A3902" s="37" t="s">
        <v>247</v>
      </c>
      <c r="B3902" s="37" t="s">
        <v>140</v>
      </c>
      <c r="C3902" s="73" t="s">
        <v>82</v>
      </c>
      <c r="D3902" s="39">
        <v>4880</v>
      </c>
      <c r="E3902" s="39">
        <v>4904.9150948955976</v>
      </c>
      <c r="F3902" s="39">
        <v>4668.8592277214211</v>
      </c>
      <c r="G3902" s="39">
        <v>4726.3112676385954</v>
      </c>
      <c r="H3902" s="39">
        <v>4609.2324785769779</v>
      </c>
      <c r="I3902" s="39">
        <v>5186.4931347523634</v>
      </c>
    </row>
    <row r="3903" spans="1:9" x14ac:dyDescent="0.35">
      <c r="A3903" s="37" t="s">
        <v>247</v>
      </c>
      <c r="B3903" s="37" t="s">
        <v>140</v>
      </c>
      <c r="C3903" s="73" t="s">
        <v>84</v>
      </c>
      <c r="D3903" s="39">
        <v>4014</v>
      </c>
      <c r="E3903" s="39">
        <v>4689.2412684672781</v>
      </c>
      <c r="F3903" s="39">
        <v>4669.9704518501167</v>
      </c>
      <c r="G3903" s="39">
        <v>4496.770171825995</v>
      </c>
      <c r="H3903" s="39">
        <v>4578.1057201555359</v>
      </c>
      <c r="I3903" s="39">
        <v>4538.1741157382166</v>
      </c>
    </row>
    <row r="3904" spans="1:9" x14ac:dyDescent="0.35">
      <c r="A3904" s="37" t="s">
        <v>247</v>
      </c>
      <c r="B3904" s="37" t="s">
        <v>140</v>
      </c>
      <c r="C3904" s="73" t="s">
        <v>86</v>
      </c>
      <c r="D3904" s="39">
        <v>3402</v>
      </c>
      <c r="E3904" s="39">
        <v>3742.8904068928491</v>
      </c>
      <c r="F3904" s="39">
        <v>4296.4422586279261</v>
      </c>
      <c r="G3904" s="39">
        <v>4301.1929828011016</v>
      </c>
      <c r="H3904" s="39">
        <v>4195.3974369181151</v>
      </c>
      <c r="I3904" s="39">
        <v>4331.8780395044141</v>
      </c>
    </row>
    <row r="3905" spans="1:9" x14ac:dyDescent="0.35">
      <c r="A3905" s="37" t="s">
        <v>247</v>
      </c>
      <c r="B3905" s="37" t="s">
        <v>140</v>
      </c>
      <c r="C3905" s="73" t="s">
        <v>88</v>
      </c>
      <c r="D3905" s="39">
        <v>2455</v>
      </c>
      <c r="E3905" s="39">
        <v>3077.994861058708</v>
      </c>
      <c r="F3905" s="39">
        <v>3363.376126892616</v>
      </c>
      <c r="G3905" s="39">
        <v>3864.5855845953902</v>
      </c>
      <c r="H3905" s="39">
        <v>3913.3357718015668</v>
      </c>
      <c r="I3905" s="39">
        <v>3901.6037277518099</v>
      </c>
    </row>
    <row r="3906" spans="1:9" x14ac:dyDescent="0.35">
      <c r="A3906" s="37" t="s">
        <v>247</v>
      </c>
      <c r="B3906" s="37" t="s">
        <v>140</v>
      </c>
      <c r="C3906" s="73" t="s">
        <v>90</v>
      </c>
      <c r="D3906" s="39">
        <v>1825</v>
      </c>
      <c r="E3906" s="39">
        <v>2064.3144441143259</v>
      </c>
      <c r="F3906" s="39">
        <v>2610.0314413428532</v>
      </c>
      <c r="G3906" s="39">
        <v>2878.7754348720709</v>
      </c>
      <c r="H3906" s="39">
        <v>3345.200382578043</v>
      </c>
      <c r="I3906" s="39">
        <v>3459.2553591722722</v>
      </c>
    </row>
    <row r="3907" spans="1:9" x14ac:dyDescent="0.35">
      <c r="A3907" s="37" t="s">
        <v>247</v>
      </c>
      <c r="B3907" s="37" t="s">
        <v>140</v>
      </c>
      <c r="C3907" s="73" t="s">
        <v>92</v>
      </c>
      <c r="D3907" s="39">
        <v>1704</v>
      </c>
      <c r="E3907" s="39">
        <v>2043.30403872288</v>
      </c>
      <c r="F3907" s="39">
        <v>2405.500130174029</v>
      </c>
      <c r="G3907" s="39">
        <v>3021.8760205780068</v>
      </c>
      <c r="H3907" s="39">
        <v>3572.9678202739251</v>
      </c>
      <c r="I3907" s="39">
        <v>4264.3753549463872</v>
      </c>
    </row>
    <row r="3908" spans="1:9" x14ac:dyDescent="0.35">
      <c r="A3908" s="37" t="s">
        <v>247</v>
      </c>
      <c r="B3908" s="37" t="s">
        <v>141</v>
      </c>
      <c r="C3908" s="73" t="s">
        <v>57</v>
      </c>
      <c r="D3908" s="39">
        <v>2145</v>
      </c>
      <c r="E3908" s="39">
        <v>2214.935579252653</v>
      </c>
      <c r="F3908" s="39">
        <v>2322.9380340296898</v>
      </c>
      <c r="G3908" s="39">
        <v>2399.432271092141</v>
      </c>
      <c r="H3908" s="39">
        <v>2477.8454888084389</v>
      </c>
      <c r="I3908" s="39">
        <v>2503.1835056022978</v>
      </c>
    </row>
    <row r="3909" spans="1:9" x14ac:dyDescent="0.35">
      <c r="A3909" s="37" t="s">
        <v>247</v>
      </c>
      <c r="B3909" s="37" t="s">
        <v>141</v>
      </c>
      <c r="C3909" s="74" t="s">
        <v>59</v>
      </c>
      <c r="D3909" s="39">
        <v>2571</v>
      </c>
      <c r="E3909" s="39">
        <v>2371.5344996584372</v>
      </c>
      <c r="F3909" s="39">
        <v>2489.4077346192621</v>
      </c>
      <c r="G3909" s="39">
        <v>2544.8520438332339</v>
      </c>
      <c r="H3909" s="39">
        <v>2602.1280973111961</v>
      </c>
      <c r="I3909" s="39">
        <v>2670.6818803420952</v>
      </c>
    </row>
    <row r="3910" spans="1:9" x14ac:dyDescent="0.35">
      <c r="A3910" s="37" t="s">
        <v>247</v>
      </c>
      <c r="B3910" s="37" t="s">
        <v>141</v>
      </c>
      <c r="C3910" s="73" t="s">
        <v>61</v>
      </c>
      <c r="D3910" s="39">
        <v>3050</v>
      </c>
      <c r="E3910" s="39">
        <v>2857.5741372201051</v>
      </c>
      <c r="F3910" s="39">
        <v>2714.9054937677579</v>
      </c>
      <c r="G3910" s="39">
        <v>2773.1760853604151</v>
      </c>
      <c r="H3910" s="39">
        <v>2799.1305017976229</v>
      </c>
      <c r="I3910" s="39">
        <v>2845.4180264594702</v>
      </c>
    </row>
    <row r="3911" spans="1:9" x14ac:dyDescent="0.35">
      <c r="A3911" s="37" t="s">
        <v>247</v>
      </c>
      <c r="B3911" s="37" t="s">
        <v>141</v>
      </c>
      <c r="C3911" s="73" t="s">
        <v>63</v>
      </c>
      <c r="D3911" s="39">
        <v>2634</v>
      </c>
      <c r="E3911" s="39">
        <v>2926.8968468805519</v>
      </c>
      <c r="F3911" s="39">
        <v>2821.0229889454622</v>
      </c>
      <c r="G3911" s="39">
        <v>2646.9443423153912</v>
      </c>
      <c r="H3911" s="39">
        <v>2666.3811704051891</v>
      </c>
      <c r="I3911" s="39">
        <v>2666.3847610254838</v>
      </c>
    </row>
    <row r="3912" spans="1:9" x14ac:dyDescent="0.35">
      <c r="A3912" s="37" t="s">
        <v>247</v>
      </c>
      <c r="B3912" s="37" t="s">
        <v>141</v>
      </c>
      <c r="C3912" s="73" t="s">
        <v>65</v>
      </c>
      <c r="D3912" s="39">
        <v>1771</v>
      </c>
      <c r="E3912" s="39">
        <v>2158.824280223927</v>
      </c>
      <c r="F3912" s="39">
        <v>2515.229481703022</v>
      </c>
      <c r="G3912" s="39">
        <v>2414.3393745885469</v>
      </c>
      <c r="H3912" s="39">
        <v>2245.5232586508159</v>
      </c>
      <c r="I3912" s="39">
        <v>2223.190284402775</v>
      </c>
    </row>
    <row r="3913" spans="1:9" x14ac:dyDescent="0.35">
      <c r="A3913" s="37" t="s">
        <v>247</v>
      </c>
      <c r="B3913" s="37" t="s">
        <v>141</v>
      </c>
      <c r="C3913" s="73" t="s">
        <v>67</v>
      </c>
      <c r="D3913" s="39">
        <v>1906</v>
      </c>
      <c r="E3913" s="39">
        <v>1901.0200100762811</v>
      </c>
      <c r="F3913" s="39">
        <v>2292.3735014955209</v>
      </c>
      <c r="G3913" s="39">
        <v>2548.2351656234878</v>
      </c>
      <c r="H3913" s="39">
        <v>2450.43358904259</v>
      </c>
      <c r="I3913" s="39">
        <v>2287.5603561511198</v>
      </c>
    </row>
    <row r="3914" spans="1:9" x14ac:dyDescent="0.35">
      <c r="A3914" s="37" t="s">
        <v>247</v>
      </c>
      <c r="B3914" s="37" t="s">
        <v>141</v>
      </c>
      <c r="C3914" s="73" t="s">
        <v>69</v>
      </c>
      <c r="D3914" s="39">
        <v>2056</v>
      </c>
      <c r="E3914" s="39">
        <v>2204.7031319063558</v>
      </c>
      <c r="F3914" s="39">
        <v>2258.0958309578682</v>
      </c>
      <c r="G3914" s="39">
        <v>2521.1206218868679</v>
      </c>
      <c r="H3914" s="39">
        <v>2718.3791910088039</v>
      </c>
      <c r="I3914" s="39">
        <v>2626.1194020665639</v>
      </c>
    </row>
    <row r="3915" spans="1:9" x14ac:dyDescent="0.35">
      <c r="A3915" s="37" t="s">
        <v>247</v>
      </c>
      <c r="B3915" s="37" t="s">
        <v>141</v>
      </c>
      <c r="C3915" s="73" t="s">
        <v>71</v>
      </c>
      <c r="D3915" s="39">
        <v>2461</v>
      </c>
      <c r="E3915" s="39">
        <v>2525.6892795378908</v>
      </c>
      <c r="F3915" s="39">
        <v>2666.1902696132338</v>
      </c>
      <c r="G3915" s="39">
        <v>2664.6143810969461</v>
      </c>
      <c r="H3915" s="39">
        <v>2861.1409815742441</v>
      </c>
      <c r="I3915" s="39">
        <v>3037.3980987362152</v>
      </c>
    </row>
    <row r="3916" spans="1:9" x14ac:dyDescent="0.35">
      <c r="A3916" s="37" t="s">
        <v>247</v>
      </c>
      <c r="B3916" s="37" t="s">
        <v>141</v>
      </c>
      <c r="C3916" s="73" t="s">
        <v>73</v>
      </c>
      <c r="D3916" s="39">
        <v>2581</v>
      </c>
      <c r="E3916" s="39">
        <v>2929.918605622127</v>
      </c>
      <c r="F3916" s="39">
        <v>3028.974402654721</v>
      </c>
      <c r="G3916" s="39">
        <v>3105.2493599685322</v>
      </c>
      <c r="H3916" s="39">
        <v>3071.6947123787431</v>
      </c>
      <c r="I3916" s="39">
        <v>3237.4187854615002</v>
      </c>
    </row>
    <row r="3917" spans="1:9" x14ac:dyDescent="0.35">
      <c r="A3917" s="37" t="s">
        <v>247</v>
      </c>
      <c r="B3917" s="37" t="s">
        <v>141</v>
      </c>
      <c r="C3917" s="73" t="s">
        <v>76</v>
      </c>
      <c r="D3917" s="39">
        <v>3005</v>
      </c>
      <c r="E3917" s="39">
        <v>2978.4840313931049</v>
      </c>
      <c r="F3917" s="39">
        <v>3382.040523576894</v>
      </c>
      <c r="G3917" s="39">
        <v>3438.8273359594832</v>
      </c>
      <c r="H3917" s="39">
        <v>3479.849714107027</v>
      </c>
      <c r="I3917" s="39">
        <v>3427.8662608180139</v>
      </c>
    </row>
    <row r="3918" spans="1:9" x14ac:dyDescent="0.35">
      <c r="A3918" s="37" t="s">
        <v>247</v>
      </c>
      <c r="B3918" s="37" t="s">
        <v>141</v>
      </c>
      <c r="C3918" s="73" t="s">
        <v>78</v>
      </c>
      <c r="D3918" s="39">
        <v>3185</v>
      </c>
      <c r="E3918" s="39">
        <v>3278.8989805268529</v>
      </c>
      <c r="F3918" s="39">
        <v>3276.731955512681</v>
      </c>
      <c r="G3918" s="39">
        <v>3632.75440495162</v>
      </c>
      <c r="H3918" s="39">
        <v>3665.586963792035</v>
      </c>
      <c r="I3918" s="39">
        <v>3685.30837468456</v>
      </c>
    </row>
    <row r="3919" spans="1:9" x14ac:dyDescent="0.35">
      <c r="A3919" s="37" t="s">
        <v>247</v>
      </c>
      <c r="B3919" s="37" t="s">
        <v>141</v>
      </c>
      <c r="C3919" s="73" t="s">
        <v>80</v>
      </c>
      <c r="D3919" s="39">
        <v>3257</v>
      </c>
      <c r="E3919" s="39">
        <v>3459.030032881426</v>
      </c>
      <c r="F3919" s="39">
        <v>3584.9078229746128</v>
      </c>
      <c r="G3919" s="39">
        <v>3528.6073990850718</v>
      </c>
      <c r="H3919" s="39">
        <v>3865.2239111066501</v>
      </c>
      <c r="I3919" s="39">
        <v>3888.526755334562</v>
      </c>
    </row>
    <row r="3920" spans="1:9" x14ac:dyDescent="0.35">
      <c r="A3920" s="37" t="s">
        <v>247</v>
      </c>
      <c r="B3920" s="37" t="s">
        <v>141</v>
      </c>
      <c r="C3920" s="73" t="s">
        <v>82</v>
      </c>
      <c r="D3920" s="39">
        <v>3262</v>
      </c>
      <c r="E3920" s="39">
        <v>3450.5424173239999</v>
      </c>
      <c r="F3920" s="39">
        <v>3659.543757461116</v>
      </c>
      <c r="G3920" s="39">
        <v>3728.560289758248</v>
      </c>
      <c r="H3920" s="39">
        <v>3650.561719199145</v>
      </c>
      <c r="I3920" s="39">
        <v>3970.942110711168</v>
      </c>
    </row>
    <row r="3921" spans="1:9" x14ac:dyDescent="0.35">
      <c r="A3921" s="37" t="s">
        <v>247</v>
      </c>
      <c r="B3921" s="37" t="s">
        <v>141</v>
      </c>
      <c r="C3921" s="73" t="s">
        <v>84</v>
      </c>
      <c r="D3921" s="39">
        <v>2972</v>
      </c>
      <c r="E3921" s="39">
        <v>3406.2246259755939</v>
      </c>
      <c r="F3921" s="39">
        <v>3602.2033347815259</v>
      </c>
      <c r="G3921" s="39">
        <v>3742.8102887389291</v>
      </c>
      <c r="H3921" s="39">
        <v>3789.580258517738</v>
      </c>
      <c r="I3921" s="39">
        <v>3708.908210574572</v>
      </c>
    </row>
    <row r="3922" spans="1:9" x14ac:dyDescent="0.35">
      <c r="A3922" s="37" t="s">
        <v>247</v>
      </c>
      <c r="B3922" s="37" t="s">
        <v>141</v>
      </c>
      <c r="C3922" s="73" t="s">
        <v>86</v>
      </c>
      <c r="D3922" s="39">
        <v>2737</v>
      </c>
      <c r="E3922" s="39">
        <v>2881.6323075481482</v>
      </c>
      <c r="F3922" s="39">
        <v>3300.076210754004</v>
      </c>
      <c r="G3922" s="39">
        <v>3432.1966135547668</v>
      </c>
      <c r="H3922" s="39">
        <v>3534.1511253287349</v>
      </c>
      <c r="I3922" s="39">
        <v>3568.6198111895051</v>
      </c>
    </row>
    <row r="3923" spans="1:9" x14ac:dyDescent="0.35">
      <c r="A3923" s="37" t="s">
        <v>247</v>
      </c>
      <c r="B3923" s="37" t="s">
        <v>141</v>
      </c>
      <c r="C3923" s="73" t="s">
        <v>88</v>
      </c>
      <c r="D3923" s="39">
        <v>1860</v>
      </c>
      <c r="E3923" s="39">
        <v>2519.0503483861712</v>
      </c>
      <c r="F3923" s="39">
        <v>2644.8685204579542</v>
      </c>
      <c r="G3923" s="39">
        <v>2982.370924610047</v>
      </c>
      <c r="H3923" s="39">
        <v>3082.156378826347</v>
      </c>
      <c r="I3923" s="39">
        <v>3164.616381784243</v>
      </c>
    </row>
    <row r="3924" spans="1:9" x14ac:dyDescent="0.35">
      <c r="A3924" s="37" t="s">
        <v>247</v>
      </c>
      <c r="B3924" s="37" t="s">
        <v>141</v>
      </c>
      <c r="C3924" s="73" t="s">
        <v>90</v>
      </c>
      <c r="D3924" s="39">
        <v>1136</v>
      </c>
      <c r="E3924" s="39">
        <v>1610.813867253481</v>
      </c>
      <c r="F3924" s="39">
        <v>2181.0223236608681</v>
      </c>
      <c r="G3924" s="39">
        <v>2267.035269607079</v>
      </c>
      <c r="H3924" s="39">
        <v>2550.2948070567491</v>
      </c>
      <c r="I3924" s="39">
        <v>2636.6627604178898</v>
      </c>
    </row>
    <row r="3925" spans="1:9" x14ac:dyDescent="0.35">
      <c r="A3925" s="37" t="s">
        <v>247</v>
      </c>
      <c r="B3925" s="37" t="s">
        <v>141</v>
      </c>
      <c r="C3925" s="73" t="s">
        <v>92</v>
      </c>
      <c r="D3925" s="39">
        <v>1006</v>
      </c>
      <c r="E3925" s="39">
        <v>1354.63241617723</v>
      </c>
      <c r="F3925" s="39">
        <v>1911.660926437848</v>
      </c>
      <c r="G3925" s="39">
        <v>2605.0115210919462</v>
      </c>
      <c r="H3925" s="39">
        <v>3022.7617508190342</v>
      </c>
      <c r="I3925" s="39">
        <v>3430.991170045635</v>
      </c>
    </row>
    <row r="3926" spans="1:9" x14ac:dyDescent="0.35">
      <c r="A3926" s="37" t="s">
        <v>247</v>
      </c>
      <c r="B3926" s="37" t="s">
        <v>142</v>
      </c>
      <c r="C3926" s="73" t="s">
        <v>57</v>
      </c>
      <c r="D3926" s="39">
        <v>1266</v>
      </c>
      <c r="E3926" s="39">
        <v>1477.8381425344051</v>
      </c>
      <c r="F3926" s="39">
        <v>1547.4364491636511</v>
      </c>
      <c r="G3926" s="39">
        <v>1633.130753272746</v>
      </c>
      <c r="H3926" s="39">
        <v>1765.711876874931</v>
      </c>
      <c r="I3926" s="39">
        <v>1871.4011946400781</v>
      </c>
    </row>
    <row r="3927" spans="1:9" x14ac:dyDescent="0.35">
      <c r="A3927" s="37" t="s">
        <v>247</v>
      </c>
      <c r="B3927" s="37" t="s">
        <v>142</v>
      </c>
      <c r="C3927" s="74" t="s">
        <v>59</v>
      </c>
      <c r="D3927" s="39">
        <v>1669</v>
      </c>
      <c r="E3927" s="39">
        <v>1580.4819923018331</v>
      </c>
      <c r="F3927" s="39">
        <v>1791.010258305173</v>
      </c>
      <c r="G3927" s="39">
        <v>1874.7717111568579</v>
      </c>
      <c r="H3927" s="39">
        <v>1983.4911013790011</v>
      </c>
      <c r="I3927" s="39">
        <v>2136.283437050457</v>
      </c>
    </row>
    <row r="3928" spans="1:9" x14ac:dyDescent="0.35">
      <c r="A3928" s="37" t="s">
        <v>247</v>
      </c>
      <c r="B3928" s="37" t="s">
        <v>142</v>
      </c>
      <c r="C3928" s="73" t="s">
        <v>61</v>
      </c>
      <c r="D3928" s="39">
        <v>1824</v>
      </c>
      <c r="E3928" s="39">
        <v>1740.786738341583</v>
      </c>
      <c r="F3928" s="39">
        <v>1702.151919754647</v>
      </c>
      <c r="G3928" s="39">
        <v>1880.9687203514909</v>
      </c>
      <c r="H3928" s="39">
        <v>1969.1758629684671</v>
      </c>
      <c r="I3928" s="39">
        <v>2086.4773462649991</v>
      </c>
    </row>
    <row r="3929" spans="1:9" x14ac:dyDescent="0.35">
      <c r="A3929" s="37" t="s">
        <v>247</v>
      </c>
      <c r="B3929" s="37" t="s">
        <v>142</v>
      </c>
      <c r="C3929" s="73" t="s">
        <v>63</v>
      </c>
      <c r="D3929" s="39">
        <v>1515</v>
      </c>
      <c r="E3929" s="39">
        <v>1584.3922279047081</v>
      </c>
      <c r="F3929" s="39">
        <v>1579.5826592387971</v>
      </c>
      <c r="G3929" s="39">
        <v>1552.081012050598</v>
      </c>
      <c r="H3929" s="39">
        <v>1684.232222669664</v>
      </c>
      <c r="I3929" s="39">
        <v>1762.843743663301</v>
      </c>
    </row>
    <row r="3930" spans="1:9" x14ac:dyDescent="0.35">
      <c r="A3930" s="37" t="s">
        <v>247</v>
      </c>
      <c r="B3930" s="37" t="s">
        <v>142</v>
      </c>
      <c r="C3930" s="73" t="s">
        <v>65</v>
      </c>
      <c r="D3930" s="39">
        <v>1066</v>
      </c>
      <c r="E3930" s="39">
        <v>1215.215373893999</v>
      </c>
      <c r="F3930" s="39">
        <v>1383.3226396616069</v>
      </c>
      <c r="G3930" s="39">
        <v>1400.822317061723</v>
      </c>
      <c r="H3930" s="39">
        <v>1382.613832898244</v>
      </c>
      <c r="I3930" s="39">
        <v>1472.668632086732</v>
      </c>
    </row>
    <row r="3931" spans="1:9" x14ac:dyDescent="0.35">
      <c r="A3931" s="37" t="s">
        <v>247</v>
      </c>
      <c r="B3931" s="37" t="s">
        <v>142</v>
      </c>
      <c r="C3931" s="73" t="s">
        <v>67</v>
      </c>
      <c r="D3931" s="39">
        <v>1150</v>
      </c>
      <c r="E3931" s="39">
        <v>1091.827501480424</v>
      </c>
      <c r="F3931" s="39">
        <v>1264.5471940141049</v>
      </c>
      <c r="G3931" s="39">
        <v>1432.29080555269</v>
      </c>
      <c r="H3931" s="39">
        <v>1462.5293743100019</v>
      </c>
      <c r="I3931" s="39">
        <v>1453.027197570565</v>
      </c>
    </row>
    <row r="3932" spans="1:9" x14ac:dyDescent="0.35">
      <c r="A3932" s="37" t="s">
        <v>247</v>
      </c>
      <c r="B3932" s="37" t="s">
        <v>142</v>
      </c>
      <c r="C3932" s="73" t="s">
        <v>69</v>
      </c>
      <c r="D3932" s="39">
        <v>1354</v>
      </c>
      <c r="E3932" s="39">
        <v>1312.271160213905</v>
      </c>
      <c r="F3932" s="39">
        <v>1334.8778853799979</v>
      </c>
      <c r="G3932" s="39">
        <v>1497.083151584269</v>
      </c>
      <c r="H3932" s="39">
        <v>1671.227539370265</v>
      </c>
      <c r="I3932" s="39">
        <v>1711.6767243543659</v>
      </c>
    </row>
    <row r="3933" spans="1:9" x14ac:dyDescent="0.35">
      <c r="A3933" s="37" t="s">
        <v>247</v>
      </c>
      <c r="B3933" s="37" t="s">
        <v>142</v>
      </c>
      <c r="C3933" s="73" t="s">
        <v>71</v>
      </c>
      <c r="D3933" s="39">
        <v>1564</v>
      </c>
      <c r="E3933" s="39">
        <v>1469.789892905756</v>
      </c>
      <c r="F3933" s="39">
        <v>1489.878718775575</v>
      </c>
      <c r="G3933" s="39">
        <v>1529.342373115453</v>
      </c>
      <c r="H3933" s="39">
        <v>1688.932655190262</v>
      </c>
      <c r="I3933" s="39">
        <v>1869.8989043254101</v>
      </c>
    </row>
    <row r="3934" spans="1:9" x14ac:dyDescent="0.35">
      <c r="A3934" s="37" t="s">
        <v>247</v>
      </c>
      <c r="B3934" s="37" t="s">
        <v>142</v>
      </c>
      <c r="C3934" s="73" t="s">
        <v>73</v>
      </c>
      <c r="D3934" s="39">
        <v>1381</v>
      </c>
      <c r="E3934" s="39">
        <v>1675.657950145792</v>
      </c>
      <c r="F3934" s="39">
        <v>1652.008521815377</v>
      </c>
      <c r="G3934" s="39">
        <v>1693.5195610786241</v>
      </c>
      <c r="H3934" s="39">
        <v>1745.0708861600319</v>
      </c>
      <c r="I3934" s="39">
        <v>1910.2818957844599</v>
      </c>
    </row>
    <row r="3935" spans="1:9" x14ac:dyDescent="0.35">
      <c r="A3935" s="37" t="s">
        <v>247</v>
      </c>
      <c r="B3935" s="37" t="s">
        <v>142</v>
      </c>
      <c r="C3935" s="73" t="s">
        <v>76</v>
      </c>
      <c r="D3935" s="39">
        <v>1659</v>
      </c>
      <c r="E3935" s="39">
        <v>1553.2435572447901</v>
      </c>
      <c r="F3935" s="39">
        <v>1872.876506042657</v>
      </c>
      <c r="G3935" s="39">
        <v>1884.876085220626</v>
      </c>
      <c r="H3935" s="39">
        <v>1942.638296108983</v>
      </c>
      <c r="I3935" s="39">
        <v>2004.3466354175609</v>
      </c>
    </row>
    <row r="3936" spans="1:9" x14ac:dyDescent="0.35">
      <c r="A3936" s="37" t="s">
        <v>247</v>
      </c>
      <c r="B3936" s="37" t="s">
        <v>142</v>
      </c>
      <c r="C3936" s="73" t="s">
        <v>78</v>
      </c>
      <c r="D3936" s="39">
        <v>1815</v>
      </c>
      <c r="E3936" s="39">
        <v>1743.3567603809549</v>
      </c>
      <c r="F3936" s="39">
        <v>1699.730093959346</v>
      </c>
      <c r="G3936" s="39">
        <v>2019.4834702416219</v>
      </c>
      <c r="H3936" s="39">
        <v>2054.760387560405</v>
      </c>
      <c r="I3936" s="39">
        <v>2123.8584319283091</v>
      </c>
    </row>
    <row r="3937" spans="1:9" x14ac:dyDescent="0.35">
      <c r="A3937" s="37" t="s">
        <v>247</v>
      </c>
      <c r="B3937" s="37" t="s">
        <v>142</v>
      </c>
      <c r="C3937" s="73" t="s">
        <v>80</v>
      </c>
      <c r="D3937" s="39">
        <v>1859</v>
      </c>
      <c r="E3937" s="39">
        <v>1943.683660562308</v>
      </c>
      <c r="F3937" s="39">
        <v>1940.659380897436</v>
      </c>
      <c r="G3937" s="39">
        <v>1925.078772731646</v>
      </c>
      <c r="H3937" s="39">
        <v>2253.3389757542341</v>
      </c>
      <c r="I3937" s="39">
        <v>2311.2986910401701</v>
      </c>
    </row>
    <row r="3938" spans="1:9" x14ac:dyDescent="0.35">
      <c r="A3938" s="37" t="s">
        <v>247</v>
      </c>
      <c r="B3938" s="37" t="s">
        <v>142</v>
      </c>
      <c r="C3938" s="73" t="s">
        <v>82</v>
      </c>
      <c r="D3938" s="39">
        <v>1956</v>
      </c>
      <c r="E3938" s="39">
        <v>1951.496816820794</v>
      </c>
      <c r="F3938" s="39">
        <v>2080.542858068216</v>
      </c>
      <c r="G3938" s="39">
        <v>2108.764438405844</v>
      </c>
      <c r="H3938" s="39">
        <v>2112.5184870240291</v>
      </c>
      <c r="I3938" s="39">
        <v>2447.9008695020889</v>
      </c>
    </row>
    <row r="3939" spans="1:9" x14ac:dyDescent="0.35">
      <c r="A3939" s="37" t="s">
        <v>247</v>
      </c>
      <c r="B3939" s="37" t="s">
        <v>142</v>
      </c>
      <c r="C3939" s="73" t="s">
        <v>84</v>
      </c>
      <c r="D3939" s="39">
        <v>1755</v>
      </c>
      <c r="E3939" s="39">
        <v>1972.767660207119</v>
      </c>
      <c r="F3939" s="39">
        <v>2030.2714044858719</v>
      </c>
      <c r="G3939" s="39">
        <v>2172.8788729141688</v>
      </c>
      <c r="H3939" s="39">
        <v>2224.0999802339438</v>
      </c>
      <c r="I3939" s="39">
        <v>2244.3770393557002</v>
      </c>
    </row>
    <row r="3940" spans="1:9" x14ac:dyDescent="0.35">
      <c r="A3940" s="37" t="s">
        <v>247</v>
      </c>
      <c r="B3940" s="37" t="s">
        <v>142</v>
      </c>
      <c r="C3940" s="73" t="s">
        <v>86</v>
      </c>
      <c r="D3940" s="39">
        <v>1610</v>
      </c>
      <c r="E3940" s="39">
        <v>1660.6300022655121</v>
      </c>
      <c r="F3940" s="39">
        <v>1893.0672130211619</v>
      </c>
      <c r="G3940" s="39">
        <v>1977.5231197380449</v>
      </c>
      <c r="H3940" s="39">
        <v>2119.8762856076</v>
      </c>
      <c r="I3940" s="39">
        <v>2188.073972854766</v>
      </c>
    </row>
    <row r="3941" spans="1:9" x14ac:dyDescent="0.35">
      <c r="A3941" s="37" t="s">
        <v>247</v>
      </c>
      <c r="B3941" s="37" t="s">
        <v>142</v>
      </c>
      <c r="C3941" s="73" t="s">
        <v>88</v>
      </c>
      <c r="D3941" s="39">
        <v>1064</v>
      </c>
      <c r="E3941" s="39">
        <v>1413.952820255256</v>
      </c>
      <c r="F3941" s="39">
        <v>1484.696255793257</v>
      </c>
      <c r="G3941" s="39">
        <v>1701.9130300316281</v>
      </c>
      <c r="H3941" s="39">
        <v>1795.5056074852139</v>
      </c>
      <c r="I3941" s="39">
        <v>1933.875318823006</v>
      </c>
    </row>
    <row r="3942" spans="1:9" x14ac:dyDescent="0.35">
      <c r="A3942" s="37" t="s">
        <v>247</v>
      </c>
      <c r="B3942" s="37" t="s">
        <v>142</v>
      </c>
      <c r="C3942" s="73" t="s">
        <v>90</v>
      </c>
      <c r="D3942" s="39">
        <v>546</v>
      </c>
      <c r="E3942" s="39">
        <v>869.14606422232123</v>
      </c>
      <c r="F3942" s="39">
        <v>1180.6191322903319</v>
      </c>
      <c r="G3942" s="39">
        <v>1261.2481475284931</v>
      </c>
      <c r="H3942" s="39">
        <v>1455.771829669244</v>
      </c>
      <c r="I3942" s="39">
        <v>1554.331004769427</v>
      </c>
    </row>
    <row r="3943" spans="1:9" x14ac:dyDescent="0.35">
      <c r="A3943" s="37" t="s">
        <v>247</v>
      </c>
      <c r="B3943" s="37" t="s">
        <v>142</v>
      </c>
      <c r="C3943" s="73" t="s">
        <v>92</v>
      </c>
      <c r="D3943" s="39">
        <v>338</v>
      </c>
      <c r="E3943" s="39">
        <v>534.32195375278604</v>
      </c>
      <c r="F3943" s="39">
        <v>854.36975112062066</v>
      </c>
      <c r="G3943" s="39">
        <v>1228.88774112434</v>
      </c>
      <c r="H3943" s="39">
        <v>1484.869228014421</v>
      </c>
      <c r="I3943" s="39">
        <v>1752.972831372103</v>
      </c>
    </row>
    <row r="3944" spans="1:9" x14ac:dyDescent="0.35">
      <c r="A3944" s="37" t="s">
        <v>247</v>
      </c>
      <c r="B3944" s="37" t="s">
        <v>143</v>
      </c>
      <c r="C3944" s="73" t="s">
        <v>57</v>
      </c>
      <c r="D3944" s="39">
        <v>1626</v>
      </c>
      <c r="E3944" s="39">
        <v>1786.6702191145259</v>
      </c>
      <c r="F3944" s="39">
        <v>1756.821563079797</v>
      </c>
      <c r="G3944" s="39">
        <v>1772.7150169142431</v>
      </c>
      <c r="H3944" s="39">
        <v>1798.113652914783</v>
      </c>
      <c r="I3944" s="39">
        <v>1793.969854902512</v>
      </c>
    </row>
    <row r="3945" spans="1:9" x14ac:dyDescent="0.35">
      <c r="A3945" s="37" t="s">
        <v>247</v>
      </c>
      <c r="B3945" s="37" t="s">
        <v>143</v>
      </c>
      <c r="C3945" s="74" t="s">
        <v>59</v>
      </c>
      <c r="D3945" s="39">
        <v>1929</v>
      </c>
      <c r="E3945" s="39">
        <v>1721.4963729296401</v>
      </c>
      <c r="F3945" s="39">
        <v>1868.414185902931</v>
      </c>
      <c r="G3945" s="39">
        <v>1844.442023624702</v>
      </c>
      <c r="H3945" s="39">
        <v>1860.7094722882171</v>
      </c>
      <c r="I3945" s="39">
        <v>1887.6654297720761</v>
      </c>
    </row>
    <row r="3946" spans="1:9" x14ac:dyDescent="0.35">
      <c r="A3946" s="37" t="s">
        <v>247</v>
      </c>
      <c r="B3946" s="37" t="s">
        <v>143</v>
      </c>
      <c r="C3946" s="73" t="s">
        <v>61</v>
      </c>
      <c r="D3946" s="39">
        <v>2207</v>
      </c>
      <c r="E3946" s="39">
        <v>2041.236069977532</v>
      </c>
      <c r="F3946" s="39">
        <v>1864.513796987972</v>
      </c>
      <c r="G3946" s="39">
        <v>1972.142169105605</v>
      </c>
      <c r="H3946" s="39">
        <v>1951.7762316894191</v>
      </c>
      <c r="I3946" s="39">
        <v>1970.498035920695</v>
      </c>
    </row>
    <row r="3947" spans="1:9" x14ac:dyDescent="0.35">
      <c r="A3947" s="37" t="s">
        <v>247</v>
      </c>
      <c r="B3947" s="37" t="s">
        <v>143</v>
      </c>
      <c r="C3947" s="73" t="s">
        <v>63</v>
      </c>
      <c r="D3947" s="39">
        <v>1875</v>
      </c>
      <c r="E3947" s="39">
        <v>1893.735385239564</v>
      </c>
      <c r="F3947" s="39">
        <v>1774.52541908084</v>
      </c>
      <c r="G3947" s="39">
        <v>1624.9886930705491</v>
      </c>
      <c r="H3947" s="39">
        <v>1685.879995946686</v>
      </c>
      <c r="I3947" s="39">
        <v>1665.619977077997</v>
      </c>
    </row>
    <row r="3948" spans="1:9" x14ac:dyDescent="0.35">
      <c r="A3948" s="37" t="s">
        <v>247</v>
      </c>
      <c r="B3948" s="37" t="s">
        <v>143</v>
      </c>
      <c r="C3948" s="73" t="s">
        <v>65</v>
      </c>
      <c r="D3948" s="39">
        <v>1564</v>
      </c>
      <c r="E3948" s="39">
        <v>1498.0645034342631</v>
      </c>
      <c r="F3948" s="39">
        <v>1603.3777778935239</v>
      </c>
      <c r="G3948" s="39">
        <v>1536.6455419052411</v>
      </c>
      <c r="H3948" s="39">
        <v>1424.6971710367261</v>
      </c>
      <c r="I3948" s="39">
        <v>1437.500217402333</v>
      </c>
    </row>
    <row r="3949" spans="1:9" x14ac:dyDescent="0.35">
      <c r="A3949" s="37" t="s">
        <v>247</v>
      </c>
      <c r="B3949" s="37" t="s">
        <v>143</v>
      </c>
      <c r="C3949" s="73" t="s">
        <v>67</v>
      </c>
      <c r="D3949" s="39">
        <v>1626</v>
      </c>
      <c r="E3949" s="39">
        <v>1527.391385220554</v>
      </c>
      <c r="F3949" s="39">
        <v>1560.9611985717761</v>
      </c>
      <c r="G3949" s="39">
        <v>1682.5795788658661</v>
      </c>
      <c r="H3949" s="39">
        <v>1638.3588521785771</v>
      </c>
      <c r="I3949" s="39">
        <v>1543.36770826106</v>
      </c>
    </row>
    <row r="3950" spans="1:9" x14ac:dyDescent="0.35">
      <c r="A3950" s="37" t="s">
        <v>247</v>
      </c>
      <c r="B3950" s="37" t="s">
        <v>143</v>
      </c>
      <c r="C3950" s="73" t="s">
        <v>69</v>
      </c>
      <c r="D3950" s="39">
        <v>1633</v>
      </c>
      <c r="E3950" s="39">
        <v>1585.0671237899801</v>
      </c>
      <c r="F3950" s="39">
        <v>1542.802750557109</v>
      </c>
      <c r="G3950" s="39">
        <v>1579.1354187618581</v>
      </c>
      <c r="H3950" s="39">
        <v>1688.407948313735</v>
      </c>
      <c r="I3950" s="39">
        <v>1651.973233785832</v>
      </c>
    </row>
    <row r="3951" spans="1:9" x14ac:dyDescent="0.35">
      <c r="A3951" s="37" t="s">
        <v>247</v>
      </c>
      <c r="B3951" s="37" t="s">
        <v>143</v>
      </c>
      <c r="C3951" s="73" t="s">
        <v>71</v>
      </c>
      <c r="D3951" s="39">
        <v>1524</v>
      </c>
      <c r="E3951" s="39">
        <v>1682.14201439679</v>
      </c>
      <c r="F3951" s="39">
        <v>1660.811965562184</v>
      </c>
      <c r="G3951" s="39">
        <v>1623.8765567160669</v>
      </c>
      <c r="H3951" s="39">
        <v>1661.3301329111339</v>
      </c>
      <c r="I3951" s="39">
        <v>1770.3482085438091</v>
      </c>
    </row>
    <row r="3952" spans="1:9" x14ac:dyDescent="0.35">
      <c r="A3952" s="37" t="s">
        <v>247</v>
      </c>
      <c r="B3952" s="37" t="s">
        <v>143</v>
      </c>
      <c r="C3952" s="73" t="s">
        <v>73</v>
      </c>
      <c r="D3952" s="39">
        <v>1629</v>
      </c>
      <c r="E3952" s="39">
        <v>1699.5449818717491</v>
      </c>
      <c r="F3952" s="39">
        <v>1828.6866959433</v>
      </c>
      <c r="G3952" s="39">
        <v>1816.889915375777</v>
      </c>
      <c r="H3952" s="39">
        <v>1779.7031947638609</v>
      </c>
      <c r="I3952" s="39">
        <v>1823.2488917046589</v>
      </c>
    </row>
    <row r="3953" spans="1:9" x14ac:dyDescent="0.35">
      <c r="A3953" s="37" t="s">
        <v>247</v>
      </c>
      <c r="B3953" s="37" t="s">
        <v>143</v>
      </c>
      <c r="C3953" s="73" t="s">
        <v>76</v>
      </c>
      <c r="D3953" s="39">
        <v>1937</v>
      </c>
      <c r="E3953" s="39">
        <v>1730.8343566113961</v>
      </c>
      <c r="F3953" s="39">
        <v>1839.1991672503609</v>
      </c>
      <c r="G3953" s="39">
        <v>1950.1326363168359</v>
      </c>
      <c r="H3953" s="39">
        <v>1941.967360989438</v>
      </c>
      <c r="I3953" s="39">
        <v>1906.5489538418569</v>
      </c>
    </row>
    <row r="3954" spans="1:9" x14ac:dyDescent="0.35">
      <c r="A3954" s="37" t="s">
        <v>247</v>
      </c>
      <c r="B3954" s="37" t="s">
        <v>143</v>
      </c>
      <c r="C3954" s="73" t="s">
        <v>78</v>
      </c>
      <c r="D3954" s="39">
        <v>2148</v>
      </c>
      <c r="E3954" s="39">
        <v>2058.7043114782159</v>
      </c>
      <c r="F3954" s="39">
        <v>1885.239250362735</v>
      </c>
      <c r="G3954" s="39">
        <v>2024.597876262347</v>
      </c>
      <c r="H3954" s="39">
        <v>2125.911404514738</v>
      </c>
      <c r="I3954" s="39">
        <v>2121.5667166383282</v>
      </c>
    </row>
    <row r="3955" spans="1:9" x14ac:dyDescent="0.35">
      <c r="A3955" s="37" t="s">
        <v>247</v>
      </c>
      <c r="B3955" s="37" t="s">
        <v>143</v>
      </c>
      <c r="C3955" s="73" t="s">
        <v>80</v>
      </c>
      <c r="D3955" s="39">
        <v>2471</v>
      </c>
      <c r="E3955" s="39">
        <v>2283.2825876911352</v>
      </c>
      <c r="F3955" s="39">
        <v>2220.6185051547732</v>
      </c>
      <c r="G3955" s="39">
        <v>2067.090693161098</v>
      </c>
      <c r="H3955" s="39">
        <v>2238.7012135353348</v>
      </c>
      <c r="I3955" s="39">
        <v>2337.765710750326</v>
      </c>
    </row>
    <row r="3956" spans="1:9" x14ac:dyDescent="0.35">
      <c r="A3956" s="37" t="s">
        <v>247</v>
      </c>
      <c r="B3956" s="37" t="s">
        <v>143</v>
      </c>
      <c r="C3956" s="73" t="s">
        <v>82</v>
      </c>
      <c r="D3956" s="39">
        <v>2512</v>
      </c>
      <c r="E3956" s="39">
        <v>2632.9866851565712</v>
      </c>
      <c r="F3956" s="39">
        <v>2485.756694122656</v>
      </c>
      <c r="G3956" s="39">
        <v>2447.3735764021012</v>
      </c>
      <c r="H3956" s="39">
        <v>2311.0696358660148</v>
      </c>
      <c r="I3956" s="39">
        <v>2523.0370268788429</v>
      </c>
    </row>
    <row r="3957" spans="1:9" x14ac:dyDescent="0.35">
      <c r="A3957" s="37" t="s">
        <v>247</v>
      </c>
      <c r="B3957" s="37" t="s">
        <v>143</v>
      </c>
      <c r="C3957" s="73" t="s">
        <v>84</v>
      </c>
      <c r="D3957" s="39">
        <v>2631</v>
      </c>
      <c r="E3957" s="39">
        <v>2701.2506906870581</v>
      </c>
      <c r="F3957" s="39">
        <v>2826.072649358649</v>
      </c>
      <c r="G3957" s="39">
        <v>2724.383607852797</v>
      </c>
      <c r="H3957" s="39">
        <v>2704.604185084349</v>
      </c>
      <c r="I3957" s="39">
        <v>2593.5776778958439</v>
      </c>
    </row>
    <row r="3958" spans="1:9" x14ac:dyDescent="0.35">
      <c r="A3958" s="37" t="s">
        <v>247</v>
      </c>
      <c r="B3958" s="37" t="s">
        <v>143</v>
      </c>
      <c r="C3958" s="73" t="s">
        <v>86</v>
      </c>
      <c r="D3958" s="39">
        <v>2515</v>
      </c>
      <c r="E3958" s="39">
        <v>2487.3963181838012</v>
      </c>
      <c r="F3958" s="39">
        <v>2594.2100953616941</v>
      </c>
      <c r="G3958" s="39">
        <v>2721.4211553460718</v>
      </c>
      <c r="H3958" s="39">
        <v>2658.737615009969</v>
      </c>
      <c r="I3958" s="39">
        <v>2653.7974146252941</v>
      </c>
    </row>
    <row r="3959" spans="1:9" x14ac:dyDescent="0.35">
      <c r="A3959" s="37" t="s">
        <v>247</v>
      </c>
      <c r="B3959" s="37" t="s">
        <v>143</v>
      </c>
      <c r="C3959" s="73" t="s">
        <v>88</v>
      </c>
      <c r="D3959" s="39">
        <v>1687</v>
      </c>
      <c r="E3959" s="39">
        <v>2190.9621708783338</v>
      </c>
      <c r="F3959" s="39">
        <v>2202.1552832081788</v>
      </c>
      <c r="G3959" s="39">
        <v>2333.046737724414</v>
      </c>
      <c r="H3959" s="39">
        <v>2459.0983468984709</v>
      </c>
      <c r="I3959" s="39">
        <v>2433.5592158565169</v>
      </c>
    </row>
    <row r="3960" spans="1:9" x14ac:dyDescent="0.35">
      <c r="A3960" s="37" t="s">
        <v>247</v>
      </c>
      <c r="B3960" s="37" t="s">
        <v>143</v>
      </c>
      <c r="C3960" s="73" t="s">
        <v>90</v>
      </c>
      <c r="D3960" s="39">
        <v>1011</v>
      </c>
      <c r="E3960" s="39">
        <v>1362.5204911913811</v>
      </c>
      <c r="F3960" s="39">
        <v>1806.047869200642</v>
      </c>
      <c r="G3960" s="39">
        <v>1855.337162569228</v>
      </c>
      <c r="H3960" s="39">
        <v>1999.419204671927</v>
      </c>
      <c r="I3960" s="39">
        <v>2122.7611643136411</v>
      </c>
    </row>
    <row r="3961" spans="1:9" x14ac:dyDescent="0.35">
      <c r="A3961" s="37" t="s">
        <v>247</v>
      </c>
      <c r="B3961" s="37" t="s">
        <v>143</v>
      </c>
      <c r="C3961" s="73" t="s">
        <v>92</v>
      </c>
      <c r="D3961" s="39">
        <v>800</v>
      </c>
      <c r="E3961" s="39">
        <v>991.23745411637674</v>
      </c>
      <c r="F3961" s="39">
        <v>1363.772395333157</v>
      </c>
      <c r="G3961" s="39">
        <v>1880.7082590357229</v>
      </c>
      <c r="H3961" s="39">
        <v>2190.9270622722352</v>
      </c>
      <c r="I3961" s="39">
        <v>2454.180871046769</v>
      </c>
    </row>
    <row r="3962" spans="1:9" x14ac:dyDescent="0.35">
      <c r="A3962" s="37" t="s">
        <v>247</v>
      </c>
      <c r="B3962" s="37" t="s">
        <v>144</v>
      </c>
      <c r="C3962" s="73" t="s">
        <v>57</v>
      </c>
      <c r="D3962" s="39">
        <v>1742</v>
      </c>
      <c r="E3962" s="39">
        <v>1713.608435651754</v>
      </c>
      <c r="F3962" s="39">
        <v>1674.7856241914481</v>
      </c>
      <c r="G3962" s="39">
        <v>1659.2088971041339</v>
      </c>
      <c r="H3962" s="39">
        <v>1649.698494021945</v>
      </c>
      <c r="I3962" s="39">
        <v>1617.975976893664</v>
      </c>
    </row>
    <row r="3963" spans="1:9" x14ac:dyDescent="0.35">
      <c r="A3963" s="37" t="s">
        <v>247</v>
      </c>
      <c r="B3963" s="37" t="s">
        <v>144</v>
      </c>
      <c r="C3963" s="74" t="s">
        <v>59</v>
      </c>
      <c r="D3963" s="39">
        <v>2140</v>
      </c>
      <c r="E3963" s="39">
        <v>1793.7923425873089</v>
      </c>
      <c r="F3963" s="39">
        <v>1778.754871541985</v>
      </c>
      <c r="G3963" s="39">
        <v>1743.094438518895</v>
      </c>
      <c r="H3963" s="39">
        <v>1728.9617052432341</v>
      </c>
      <c r="I3963" s="39">
        <v>1723.1012348143911</v>
      </c>
    </row>
    <row r="3964" spans="1:9" x14ac:dyDescent="0.35">
      <c r="A3964" s="37" t="s">
        <v>247</v>
      </c>
      <c r="B3964" s="37" t="s">
        <v>144</v>
      </c>
      <c r="C3964" s="73" t="s">
        <v>61</v>
      </c>
      <c r="D3964" s="39">
        <v>2535</v>
      </c>
      <c r="E3964" s="39">
        <v>2259.6664197941791</v>
      </c>
      <c r="F3964" s="39">
        <v>1968.5141570799749</v>
      </c>
      <c r="G3964" s="39">
        <v>1948.060453623315</v>
      </c>
      <c r="H3964" s="39">
        <v>1908.027856057412</v>
      </c>
      <c r="I3964" s="39">
        <v>1894.114438263209</v>
      </c>
    </row>
    <row r="3965" spans="1:9" x14ac:dyDescent="0.35">
      <c r="A3965" s="37" t="s">
        <v>247</v>
      </c>
      <c r="B3965" s="37" t="s">
        <v>144</v>
      </c>
      <c r="C3965" s="73" t="s">
        <v>63</v>
      </c>
      <c r="D3965" s="39">
        <v>2060</v>
      </c>
      <c r="E3965" s="39">
        <v>2333.613997331307</v>
      </c>
      <c r="F3965" s="39">
        <v>2136.505051958778</v>
      </c>
      <c r="G3965" s="39">
        <v>1906.743100689122</v>
      </c>
      <c r="H3965" s="39">
        <v>1867.7658505302229</v>
      </c>
      <c r="I3965" s="39">
        <v>1822.252540314428</v>
      </c>
    </row>
    <row r="3966" spans="1:9" x14ac:dyDescent="0.35">
      <c r="A3966" s="37" t="s">
        <v>247</v>
      </c>
      <c r="B3966" s="37" t="s">
        <v>144</v>
      </c>
      <c r="C3966" s="73" t="s">
        <v>65</v>
      </c>
      <c r="D3966" s="39">
        <v>1658</v>
      </c>
      <c r="E3966" s="39">
        <v>1462.5953713693409</v>
      </c>
      <c r="F3966" s="39">
        <v>1655.795639368331</v>
      </c>
      <c r="G3966" s="39">
        <v>1562.6361539440329</v>
      </c>
      <c r="H3966" s="39">
        <v>1416.2609630798941</v>
      </c>
      <c r="I3966" s="39">
        <v>1366.0904291851739</v>
      </c>
    </row>
    <row r="3967" spans="1:9" x14ac:dyDescent="0.35">
      <c r="A3967" s="37" t="s">
        <v>247</v>
      </c>
      <c r="B3967" s="37" t="s">
        <v>144</v>
      </c>
      <c r="C3967" s="73" t="s">
        <v>67</v>
      </c>
      <c r="D3967" s="39">
        <v>1786</v>
      </c>
      <c r="E3967" s="39">
        <v>1529.6705568892619</v>
      </c>
      <c r="F3967" s="39">
        <v>1506.8503097437731</v>
      </c>
      <c r="G3967" s="39">
        <v>1644.918837483584</v>
      </c>
      <c r="H3967" s="39">
        <v>1578.7929860564941</v>
      </c>
      <c r="I3967" s="39">
        <v>1460.3866010679189</v>
      </c>
    </row>
    <row r="3968" spans="1:9" x14ac:dyDescent="0.35">
      <c r="A3968" s="37" t="s">
        <v>247</v>
      </c>
      <c r="B3968" s="37" t="s">
        <v>144</v>
      </c>
      <c r="C3968" s="73" t="s">
        <v>69</v>
      </c>
      <c r="D3968" s="39">
        <v>1773</v>
      </c>
      <c r="E3968" s="39">
        <v>1722.051742582041</v>
      </c>
      <c r="F3968" s="39">
        <v>1592.5611086911169</v>
      </c>
      <c r="G3968" s="39">
        <v>1595.0145044254509</v>
      </c>
      <c r="H3968" s="39">
        <v>1702.5330167947509</v>
      </c>
      <c r="I3968" s="39">
        <v>1644.722326352691</v>
      </c>
    </row>
    <row r="3969" spans="1:9" x14ac:dyDescent="0.35">
      <c r="A3969" s="37" t="s">
        <v>247</v>
      </c>
      <c r="B3969" s="37" t="s">
        <v>144</v>
      </c>
      <c r="C3969" s="73" t="s">
        <v>71</v>
      </c>
      <c r="D3969" s="39">
        <v>1715</v>
      </c>
      <c r="E3969" s="39">
        <v>1814.5334510338821</v>
      </c>
      <c r="F3969" s="39">
        <v>1789.408607342054</v>
      </c>
      <c r="G3969" s="39">
        <v>1686.5250118067149</v>
      </c>
      <c r="H3969" s="39">
        <v>1693.4024820889611</v>
      </c>
      <c r="I3969" s="39">
        <v>1785.9704443762189</v>
      </c>
    </row>
    <row r="3970" spans="1:9" x14ac:dyDescent="0.35">
      <c r="A3970" s="37" t="s">
        <v>247</v>
      </c>
      <c r="B3970" s="37" t="s">
        <v>144</v>
      </c>
      <c r="C3970" s="73" t="s">
        <v>73</v>
      </c>
      <c r="D3970" s="39">
        <v>1819</v>
      </c>
      <c r="E3970" s="39">
        <v>1828.472298965974</v>
      </c>
      <c r="F3970" s="39">
        <v>1911.412370047979</v>
      </c>
      <c r="G3970" s="39">
        <v>1883.4506746447321</v>
      </c>
      <c r="H3970" s="39">
        <v>1789.8794944133519</v>
      </c>
      <c r="I3970" s="39">
        <v>1797.6631302702631</v>
      </c>
    </row>
    <row r="3971" spans="1:9" x14ac:dyDescent="0.35">
      <c r="A3971" s="37" t="s">
        <v>247</v>
      </c>
      <c r="B3971" s="37" t="s">
        <v>144</v>
      </c>
      <c r="C3971" s="73" t="s">
        <v>76</v>
      </c>
      <c r="D3971" s="39">
        <v>2137</v>
      </c>
      <c r="E3971" s="39">
        <v>2000.9121611514611</v>
      </c>
      <c r="F3971" s="39">
        <v>2065.073540590985</v>
      </c>
      <c r="G3971" s="39">
        <v>2130.7668121406632</v>
      </c>
      <c r="H3971" s="39">
        <v>2099.4092703534639</v>
      </c>
      <c r="I3971" s="39">
        <v>2007.2802448338059</v>
      </c>
    </row>
    <row r="3972" spans="1:9" x14ac:dyDescent="0.35">
      <c r="A3972" s="37" t="s">
        <v>247</v>
      </c>
      <c r="B3972" s="37" t="s">
        <v>144</v>
      </c>
      <c r="C3972" s="73" t="s">
        <v>78</v>
      </c>
      <c r="D3972" s="39">
        <v>2356</v>
      </c>
      <c r="E3972" s="39">
        <v>2263.9996864734399</v>
      </c>
      <c r="F3972" s="39">
        <v>2149.1797762622591</v>
      </c>
      <c r="G3972" s="39">
        <v>2248.5371412525628</v>
      </c>
      <c r="H3972" s="39">
        <v>2300.7643616905038</v>
      </c>
      <c r="I3972" s="39">
        <v>2263.090747736976</v>
      </c>
    </row>
    <row r="3973" spans="1:9" x14ac:dyDescent="0.35">
      <c r="A3973" s="37" t="s">
        <v>247</v>
      </c>
      <c r="B3973" s="37" t="s">
        <v>144</v>
      </c>
      <c r="C3973" s="73" t="s">
        <v>80</v>
      </c>
      <c r="D3973" s="39">
        <v>2602</v>
      </c>
      <c r="E3973" s="39">
        <v>2556.8507947507528</v>
      </c>
      <c r="F3973" s="39">
        <v>2488.1162667422518</v>
      </c>
      <c r="G3973" s="39">
        <v>2380.6880701308901</v>
      </c>
      <c r="H3973" s="39">
        <v>2512.5514943344092</v>
      </c>
      <c r="I3973" s="39">
        <v>2557.0624979258728</v>
      </c>
    </row>
    <row r="3974" spans="1:9" x14ac:dyDescent="0.35">
      <c r="A3974" s="37" t="s">
        <v>247</v>
      </c>
      <c r="B3974" s="37" t="s">
        <v>144</v>
      </c>
      <c r="C3974" s="73" t="s">
        <v>82</v>
      </c>
      <c r="D3974" s="39">
        <v>2849</v>
      </c>
      <c r="E3974" s="39">
        <v>2832.5031571766899</v>
      </c>
      <c r="F3974" s="39">
        <v>2803.2538794297739</v>
      </c>
      <c r="G3974" s="39">
        <v>2748.4786995388849</v>
      </c>
      <c r="H3974" s="39">
        <v>2642.1868213597409</v>
      </c>
      <c r="I3974" s="39">
        <v>2805.5883263877172</v>
      </c>
    </row>
    <row r="3975" spans="1:9" x14ac:dyDescent="0.35">
      <c r="A3975" s="37" t="s">
        <v>247</v>
      </c>
      <c r="B3975" s="37" t="s">
        <v>144</v>
      </c>
      <c r="C3975" s="73" t="s">
        <v>84</v>
      </c>
      <c r="D3975" s="39">
        <v>2808</v>
      </c>
      <c r="E3975" s="39">
        <v>2938.1231862155319</v>
      </c>
      <c r="F3975" s="39">
        <v>2948.6864048031662</v>
      </c>
      <c r="G3975" s="39">
        <v>2927.2596390988601</v>
      </c>
      <c r="H3975" s="39">
        <v>2879.499224706542</v>
      </c>
      <c r="I3975" s="39">
        <v>2774.7109276189472</v>
      </c>
    </row>
    <row r="3976" spans="1:9" x14ac:dyDescent="0.35">
      <c r="A3976" s="37" t="s">
        <v>247</v>
      </c>
      <c r="B3976" s="37" t="s">
        <v>144</v>
      </c>
      <c r="C3976" s="73" t="s">
        <v>86</v>
      </c>
      <c r="D3976" s="39">
        <v>2623</v>
      </c>
      <c r="E3976" s="39">
        <v>2769.920018354323</v>
      </c>
      <c r="F3976" s="39">
        <v>2928.84188682288</v>
      </c>
      <c r="G3976" s="39">
        <v>2954.094820580638</v>
      </c>
      <c r="H3976" s="39">
        <v>2939.4814771602919</v>
      </c>
      <c r="I3976" s="39">
        <v>2898.6040227400622</v>
      </c>
    </row>
    <row r="3977" spans="1:9" x14ac:dyDescent="0.35">
      <c r="A3977" s="37" t="s">
        <v>247</v>
      </c>
      <c r="B3977" s="37" t="s">
        <v>144</v>
      </c>
      <c r="C3977" s="73" t="s">
        <v>88</v>
      </c>
      <c r="D3977" s="39">
        <v>1830</v>
      </c>
      <c r="E3977" s="39">
        <v>2489.648900421731</v>
      </c>
      <c r="F3977" s="39">
        <v>2650.060724227495</v>
      </c>
      <c r="G3977" s="39">
        <v>2831.2895962291018</v>
      </c>
      <c r="H3977" s="39">
        <v>2868.4303031509539</v>
      </c>
      <c r="I3977" s="39">
        <v>2865.2004313128782</v>
      </c>
    </row>
    <row r="3978" spans="1:9" x14ac:dyDescent="0.35">
      <c r="A3978" s="37" t="s">
        <v>247</v>
      </c>
      <c r="B3978" s="37" t="s">
        <v>144</v>
      </c>
      <c r="C3978" s="73" t="s">
        <v>90</v>
      </c>
      <c r="D3978" s="39">
        <v>1205</v>
      </c>
      <c r="E3978" s="39">
        <v>1540.6720068151451</v>
      </c>
      <c r="F3978" s="39">
        <v>2112.3694058857718</v>
      </c>
      <c r="G3978" s="39">
        <v>2268.6069901849341</v>
      </c>
      <c r="H3978" s="39">
        <v>2450.267655026149</v>
      </c>
      <c r="I3978" s="39">
        <v>2495.3132329271111</v>
      </c>
    </row>
    <row r="3979" spans="1:9" x14ac:dyDescent="0.35">
      <c r="A3979" s="37" t="s">
        <v>247</v>
      </c>
      <c r="B3979" s="37" t="s">
        <v>144</v>
      </c>
      <c r="C3979" s="73" t="s">
        <v>92</v>
      </c>
      <c r="D3979" s="39">
        <v>1003</v>
      </c>
      <c r="E3979" s="39">
        <v>1314.289635462563</v>
      </c>
      <c r="F3979" s="39">
        <v>1735.3491905586229</v>
      </c>
      <c r="G3979" s="39">
        <v>2383.9996129107622</v>
      </c>
      <c r="H3979" s="39">
        <v>2853.2581097492089</v>
      </c>
      <c r="I3979" s="39">
        <v>3240.038042103331</v>
      </c>
    </row>
    <row r="3980" spans="1:9" x14ac:dyDescent="0.35">
      <c r="A3980" s="37" t="s">
        <v>247</v>
      </c>
      <c r="B3980" s="37" t="s">
        <v>145</v>
      </c>
      <c r="C3980" s="73" t="s">
        <v>57</v>
      </c>
      <c r="D3980" s="39">
        <v>17566</v>
      </c>
      <c r="E3980" s="39">
        <v>19995.650132168779</v>
      </c>
      <c r="F3980" s="39">
        <v>21125.5420066486</v>
      </c>
      <c r="G3980" s="39">
        <v>22831.069608382852</v>
      </c>
      <c r="H3980" s="39">
        <v>24756.853810181379</v>
      </c>
      <c r="I3980" s="39">
        <v>26158.238902157209</v>
      </c>
    </row>
    <row r="3981" spans="1:9" x14ac:dyDescent="0.35">
      <c r="A3981" s="37" t="s">
        <v>247</v>
      </c>
      <c r="B3981" s="37" t="s">
        <v>145</v>
      </c>
      <c r="C3981" s="74" t="s">
        <v>59</v>
      </c>
      <c r="D3981" s="39">
        <v>20815</v>
      </c>
      <c r="E3981" s="39">
        <v>21268.688115614292</v>
      </c>
      <c r="F3981" s="39">
        <v>23325.787389164991</v>
      </c>
      <c r="G3981" s="39">
        <v>24603.520247417298</v>
      </c>
      <c r="H3981" s="39">
        <v>26386.433477692499</v>
      </c>
      <c r="I3981" s="39">
        <v>28369.321729135489</v>
      </c>
    </row>
    <row r="3982" spans="1:9" x14ac:dyDescent="0.35">
      <c r="A3982" s="37" t="s">
        <v>247</v>
      </c>
      <c r="B3982" s="37" t="s">
        <v>145</v>
      </c>
      <c r="C3982" s="73" t="s">
        <v>61</v>
      </c>
      <c r="D3982" s="39">
        <v>22807</v>
      </c>
      <c r="E3982" s="39">
        <v>24767.54781163764</v>
      </c>
      <c r="F3982" s="39">
        <v>24870.062992194671</v>
      </c>
      <c r="G3982" s="39">
        <v>26888.623760373652</v>
      </c>
      <c r="H3982" s="39">
        <v>28244.412299926189</v>
      </c>
      <c r="I3982" s="39">
        <v>30101.515894274311</v>
      </c>
    </row>
    <row r="3983" spans="1:9" x14ac:dyDescent="0.35">
      <c r="A3983" s="37" t="s">
        <v>247</v>
      </c>
      <c r="B3983" s="37" t="s">
        <v>145</v>
      </c>
      <c r="C3983" s="73" t="s">
        <v>63</v>
      </c>
      <c r="D3983" s="39">
        <v>20360</v>
      </c>
      <c r="E3983" s="39">
        <v>24833.263767217439</v>
      </c>
      <c r="F3983" s="39">
        <v>26434.02292158419</v>
      </c>
      <c r="G3983" s="39">
        <v>26494.647078056641</v>
      </c>
      <c r="H3983" s="39">
        <v>28315.698209493541</v>
      </c>
      <c r="I3983" s="39">
        <v>29612.851670974771</v>
      </c>
    </row>
    <row r="3984" spans="1:9" x14ac:dyDescent="0.35">
      <c r="A3984" s="37" t="s">
        <v>247</v>
      </c>
      <c r="B3984" s="37" t="s">
        <v>145</v>
      </c>
      <c r="C3984" s="73" t="s">
        <v>65</v>
      </c>
      <c r="D3984" s="39">
        <v>17701</v>
      </c>
      <c r="E3984" s="39">
        <v>20508.433568523829</v>
      </c>
      <c r="F3984" s="39">
        <v>24688.96362311094</v>
      </c>
      <c r="G3984" s="39">
        <v>26042.82471992639</v>
      </c>
      <c r="H3984" s="39">
        <v>26047.95626993573</v>
      </c>
      <c r="I3984" s="39">
        <v>27325.608507655448</v>
      </c>
    </row>
    <row r="3985" spans="1:9" x14ac:dyDescent="0.35">
      <c r="A3985" s="37" t="s">
        <v>247</v>
      </c>
      <c r="B3985" s="37" t="s">
        <v>145</v>
      </c>
      <c r="C3985" s="73" t="s">
        <v>67</v>
      </c>
      <c r="D3985" s="39">
        <v>18652</v>
      </c>
      <c r="E3985" s="39">
        <v>19595.474051461621</v>
      </c>
      <c r="F3985" s="39">
        <v>22430.080366778009</v>
      </c>
      <c r="G3985" s="39">
        <v>26058.882454458151</v>
      </c>
      <c r="H3985" s="39">
        <v>27200.264215921408</v>
      </c>
      <c r="I3985" s="39">
        <v>27228.150777745661</v>
      </c>
    </row>
    <row r="3986" spans="1:9" x14ac:dyDescent="0.35">
      <c r="A3986" s="37" t="s">
        <v>247</v>
      </c>
      <c r="B3986" s="37" t="s">
        <v>145</v>
      </c>
      <c r="C3986" s="73" t="s">
        <v>69</v>
      </c>
      <c r="D3986" s="39">
        <v>20322</v>
      </c>
      <c r="E3986" s="39">
        <v>21496.606293934779</v>
      </c>
      <c r="F3986" s="39">
        <v>22559.921717860459</v>
      </c>
      <c r="G3986" s="39">
        <v>25148.323916695259</v>
      </c>
      <c r="H3986" s="39">
        <v>28494.207028526282</v>
      </c>
      <c r="I3986" s="39">
        <v>29548.77877961511</v>
      </c>
    </row>
    <row r="3987" spans="1:9" x14ac:dyDescent="0.35">
      <c r="A3987" s="37" t="s">
        <v>247</v>
      </c>
      <c r="B3987" s="37" t="s">
        <v>145</v>
      </c>
      <c r="C3987" s="73" t="s">
        <v>71</v>
      </c>
      <c r="D3987" s="39">
        <v>21757</v>
      </c>
      <c r="E3987" s="39">
        <v>24103.978689975589</v>
      </c>
      <c r="F3987" s="39">
        <v>25179.63292606996</v>
      </c>
      <c r="G3987" s="39">
        <v>26285.497861695709</v>
      </c>
      <c r="H3987" s="39">
        <v>28822.39077331157</v>
      </c>
      <c r="I3987" s="39">
        <v>32209.0755590886</v>
      </c>
    </row>
    <row r="3988" spans="1:9" x14ac:dyDescent="0.35">
      <c r="A3988" s="37" t="s">
        <v>247</v>
      </c>
      <c r="B3988" s="37" t="s">
        <v>145</v>
      </c>
      <c r="C3988" s="73" t="s">
        <v>73</v>
      </c>
      <c r="D3988" s="39">
        <v>21326</v>
      </c>
      <c r="E3988" s="39">
        <v>25598.93619702083</v>
      </c>
      <c r="F3988" s="39">
        <v>27535.593192845099</v>
      </c>
      <c r="G3988" s="39">
        <v>28814.20677227238</v>
      </c>
      <c r="H3988" s="39">
        <v>29933.424296907491</v>
      </c>
      <c r="I3988" s="39">
        <v>32522.781573461529</v>
      </c>
    </row>
    <row r="3989" spans="1:9" x14ac:dyDescent="0.35">
      <c r="A3989" s="37" t="s">
        <v>247</v>
      </c>
      <c r="B3989" s="37" t="s">
        <v>145</v>
      </c>
      <c r="C3989" s="73" t="s">
        <v>76</v>
      </c>
      <c r="D3989" s="39">
        <v>23313</v>
      </c>
      <c r="E3989" s="39">
        <v>24147.868625385508</v>
      </c>
      <c r="F3989" s="39">
        <v>28185.853231205339</v>
      </c>
      <c r="G3989" s="39">
        <v>30288.658266572751</v>
      </c>
      <c r="H3989" s="39">
        <v>31649.80194017629</v>
      </c>
      <c r="I3989" s="39">
        <v>32770.47244794733</v>
      </c>
    </row>
    <row r="3990" spans="1:9" x14ac:dyDescent="0.35">
      <c r="A3990" s="37" t="s">
        <v>247</v>
      </c>
      <c r="B3990" s="37" t="s">
        <v>145</v>
      </c>
      <c r="C3990" s="73" t="s">
        <v>78</v>
      </c>
      <c r="D3990" s="39">
        <v>23051</v>
      </c>
      <c r="E3990" s="39">
        <v>25226.176256791339</v>
      </c>
      <c r="F3990" s="39">
        <v>25617.701631878492</v>
      </c>
      <c r="G3990" s="39">
        <v>29813.89718578101</v>
      </c>
      <c r="H3990" s="39">
        <v>31968.940334049999</v>
      </c>
      <c r="I3990" s="39">
        <v>33354.143004864272</v>
      </c>
    </row>
    <row r="3991" spans="1:9" x14ac:dyDescent="0.35">
      <c r="A3991" s="37" t="s">
        <v>247</v>
      </c>
      <c r="B3991" s="37" t="s">
        <v>145</v>
      </c>
      <c r="C3991" s="73" t="s">
        <v>80</v>
      </c>
      <c r="D3991" s="39">
        <v>22803</v>
      </c>
      <c r="E3991" s="39">
        <v>24985.486543397779</v>
      </c>
      <c r="F3991" s="39">
        <v>26575.724198140371</v>
      </c>
      <c r="G3991" s="39">
        <v>27107.635163531111</v>
      </c>
      <c r="H3991" s="39">
        <v>31450.67039998421</v>
      </c>
      <c r="I3991" s="39">
        <v>33653.980968552787</v>
      </c>
    </row>
    <row r="3992" spans="1:9" x14ac:dyDescent="0.35">
      <c r="A3992" s="37" t="s">
        <v>247</v>
      </c>
      <c r="B3992" s="37" t="s">
        <v>145</v>
      </c>
      <c r="C3992" s="73" t="s">
        <v>82</v>
      </c>
      <c r="D3992" s="39">
        <v>22667</v>
      </c>
      <c r="E3992" s="39">
        <v>25168.408154817531</v>
      </c>
      <c r="F3992" s="39">
        <v>26799.129624282599</v>
      </c>
      <c r="G3992" s="39">
        <v>28514.417303977822</v>
      </c>
      <c r="H3992" s="39">
        <v>29174.067009192779</v>
      </c>
      <c r="I3992" s="39">
        <v>33747.032026713598</v>
      </c>
    </row>
    <row r="3993" spans="1:9" x14ac:dyDescent="0.35">
      <c r="A3993" s="37" t="s">
        <v>247</v>
      </c>
      <c r="B3993" s="37" t="s">
        <v>145</v>
      </c>
      <c r="C3993" s="73" t="s">
        <v>84</v>
      </c>
      <c r="D3993" s="39">
        <v>20811</v>
      </c>
      <c r="E3993" s="39">
        <v>24532.588810467099</v>
      </c>
      <c r="F3993" s="39">
        <v>26550.304067338231</v>
      </c>
      <c r="G3993" s="39">
        <v>28329.197875433081</v>
      </c>
      <c r="H3993" s="39">
        <v>30106.493940677559</v>
      </c>
      <c r="I3993" s="39">
        <v>30897.42719022663</v>
      </c>
    </row>
    <row r="3994" spans="1:9" x14ac:dyDescent="0.35">
      <c r="A3994" s="37" t="s">
        <v>247</v>
      </c>
      <c r="B3994" s="37" t="s">
        <v>145</v>
      </c>
      <c r="C3994" s="73" t="s">
        <v>86</v>
      </c>
      <c r="D3994" s="39">
        <v>19952</v>
      </c>
      <c r="E3994" s="39">
        <v>21838.405704481331</v>
      </c>
      <c r="F3994" s="39">
        <v>25192.856945696789</v>
      </c>
      <c r="G3994" s="39">
        <v>27315.5598291145</v>
      </c>
      <c r="H3994" s="39">
        <v>29184.988769565611</v>
      </c>
      <c r="I3994" s="39">
        <v>31001.581457880358</v>
      </c>
    </row>
    <row r="3995" spans="1:9" x14ac:dyDescent="0.35">
      <c r="A3995" s="37" t="s">
        <v>247</v>
      </c>
      <c r="B3995" s="37" t="s">
        <v>145</v>
      </c>
      <c r="C3995" s="73" t="s">
        <v>88</v>
      </c>
      <c r="D3995" s="39">
        <v>14428</v>
      </c>
      <c r="E3995" s="39">
        <v>19714.695734897879</v>
      </c>
      <c r="F3995" s="39">
        <v>21359.262877045341</v>
      </c>
      <c r="G3995" s="39">
        <v>24767.554082676641</v>
      </c>
      <c r="H3995" s="39">
        <v>26918.883547713449</v>
      </c>
      <c r="I3995" s="39">
        <v>28866.591554446299</v>
      </c>
    </row>
    <row r="3996" spans="1:9" x14ac:dyDescent="0.35">
      <c r="A3996" s="37" t="s">
        <v>247</v>
      </c>
      <c r="B3996" s="37" t="s">
        <v>145</v>
      </c>
      <c r="C3996" s="73" t="s">
        <v>90</v>
      </c>
      <c r="D3996" s="39">
        <v>9312</v>
      </c>
      <c r="E3996" s="39">
        <v>13004.92018541622</v>
      </c>
      <c r="F3996" s="39">
        <v>17622.539892390749</v>
      </c>
      <c r="G3996" s="39">
        <v>19332.892769132599</v>
      </c>
      <c r="H3996" s="39">
        <v>22597.163828403729</v>
      </c>
      <c r="I3996" s="39">
        <v>24706.96146868126</v>
      </c>
    </row>
    <row r="3997" spans="1:9" x14ac:dyDescent="0.35">
      <c r="A3997" s="37" t="s">
        <v>247</v>
      </c>
      <c r="B3997" s="37" t="s">
        <v>145</v>
      </c>
      <c r="C3997" s="73" t="s">
        <v>92</v>
      </c>
      <c r="D3997" s="39">
        <v>9005</v>
      </c>
      <c r="E3997" s="39">
        <v>11923.894852664849</v>
      </c>
      <c r="F3997" s="39">
        <v>16400.958040692582</v>
      </c>
      <c r="G3997" s="39">
        <v>22728.855512431361</v>
      </c>
      <c r="H3997" s="39">
        <v>27906.477868873841</v>
      </c>
      <c r="I3997" s="39">
        <v>33448.653463022907</v>
      </c>
    </row>
    <row r="3998" spans="1:9" x14ac:dyDescent="0.35">
      <c r="A3998" s="37" t="s">
        <v>247</v>
      </c>
      <c r="B3998" s="37" t="s">
        <v>146</v>
      </c>
      <c r="C3998" s="73" t="s">
        <v>57</v>
      </c>
      <c r="D3998" s="39">
        <v>1102</v>
      </c>
      <c r="E3998" s="39">
        <v>1189.096258362812</v>
      </c>
      <c r="F3998" s="39">
        <v>1212.001397607989</v>
      </c>
      <c r="G3998" s="39">
        <v>1235.1005988035399</v>
      </c>
      <c r="H3998" s="39">
        <v>1265.2841540818019</v>
      </c>
      <c r="I3998" s="39">
        <v>1271.4481028766579</v>
      </c>
    </row>
    <row r="3999" spans="1:9" x14ac:dyDescent="0.35">
      <c r="A3999" s="37" t="s">
        <v>247</v>
      </c>
      <c r="B3999" s="37" t="s">
        <v>146</v>
      </c>
      <c r="C3999" s="74" t="s">
        <v>59</v>
      </c>
      <c r="D3999" s="39">
        <v>1552</v>
      </c>
      <c r="E3999" s="39">
        <v>1335.88688912987</v>
      </c>
      <c r="F3999" s="39">
        <v>1419.324808904885</v>
      </c>
      <c r="G3999" s="39">
        <v>1438.466994096915</v>
      </c>
      <c r="H3999" s="39">
        <v>1461.568078561688</v>
      </c>
      <c r="I3999" s="39">
        <v>1497.121961631464</v>
      </c>
    </row>
    <row r="4000" spans="1:9" x14ac:dyDescent="0.35">
      <c r="A4000" s="37" t="s">
        <v>247</v>
      </c>
      <c r="B4000" s="37" t="s">
        <v>146</v>
      </c>
      <c r="C4000" s="73" t="s">
        <v>61</v>
      </c>
      <c r="D4000" s="39">
        <v>1921</v>
      </c>
      <c r="E4000" s="39">
        <v>1660.4176561139341</v>
      </c>
      <c r="F4000" s="39">
        <v>1475.990751314105</v>
      </c>
      <c r="G4000" s="39">
        <v>1539.831831759986</v>
      </c>
      <c r="H4000" s="39">
        <v>1548.8563944783009</v>
      </c>
      <c r="I4000" s="39">
        <v>1571.766955959275</v>
      </c>
    </row>
    <row r="4001" spans="1:9" x14ac:dyDescent="0.35">
      <c r="A4001" s="37" t="s">
        <v>247</v>
      </c>
      <c r="B4001" s="37" t="s">
        <v>146</v>
      </c>
      <c r="C4001" s="73" t="s">
        <v>63</v>
      </c>
      <c r="D4001" s="39">
        <v>1530</v>
      </c>
      <c r="E4001" s="39">
        <v>1813.846503132522</v>
      </c>
      <c r="F4001" s="39">
        <v>1615.8816348020489</v>
      </c>
      <c r="G4001" s="39">
        <v>1450.727395880004</v>
      </c>
      <c r="H4001" s="39">
        <v>1487.0694378991</v>
      </c>
      <c r="I4001" s="39">
        <v>1486.619870122136</v>
      </c>
    </row>
    <row r="4002" spans="1:9" x14ac:dyDescent="0.35">
      <c r="A4002" s="37" t="s">
        <v>247</v>
      </c>
      <c r="B4002" s="37" t="s">
        <v>146</v>
      </c>
      <c r="C4002" s="73" t="s">
        <v>65</v>
      </c>
      <c r="D4002" s="39">
        <v>963</v>
      </c>
      <c r="E4002" s="39">
        <v>1090.237632668734</v>
      </c>
      <c r="F4002" s="39">
        <v>1296.1266192489579</v>
      </c>
      <c r="G4002" s="39">
        <v>1186.1461434661171</v>
      </c>
      <c r="H4002" s="39">
        <v>1072.700362471985</v>
      </c>
      <c r="I4002" s="39">
        <v>1068.0811120129531</v>
      </c>
    </row>
    <row r="4003" spans="1:9" x14ac:dyDescent="0.35">
      <c r="A4003" s="37" t="s">
        <v>247</v>
      </c>
      <c r="B4003" s="37" t="s">
        <v>146</v>
      </c>
      <c r="C4003" s="73" t="s">
        <v>67</v>
      </c>
      <c r="D4003" s="39">
        <v>1206</v>
      </c>
      <c r="E4003" s="39">
        <v>1019.621791281256</v>
      </c>
      <c r="F4003" s="39">
        <v>1161.458247709061</v>
      </c>
      <c r="G4003" s="39">
        <v>1311.8832520884191</v>
      </c>
      <c r="H4003" s="39">
        <v>1239.324685227512</v>
      </c>
      <c r="I4003" s="39">
        <v>1154.8998799249091</v>
      </c>
    </row>
    <row r="4004" spans="1:9" x14ac:dyDescent="0.35">
      <c r="A4004" s="37" t="s">
        <v>247</v>
      </c>
      <c r="B4004" s="37" t="s">
        <v>146</v>
      </c>
      <c r="C4004" s="73" t="s">
        <v>69</v>
      </c>
      <c r="D4004" s="39">
        <v>1198</v>
      </c>
      <c r="E4004" s="39">
        <v>1290.0946829861871</v>
      </c>
      <c r="F4004" s="39">
        <v>1202.9404049795039</v>
      </c>
      <c r="G4004" s="39">
        <v>1313.93869459496</v>
      </c>
      <c r="H4004" s="39">
        <v>1434.5537605332891</v>
      </c>
      <c r="I4004" s="39">
        <v>1382.63333979702</v>
      </c>
    </row>
    <row r="4005" spans="1:9" x14ac:dyDescent="0.35">
      <c r="A4005" s="37" t="s">
        <v>247</v>
      </c>
      <c r="B4005" s="37" t="s">
        <v>146</v>
      </c>
      <c r="C4005" s="73" t="s">
        <v>71</v>
      </c>
      <c r="D4005" s="39">
        <v>1301</v>
      </c>
      <c r="E4005" s="39">
        <v>1344.723844851198</v>
      </c>
      <c r="F4005" s="39">
        <v>1424.604706892753</v>
      </c>
      <c r="G4005" s="39">
        <v>1358.506586955087</v>
      </c>
      <c r="H4005" s="39">
        <v>1443.086212713511</v>
      </c>
      <c r="I4005" s="39">
        <v>1552.567262521168</v>
      </c>
    </row>
    <row r="4006" spans="1:9" x14ac:dyDescent="0.35">
      <c r="A4006" s="37" t="s">
        <v>247</v>
      </c>
      <c r="B4006" s="37" t="s">
        <v>146</v>
      </c>
      <c r="C4006" s="73" t="s">
        <v>73</v>
      </c>
      <c r="D4006" s="39">
        <v>1304</v>
      </c>
      <c r="E4006" s="39">
        <v>1418.6127300474429</v>
      </c>
      <c r="F4006" s="39">
        <v>1463.7899615434551</v>
      </c>
      <c r="G4006" s="39">
        <v>1521.652726588748</v>
      </c>
      <c r="H4006" s="39">
        <v>1463.9961519563799</v>
      </c>
      <c r="I4006" s="39">
        <v>1537.651851536144</v>
      </c>
    </row>
    <row r="4007" spans="1:9" x14ac:dyDescent="0.35">
      <c r="A4007" s="37" t="s">
        <v>247</v>
      </c>
      <c r="B4007" s="37" t="s">
        <v>146</v>
      </c>
      <c r="C4007" s="73" t="s">
        <v>76</v>
      </c>
      <c r="D4007" s="39">
        <v>1588</v>
      </c>
      <c r="E4007" s="39">
        <v>1458.526273591385</v>
      </c>
      <c r="F4007" s="39">
        <v>1585.6180183967981</v>
      </c>
      <c r="G4007" s="39">
        <v>1630.0769289603761</v>
      </c>
      <c r="H4007" s="39">
        <v>1670.662047496997</v>
      </c>
      <c r="I4007" s="39">
        <v>1622.728033119698</v>
      </c>
    </row>
    <row r="4008" spans="1:9" x14ac:dyDescent="0.35">
      <c r="A4008" s="37" t="s">
        <v>247</v>
      </c>
      <c r="B4008" s="37" t="s">
        <v>146</v>
      </c>
      <c r="C4008" s="73" t="s">
        <v>78</v>
      </c>
      <c r="D4008" s="39">
        <v>1808</v>
      </c>
      <c r="E4008" s="39">
        <v>1689.264089349251</v>
      </c>
      <c r="F4008" s="39">
        <v>1576.1563959744019</v>
      </c>
      <c r="G4008" s="39">
        <v>1710.8311988460009</v>
      </c>
      <c r="H4008" s="39">
        <v>1753.017931823013</v>
      </c>
      <c r="I4008" s="39">
        <v>1785.6162727515939</v>
      </c>
    </row>
    <row r="4009" spans="1:9" x14ac:dyDescent="0.35">
      <c r="A4009" s="37" t="s">
        <v>247</v>
      </c>
      <c r="B4009" s="37" t="s">
        <v>146</v>
      </c>
      <c r="C4009" s="73" t="s">
        <v>80</v>
      </c>
      <c r="D4009" s="39">
        <v>1987</v>
      </c>
      <c r="E4009" s="39">
        <v>1985.4589857081171</v>
      </c>
      <c r="F4009" s="39">
        <v>1892.6520564160869</v>
      </c>
      <c r="G4009" s="39">
        <v>1790.0580262182591</v>
      </c>
      <c r="H4009" s="39">
        <v>1945.34352915982</v>
      </c>
      <c r="I4009" s="39">
        <v>1996.510762344823</v>
      </c>
    </row>
    <row r="4010" spans="1:9" x14ac:dyDescent="0.35">
      <c r="A4010" s="37" t="s">
        <v>247</v>
      </c>
      <c r="B4010" s="37" t="s">
        <v>146</v>
      </c>
      <c r="C4010" s="73" t="s">
        <v>82</v>
      </c>
      <c r="D4010" s="39">
        <v>2184</v>
      </c>
      <c r="E4010" s="39">
        <v>2065.8773430043589</v>
      </c>
      <c r="F4010" s="39">
        <v>2068.6111470973151</v>
      </c>
      <c r="G4010" s="39">
        <v>1998.762603350455</v>
      </c>
      <c r="H4010" s="39">
        <v>1905.741871838607</v>
      </c>
      <c r="I4010" s="39">
        <v>2077.3217518484912</v>
      </c>
    </row>
    <row r="4011" spans="1:9" x14ac:dyDescent="0.35">
      <c r="A4011" s="37" t="s">
        <v>247</v>
      </c>
      <c r="B4011" s="37" t="s">
        <v>146</v>
      </c>
      <c r="C4011" s="73" t="s">
        <v>84</v>
      </c>
      <c r="D4011" s="39">
        <v>2105</v>
      </c>
      <c r="E4011" s="39">
        <v>2290.677177119584</v>
      </c>
      <c r="F4011" s="39">
        <v>2213.158947572148</v>
      </c>
      <c r="G4011" s="39">
        <v>2228.8856407800972</v>
      </c>
      <c r="H4011" s="39">
        <v>2179.7905524138109</v>
      </c>
      <c r="I4011" s="39">
        <v>2102.697328532769</v>
      </c>
    </row>
    <row r="4012" spans="1:9" x14ac:dyDescent="0.35">
      <c r="A4012" s="37" t="s">
        <v>247</v>
      </c>
      <c r="B4012" s="37" t="s">
        <v>146</v>
      </c>
      <c r="C4012" s="73" t="s">
        <v>86</v>
      </c>
      <c r="D4012" s="39">
        <v>1937</v>
      </c>
      <c r="E4012" s="39">
        <v>2069.907077764517</v>
      </c>
      <c r="F4012" s="39">
        <v>2252.51082367041</v>
      </c>
      <c r="G4012" s="39">
        <v>2209.8697269725121</v>
      </c>
      <c r="H4012" s="39">
        <v>2238.9439515957201</v>
      </c>
      <c r="I4012" s="39">
        <v>2209.7607665950791</v>
      </c>
    </row>
    <row r="4013" spans="1:9" x14ac:dyDescent="0.35">
      <c r="A4013" s="37" t="s">
        <v>247</v>
      </c>
      <c r="B4013" s="37" t="s">
        <v>146</v>
      </c>
      <c r="C4013" s="73" t="s">
        <v>88</v>
      </c>
      <c r="D4013" s="39">
        <v>1288</v>
      </c>
      <c r="E4013" s="39">
        <v>1753.4935614462349</v>
      </c>
      <c r="F4013" s="39">
        <v>1879.658911443599</v>
      </c>
      <c r="G4013" s="39">
        <v>2059.2322992566569</v>
      </c>
      <c r="H4013" s="39">
        <v>2048.3760660992311</v>
      </c>
      <c r="I4013" s="39">
        <v>2090.7507216370018</v>
      </c>
    </row>
    <row r="4014" spans="1:9" x14ac:dyDescent="0.35">
      <c r="A4014" s="37" t="s">
        <v>247</v>
      </c>
      <c r="B4014" s="37" t="s">
        <v>146</v>
      </c>
      <c r="C4014" s="73" t="s">
        <v>90</v>
      </c>
      <c r="D4014" s="39">
        <v>818</v>
      </c>
      <c r="E4014" s="39">
        <v>1074.1263074572689</v>
      </c>
      <c r="F4014" s="39">
        <v>1476.6514601698291</v>
      </c>
      <c r="G4014" s="39">
        <v>1600.7187382564471</v>
      </c>
      <c r="H4014" s="39">
        <v>1769.8688250001219</v>
      </c>
      <c r="I4014" s="39">
        <v>1786.1166548646579</v>
      </c>
    </row>
    <row r="4015" spans="1:9" x14ac:dyDescent="0.35">
      <c r="A4015" s="37" t="s">
        <v>247</v>
      </c>
      <c r="B4015" s="37" t="s">
        <v>146</v>
      </c>
      <c r="C4015" s="73" t="s">
        <v>92</v>
      </c>
      <c r="D4015" s="39">
        <v>696</v>
      </c>
      <c r="E4015" s="39">
        <v>848.02644493675234</v>
      </c>
      <c r="F4015" s="39">
        <v>1110.0303751759111</v>
      </c>
      <c r="G4015" s="39">
        <v>1537.8016616228031</v>
      </c>
      <c r="H4015" s="39">
        <v>1856.6220623429181</v>
      </c>
      <c r="I4015" s="39">
        <v>2142.4127091035698</v>
      </c>
    </row>
    <row r="4016" spans="1:9" x14ac:dyDescent="0.35">
      <c r="A4016" s="37" t="s">
        <v>247</v>
      </c>
      <c r="B4016" s="37" t="s">
        <v>147</v>
      </c>
      <c r="C4016" s="73" t="s">
        <v>57</v>
      </c>
      <c r="D4016" s="39">
        <v>10533</v>
      </c>
      <c r="E4016" s="39">
        <v>10812.29385318948</v>
      </c>
      <c r="F4016" s="39">
        <v>10914.661336346309</v>
      </c>
      <c r="G4016" s="39">
        <v>11294.08133695588</v>
      </c>
      <c r="H4016" s="39">
        <v>11730.90371481088</v>
      </c>
      <c r="I4016" s="39">
        <v>11945.076244510939</v>
      </c>
    </row>
    <row r="4017" spans="1:9" x14ac:dyDescent="0.35">
      <c r="A4017" s="37" t="s">
        <v>247</v>
      </c>
      <c r="B4017" s="37" t="s">
        <v>147</v>
      </c>
      <c r="C4017" s="74" t="s">
        <v>59</v>
      </c>
      <c r="D4017" s="39">
        <v>11425</v>
      </c>
      <c r="E4017" s="39">
        <v>10854.95602109313</v>
      </c>
      <c r="F4017" s="39">
        <v>11131.42709267692</v>
      </c>
      <c r="G4017" s="39">
        <v>11247.18303557368</v>
      </c>
      <c r="H4017" s="39">
        <v>11604.968847826931</v>
      </c>
      <c r="I4017" s="39">
        <v>12035.844825824001</v>
      </c>
    </row>
    <row r="4018" spans="1:9" x14ac:dyDescent="0.35">
      <c r="A4018" s="37" t="s">
        <v>247</v>
      </c>
      <c r="B4018" s="37" t="s">
        <v>147</v>
      </c>
      <c r="C4018" s="73" t="s">
        <v>61</v>
      </c>
      <c r="D4018" s="39">
        <v>12886</v>
      </c>
      <c r="E4018" s="39">
        <v>12109.621173862541</v>
      </c>
      <c r="F4018" s="39">
        <v>11552.13001262646</v>
      </c>
      <c r="G4018" s="39">
        <v>11796.237706268421</v>
      </c>
      <c r="H4018" s="39">
        <v>11915.34607524654</v>
      </c>
      <c r="I4018" s="39">
        <v>12274.49139400829</v>
      </c>
    </row>
    <row r="4019" spans="1:9" x14ac:dyDescent="0.35">
      <c r="A4019" s="37" t="s">
        <v>247</v>
      </c>
      <c r="B4019" s="37" t="s">
        <v>147</v>
      </c>
      <c r="C4019" s="73" t="s">
        <v>63</v>
      </c>
      <c r="D4019" s="39">
        <v>11521</v>
      </c>
      <c r="E4019" s="39">
        <v>12496.57124151929</v>
      </c>
      <c r="F4019" s="39">
        <v>12001.38073985811</v>
      </c>
      <c r="G4019" s="39">
        <v>11452.36535202453</v>
      </c>
      <c r="H4019" s="39">
        <v>11639.56728316865</v>
      </c>
      <c r="I4019" s="39">
        <v>11747.242961003811</v>
      </c>
    </row>
    <row r="4020" spans="1:9" x14ac:dyDescent="0.35">
      <c r="A4020" s="37" t="s">
        <v>247</v>
      </c>
      <c r="B4020" s="37" t="s">
        <v>147</v>
      </c>
      <c r="C4020" s="73" t="s">
        <v>65</v>
      </c>
      <c r="D4020" s="39">
        <v>10800</v>
      </c>
      <c r="E4020" s="39">
        <v>10766.248088275761</v>
      </c>
      <c r="F4020" s="39">
        <v>12065.85772798104</v>
      </c>
      <c r="G4020" s="39">
        <v>11869.815408602921</v>
      </c>
      <c r="H4020" s="39">
        <v>11377.5234973558</v>
      </c>
      <c r="I4020" s="39">
        <v>11497.779971482991</v>
      </c>
    </row>
    <row r="4021" spans="1:9" x14ac:dyDescent="0.35">
      <c r="A4021" s="37" t="s">
        <v>247</v>
      </c>
      <c r="B4021" s="37" t="s">
        <v>147</v>
      </c>
      <c r="C4021" s="73" t="s">
        <v>67</v>
      </c>
      <c r="D4021" s="39">
        <v>11455</v>
      </c>
      <c r="E4021" s="39">
        <v>10733.502122356511</v>
      </c>
      <c r="F4021" s="39">
        <v>11303.471647070581</v>
      </c>
      <c r="G4021" s="39">
        <v>12549.738374579159</v>
      </c>
      <c r="H4021" s="39">
        <v>12517.619731796411</v>
      </c>
      <c r="I4021" s="39">
        <v>12133.907160524621</v>
      </c>
    </row>
    <row r="4022" spans="1:9" x14ac:dyDescent="0.35">
      <c r="A4022" s="37" t="s">
        <v>247</v>
      </c>
      <c r="B4022" s="37" t="s">
        <v>147</v>
      </c>
      <c r="C4022" s="73" t="s">
        <v>69</v>
      </c>
      <c r="D4022" s="39">
        <v>11006</v>
      </c>
      <c r="E4022" s="39">
        <v>11520.62653230978</v>
      </c>
      <c r="F4022" s="39">
        <v>11280.654569874599</v>
      </c>
      <c r="G4022" s="39">
        <v>11869.17405665238</v>
      </c>
      <c r="H4022" s="39">
        <v>12995.578386104749</v>
      </c>
      <c r="I4022" s="39">
        <v>13026.740012722379</v>
      </c>
    </row>
    <row r="4023" spans="1:9" x14ac:dyDescent="0.35">
      <c r="A4023" s="37" t="s">
        <v>247</v>
      </c>
      <c r="B4023" s="37" t="s">
        <v>147</v>
      </c>
      <c r="C4023" s="73" t="s">
        <v>71</v>
      </c>
      <c r="D4023" s="39">
        <v>10810</v>
      </c>
      <c r="E4023" s="39">
        <v>11443.564640201181</v>
      </c>
      <c r="F4023" s="39">
        <v>11895.339045679761</v>
      </c>
      <c r="G4023" s="39">
        <v>11745.448634125751</v>
      </c>
      <c r="H4023" s="39">
        <v>12312.788043436531</v>
      </c>
      <c r="I4023" s="39">
        <v>13369.27583621341</v>
      </c>
    </row>
    <row r="4024" spans="1:9" x14ac:dyDescent="0.35">
      <c r="A4024" s="37" t="s">
        <v>247</v>
      </c>
      <c r="B4024" s="37" t="s">
        <v>147</v>
      </c>
      <c r="C4024" s="73" t="s">
        <v>73</v>
      </c>
      <c r="D4024" s="39">
        <v>9749</v>
      </c>
      <c r="E4024" s="39">
        <v>11283.376088657469</v>
      </c>
      <c r="F4024" s="39">
        <v>11862.558626659389</v>
      </c>
      <c r="G4024" s="39">
        <v>12216.626871650789</v>
      </c>
      <c r="H4024" s="39">
        <v>12104.63290820777</v>
      </c>
      <c r="I4024" s="39">
        <v>12662.58009581538</v>
      </c>
    </row>
    <row r="4025" spans="1:9" x14ac:dyDescent="0.35">
      <c r="A4025" s="37" t="s">
        <v>247</v>
      </c>
      <c r="B4025" s="37" t="s">
        <v>147</v>
      </c>
      <c r="C4025" s="73" t="s">
        <v>76</v>
      </c>
      <c r="D4025" s="39">
        <v>10376</v>
      </c>
      <c r="E4025" s="39">
        <v>10113.16354116687</v>
      </c>
      <c r="F4025" s="39">
        <v>11568.0669220035</v>
      </c>
      <c r="G4025" s="39">
        <v>12084.17076331188</v>
      </c>
      <c r="H4025" s="39">
        <v>12374.088574551341</v>
      </c>
      <c r="I4025" s="39">
        <v>12291.36379502936</v>
      </c>
    </row>
    <row r="4026" spans="1:9" x14ac:dyDescent="0.35">
      <c r="A4026" s="37" t="s">
        <v>247</v>
      </c>
      <c r="B4026" s="37" t="s">
        <v>147</v>
      </c>
      <c r="C4026" s="73" t="s">
        <v>78</v>
      </c>
      <c r="D4026" s="39">
        <v>10662</v>
      </c>
      <c r="E4026" s="39">
        <v>10593.78502794419</v>
      </c>
      <c r="F4026" s="39">
        <v>10361.78797536112</v>
      </c>
      <c r="G4026" s="39">
        <v>11753.77290661547</v>
      </c>
      <c r="H4026" s="39">
        <v>12227.555788692791</v>
      </c>
      <c r="I4026" s="39">
        <v>12480.71176026676</v>
      </c>
    </row>
    <row r="4027" spans="1:9" x14ac:dyDescent="0.35">
      <c r="A4027" s="37" t="s">
        <v>247</v>
      </c>
      <c r="B4027" s="37" t="s">
        <v>147</v>
      </c>
      <c r="C4027" s="73" t="s">
        <v>80</v>
      </c>
      <c r="D4027" s="39">
        <v>10251</v>
      </c>
      <c r="E4027" s="39">
        <v>10739.185375349991</v>
      </c>
      <c r="F4027" s="39">
        <v>10708.701967588629</v>
      </c>
      <c r="G4027" s="39">
        <v>10506.822473863591</v>
      </c>
      <c r="H4027" s="39">
        <v>11852.497905612299</v>
      </c>
      <c r="I4027" s="39">
        <v>12308.08572357995</v>
      </c>
    </row>
    <row r="4028" spans="1:9" x14ac:dyDescent="0.35">
      <c r="A4028" s="37" t="s">
        <v>247</v>
      </c>
      <c r="B4028" s="37" t="s">
        <v>147</v>
      </c>
      <c r="C4028" s="73" t="s">
        <v>82</v>
      </c>
      <c r="D4028" s="39">
        <v>10412</v>
      </c>
      <c r="E4028" s="39">
        <v>10341.13296827826</v>
      </c>
      <c r="F4028" s="39">
        <v>10776.581449407229</v>
      </c>
      <c r="G4028" s="39">
        <v>10789.85223180854</v>
      </c>
      <c r="H4028" s="39">
        <v>10625.597931455161</v>
      </c>
      <c r="I4028" s="39">
        <v>11952.94078764468</v>
      </c>
    </row>
    <row r="4029" spans="1:9" x14ac:dyDescent="0.35">
      <c r="A4029" s="37" t="s">
        <v>247</v>
      </c>
      <c r="B4029" s="37" t="s">
        <v>147</v>
      </c>
      <c r="C4029" s="73" t="s">
        <v>84</v>
      </c>
      <c r="D4029" s="39">
        <v>9344</v>
      </c>
      <c r="E4029" s="39">
        <v>10316.39104279098</v>
      </c>
      <c r="F4029" s="39">
        <v>10311.98339007755</v>
      </c>
      <c r="G4029" s="39">
        <v>10726.708617251859</v>
      </c>
      <c r="H4029" s="39">
        <v>10790.808766744291</v>
      </c>
      <c r="I4029" s="39">
        <v>10672.783542696459</v>
      </c>
    </row>
    <row r="4030" spans="1:9" x14ac:dyDescent="0.35">
      <c r="A4030" s="37" t="s">
        <v>247</v>
      </c>
      <c r="B4030" s="37" t="s">
        <v>147</v>
      </c>
      <c r="C4030" s="73" t="s">
        <v>86</v>
      </c>
      <c r="D4030" s="39">
        <v>8627</v>
      </c>
      <c r="E4030" s="39">
        <v>9181.8643286682363</v>
      </c>
      <c r="F4030" s="39">
        <v>10144.849523572009</v>
      </c>
      <c r="G4030" s="39">
        <v>10231.239469422861</v>
      </c>
      <c r="H4030" s="39">
        <v>10648.534652786189</v>
      </c>
      <c r="I4030" s="39">
        <v>10769.474697660449</v>
      </c>
    </row>
    <row r="4031" spans="1:9" x14ac:dyDescent="0.35">
      <c r="A4031" s="37" t="s">
        <v>247</v>
      </c>
      <c r="B4031" s="37" t="s">
        <v>147</v>
      </c>
      <c r="C4031" s="73" t="s">
        <v>88</v>
      </c>
      <c r="D4031" s="39">
        <v>6573</v>
      </c>
      <c r="E4031" s="39">
        <v>8036.6678458560318</v>
      </c>
      <c r="F4031" s="39">
        <v>8587.8008827239264</v>
      </c>
      <c r="G4031" s="39">
        <v>9530.2281381548983</v>
      </c>
      <c r="H4031" s="39">
        <v>9696.0629950717848</v>
      </c>
      <c r="I4031" s="39">
        <v>10138.35307647588</v>
      </c>
    </row>
    <row r="4032" spans="1:9" x14ac:dyDescent="0.35">
      <c r="A4032" s="37" t="s">
        <v>247</v>
      </c>
      <c r="B4032" s="37" t="s">
        <v>147</v>
      </c>
      <c r="C4032" s="73" t="s">
        <v>90</v>
      </c>
      <c r="D4032" s="39">
        <v>4554</v>
      </c>
      <c r="E4032" s="39">
        <v>5620.7084754485513</v>
      </c>
      <c r="F4032" s="39">
        <v>6963.4064206161793</v>
      </c>
      <c r="G4032" s="39">
        <v>7502.338591243677</v>
      </c>
      <c r="H4032" s="39">
        <v>8397.2878997149255</v>
      </c>
      <c r="I4032" s="39">
        <v>8633.7634332715133</v>
      </c>
    </row>
    <row r="4033" spans="1:9" x14ac:dyDescent="0.35">
      <c r="A4033" s="37" t="s">
        <v>247</v>
      </c>
      <c r="B4033" s="37" t="s">
        <v>147</v>
      </c>
      <c r="C4033" s="73" t="s">
        <v>92</v>
      </c>
      <c r="D4033" s="39">
        <v>4332</v>
      </c>
      <c r="E4033" s="39">
        <v>5326.0105692415673</v>
      </c>
      <c r="F4033" s="39">
        <v>6711.226168766394</v>
      </c>
      <c r="G4033" s="39">
        <v>8528.5924543651599</v>
      </c>
      <c r="H4033" s="39">
        <v>9969.7812322426653</v>
      </c>
      <c r="I4033" s="39">
        <v>11461.864001299429</v>
      </c>
    </row>
    <row r="4034" spans="1:9" x14ac:dyDescent="0.35">
      <c r="A4034" s="37" t="s">
        <v>247</v>
      </c>
      <c r="B4034" s="37" t="s">
        <v>148</v>
      </c>
      <c r="C4034" s="73" t="s">
        <v>57</v>
      </c>
      <c r="D4034" s="39">
        <v>283</v>
      </c>
      <c r="E4034" s="39">
        <v>287.73761093087222</v>
      </c>
      <c r="F4034" s="39">
        <v>283.20470306597213</v>
      </c>
      <c r="G4034" s="39">
        <v>282.58564912090031</v>
      </c>
      <c r="H4034" s="39">
        <v>283.89019346765951</v>
      </c>
      <c r="I4034" s="39">
        <v>281.68457276122541</v>
      </c>
    </row>
    <row r="4035" spans="1:9" x14ac:dyDescent="0.35">
      <c r="A4035" s="37" t="s">
        <v>247</v>
      </c>
      <c r="B4035" s="37" t="s">
        <v>148</v>
      </c>
      <c r="C4035" s="74" t="s">
        <v>59</v>
      </c>
      <c r="D4035" s="39">
        <v>314</v>
      </c>
      <c r="E4035" s="39">
        <v>274.44345209031519</v>
      </c>
      <c r="F4035" s="39">
        <v>271.5788929415362</v>
      </c>
      <c r="G4035" s="39">
        <v>267.51357021261572</v>
      </c>
      <c r="H4035" s="39">
        <v>267.48307512624399</v>
      </c>
      <c r="I4035" s="39">
        <v>268.9544108571634</v>
      </c>
    </row>
    <row r="4036" spans="1:9" x14ac:dyDescent="0.35">
      <c r="A4036" s="37" t="s">
        <v>247</v>
      </c>
      <c r="B4036" s="37" t="s">
        <v>148</v>
      </c>
      <c r="C4036" s="73" t="s">
        <v>61</v>
      </c>
      <c r="D4036" s="39">
        <v>361</v>
      </c>
      <c r="E4036" s="39">
        <v>298.30504222850618</v>
      </c>
      <c r="F4036" s="39">
        <v>263.8160324528784</v>
      </c>
      <c r="G4036" s="39">
        <v>258.84523472619651</v>
      </c>
      <c r="H4036" s="39">
        <v>254.65110925668259</v>
      </c>
      <c r="I4036" s="39">
        <v>253.9851895984747</v>
      </c>
    </row>
    <row r="4037" spans="1:9" x14ac:dyDescent="0.35">
      <c r="A4037" s="37" t="s">
        <v>247</v>
      </c>
      <c r="B4037" s="37" t="s">
        <v>148</v>
      </c>
      <c r="C4037" s="73" t="s">
        <v>63</v>
      </c>
      <c r="D4037" s="39">
        <v>284</v>
      </c>
      <c r="E4037" s="39">
        <v>290.37963038776172</v>
      </c>
      <c r="F4037" s="39">
        <v>249.14389965162101</v>
      </c>
      <c r="G4037" s="39">
        <v>223.89684239682671</v>
      </c>
      <c r="H4037" s="39">
        <v>218.33301235449011</v>
      </c>
      <c r="I4037" s="39">
        <v>213.83428216736931</v>
      </c>
    </row>
    <row r="4038" spans="1:9" x14ac:dyDescent="0.35">
      <c r="A4038" s="37" t="s">
        <v>247</v>
      </c>
      <c r="B4038" s="37" t="s">
        <v>148</v>
      </c>
      <c r="C4038" s="73" t="s">
        <v>65</v>
      </c>
      <c r="D4038" s="39">
        <v>266</v>
      </c>
      <c r="E4038" s="39">
        <v>262.4633992959956</v>
      </c>
      <c r="F4038" s="39">
        <v>283.14992878774251</v>
      </c>
      <c r="G4038" s="39">
        <v>253.77438417636569</v>
      </c>
      <c r="H4038" s="39">
        <v>232.38369206702521</v>
      </c>
      <c r="I4038" s="39">
        <v>226.29658581103271</v>
      </c>
    </row>
    <row r="4039" spans="1:9" x14ac:dyDescent="0.35">
      <c r="A4039" s="37" t="s">
        <v>247</v>
      </c>
      <c r="B4039" s="37" t="s">
        <v>148</v>
      </c>
      <c r="C4039" s="73" t="s">
        <v>67</v>
      </c>
      <c r="D4039" s="39">
        <v>266</v>
      </c>
      <c r="E4039" s="39">
        <v>291.0778629389236</v>
      </c>
      <c r="F4039" s="39">
        <v>297.68292688216587</v>
      </c>
      <c r="G4039" s="39">
        <v>325.55579305475641</v>
      </c>
      <c r="H4039" s="39">
        <v>305.72110875508139</v>
      </c>
      <c r="I4039" s="39">
        <v>286.03302090048339</v>
      </c>
    </row>
    <row r="4040" spans="1:9" x14ac:dyDescent="0.35">
      <c r="A4040" s="37" t="s">
        <v>247</v>
      </c>
      <c r="B4040" s="37" t="s">
        <v>148</v>
      </c>
      <c r="C4040" s="73" t="s">
        <v>69</v>
      </c>
      <c r="D4040" s="39">
        <v>262</v>
      </c>
      <c r="E4040" s="39">
        <v>289.74960529218691</v>
      </c>
      <c r="F4040" s="39">
        <v>301.91419722450792</v>
      </c>
      <c r="G4040" s="39">
        <v>309.75888458179139</v>
      </c>
      <c r="H4040" s="39">
        <v>333.28779594014821</v>
      </c>
      <c r="I4040" s="39">
        <v>320.25667432115011</v>
      </c>
    </row>
    <row r="4041" spans="1:9" x14ac:dyDescent="0.35">
      <c r="A4041" s="37" t="s">
        <v>247</v>
      </c>
      <c r="B4041" s="37" t="s">
        <v>148</v>
      </c>
      <c r="C4041" s="73" t="s">
        <v>71</v>
      </c>
      <c r="D4041" s="39">
        <v>256</v>
      </c>
      <c r="E4041" s="39">
        <v>265.42827489704439</v>
      </c>
      <c r="F4041" s="39">
        <v>277.93386877350838</v>
      </c>
      <c r="G4041" s="39">
        <v>281.52841285191101</v>
      </c>
      <c r="H4041" s="39">
        <v>287.6497391734963</v>
      </c>
      <c r="I4041" s="39">
        <v>304.41934305752972</v>
      </c>
    </row>
    <row r="4042" spans="1:9" x14ac:dyDescent="0.35">
      <c r="A4042" s="37" t="s">
        <v>247</v>
      </c>
      <c r="B4042" s="37" t="s">
        <v>148</v>
      </c>
      <c r="C4042" s="73" t="s">
        <v>73</v>
      </c>
      <c r="D4042" s="39">
        <v>218</v>
      </c>
      <c r="E4042" s="39">
        <v>249.4261194368091</v>
      </c>
      <c r="F4042" s="39">
        <v>253.94402614326569</v>
      </c>
      <c r="G4042" s="39">
        <v>258.54740946425437</v>
      </c>
      <c r="H4042" s="39">
        <v>257.50510924020512</v>
      </c>
      <c r="I4042" s="39">
        <v>261.27149465166292</v>
      </c>
    </row>
    <row r="4043" spans="1:9" x14ac:dyDescent="0.35">
      <c r="A4043" s="37" t="s">
        <v>247</v>
      </c>
      <c r="B4043" s="37" t="s">
        <v>148</v>
      </c>
      <c r="C4043" s="73" t="s">
        <v>76</v>
      </c>
      <c r="D4043" s="39">
        <v>208</v>
      </c>
      <c r="E4043" s="39">
        <v>203.97438696227599</v>
      </c>
      <c r="F4043" s="39">
        <v>227.4781784381297</v>
      </c>
      <c r="G4043" s="39">
        <v>228.423384189068</v>
      </c>
      <c r="H4043" s="39">
        <v>229.27189345393299</v>
      </c>
      <c r="I4043" s="39">
        <v>225.70942335805091</v>
      </c>
    </row>
    <row r="4044" spans="1:9" x14ac:dyDescent="0.35">
      <c r="A4044" s="37" t="s">
        <v>247</v>
      </c>
      <c r="B4044" s="37" t="s">
        <v>148</v>
      </c>
      <c r="C4044" s="73" t="s">
        <v>78</v>
      </c>
      <c r="D4044" s="39">
        <v>197</v>
      </c>
      <c r="E4044" s="39">
        <v>193.2693445289446</v>
      </c>
      <c r="F4044" s="39">
        <v>187.1150948518335</v>
      </c>
      <c r="G4044" s="39">
        <v>206.75216739330011</v>
      </c>
      <c r="H4044" s="39">
        <v>206.16048461884631</v>
      </c>
      <c r="I4044" s="39">
        <v>205.6614653862616</v>
      </c>
    </row>
    <row r="4045" spans="1:9" x14ac:dyDescent="0.35">
      <c r="A4045" s="37" t="s">
        <v>247</v>
      </c>
      <c r="B4045" s="37" t="s">
        <v>148</v>
      </c>
      <c r="C4045" s="73" t="s">
        <v>80</v>
      </c>
      <c r="D4045" s="39">
        <v>186</v>
      </c>
      <c r="E4045" s="39">
        <v>198.80805389753991</v>
      </c>
      <c r="F4045" s="39">
        <v>196.55756827476009</v>
      </c>
      <c r="G4045" s="39">
        <v>190.98096871557399</v>
      </c>
      <c r="H4045" s="39">
        <v>210.0905692572382</v>
      </c>
      <c r="I4045" s="39">
        <v>209.26637023464659</v>
      </c>
    </row>
    <row r="4046" spans="1:9" x14ac:dyDescent="0.35">
      <c r="A4046" s="37" t="s">
        <v>247</v>
      </c>
      <c r="B4046" s="37" t="s">
        <v>148</v>
      </c>
      <c r="C4046" s="73" t="s">
        <v>82</v>
      </c>
      <c r="D4046" s="39">
        <v>183</v>
      </c>
      <c r="E4046" s="39">
        <v>172.8327442838312</v>
      </c>
      <c r="F4046" s="39">
        <v>182.5827681343535</v>
      </c>
      <c r="G4046" s="39">
        <v>181.9469533729899</v>
      </c>
      <c r="H4046" s="39">
        <v>177.14368720598389</v>
      </c>
      <c r="I4046" s="39">
        <v>193.90622532276981</v>
      </c>
    </row>
    <row r="4047" spans="1:9" x14ac:dyDescent="0.35">
      <c r="A4047" s="37" t="s">
        <v>247</v>
      </c>
      <c r="B4047" s="37" t="s">
        <v>148</v>
      </c>
      <c r="C4047" s="73" t="s">
        <v>84</v>
      </c>
      <c r="D4047" s="39">
        <v>126</v>
      </c>
      <c r="E4047" s="39">
        <v>156.69333702970189</v>
      </c>
      <c r="F4047" s="39">
        <v>148.02539056988539</v>
      </c>
      <c r="G4047" s="39">
        <v>156.26343726091011</v>
      </c>
      <c r="H4047" s="39">
        <v>156.90355455128849</v>
      </c>
      <c r="I4047" s="39">
        <v>152.8278051084279</v>
      </c>
    </row>
    <row r="4048" spans="1:9" x14ac:dyDescent="0.35">
      <c r="A4048" s="37" t="s">
        <v>247</v>
      </c>
      <c r="B4048" s="37" t="s">
        <v>148</v>
      </c>
      <c r="C4048" s="73" t="s">
        <v>86</v>
      </c>
      <c r="D4048" s="39">
        <v>66</v>
      </c>
      <c r="E4048" s="39">
        <v>99.713341746833493</v>
      </c>
      <c r="F4048" s="39">
        <v>122.5596535664088</v>
      </c>
      <c r="G4048" s="39">
        <v>116.3799097036385</v>
      </c>
      <c r="H4048" s="39">
        <v>122.8281542882755</v>
      </c>
      <c r="I4048" s="39">
        <v>123.5824367016145</v>
      </c>
    </row>
    <row r="4049" spans="1:9" x14ac:dyDescent="0.35">
      <c r="A4049" s="37" t="s">
        <v>247</v>
      </c>
      <c r="B4049" s="37" t="s">
        <v>148</v>
      </c>
      <c r="C4049" s="73" t="s">
        <v>88</v>
      </c>
      <c r="D4049" s="39">
        <v>35</v>
      </c>
      <c r="E4049" s="39">
        <v>48.707618929390023</v>
      </c>
      <c r="F4049" s="39">
        <v>72.305579236290214</v>
      </c>
      <c r="G4049" s="39">
        <v>88.767893365588691</v>
      </c>
      <c r="H4049" s="39">
        <v>84.520348977302689</v>
      </c>
      <c r="I4049" s="39">
        <v>89.411279549654438</v>
      </c>
    </row>
    <row r="4050" spans="1:9" x14ac:dyDescent="0.35">
      <c r="A4050" s="37" t="s">
        <v>247</v>
      </c>
      <c r="B4050" s="37" t="s">
        <v>148</v>
      </c>
      <c r="C4050" s="73" t="s">
        <v>90</v>
      </c>
      <c r="D4050" s="39">
        <v>21</v>
      </c>
      <c r="E4050" s="39">
        <v>23.903116555007021</v>
      </c>
      <c r="F4050" s="39">
        <v>33.420560428868889</v>
      </c>
      <c r="G4050" s="39">
        <v>49.803880208883768</v>
      </c>
      <c r="H4050" s="39">
        <v>61.432159070336283</v>
      </c>
      <c r="I4050" s="39">
        <v>58.726065054925499</v>
      </c>
    </row>
    <row r="4051" spans="1:9" x14ac:dyDescent="0.35">
      <c r="A4051" s="37" t="s">
        <v>247</v>
      </c>
      <c r="B4051" s="37" t="s">
        <v>148</v>
      </c>
      <c r="C4051" s="73" t="s">
        <v>92</v>
      </c>
      <c r="D4051" s="39">
        <v>1</v>
      </c>
      <c r="E4051" s="39">
        <v>14.184844400658029</v>
      </c>
      <c r="F4051" s="39">
        <v>21.550751450067889</v>
      </c>
      <c r="G4051" s="39">
        <v>31.54523027426087</v>
      </c>
      <c r="H4051" s="39">
        <v>47.382496998299047</v>
      </c>
      <c r="I4051" s="39">
        <v>62.95075665041476</v>
      </c>
    </row>
    <row r="4052" spans="1:9" x14ac:dyDescent="0.35">
      <c r="A4052" s="37" t="s">
        <v>247</v>
      </c>
      <c r="B4052" s="37" t="s">
        <v>149</v>
      </c>
      <c r="C4052" s="73" t="s">
        <v>57</v>
      </c>
      <c r="D4052" s="39">
        <v>478</v>
      </c>
      <c r="E4052" s="39">
        <v>469.10516877485838</v>
      </c>
      <c r="F4052" s="39">
        <v>444.02753299895829</v>
      </c>
      <c r="G4052" s="39">
        <v>437.70139076002101</v>
      </c>
      <c r="H4052" s="39">
        <v>429.60298893620057</v>
      </c>
      <c r="I4052" s="39">
        <v>416.79019305910168</v>
      </c>
    </row>
    <row r="4053" spans="1:9" x14ac:dyDescent="0.35">
      <c r="A4053" s="37" t="s">
        <v>247</v>
      </c>
      <c r="B4053" s="37" t="s">
        <v>149</v>
      </c>
      <c r="C4053" s="74" t="s">
        <v>59</v>
      </c>
      <c r="D4053" s="39">
        <v>543</v>
      </c>
      <c r="E4053" s="39">
        <v>496.91536419685667</v>
      </c>
      <c r="F4053" s="39">
        <v>474.90480281255799</v>
      </c>
      <c r="G4053" s="39">
        <v>451.84729381332869</v>
      </c>
      <c r="H4053" s="39">
        <v>447.3553570959748</v>
      </c>
      <c r="I4053" s="39">
        <v>441.78522339795688</v>
      </c>
    </row>
    <row r="4054" spans="1:9" x14ac:dyDescent="0.35">
      <c r="A4054" s="37" t="s">
        <v>247</v>
      </c>
      <c r="B4054" s="37" t="s">
        <v>149</v>
      </c>
      <c r="C4054" s="73" t="s">
        <v>61</v>
      </c>
      <c r="D4054" s="39">
        <v>370</v>
      </c>
      <c r="E4054" s="39">
        <v>381.27714865276778</v>
      </c>
      <c r="F4054" s="39">
        <v>331.71687456311997</v>
      </c>
      <c r="G4054" s="39">
        <v>313.00637096745589</v>
      </c>
      <c r="H4054" s="39">
        <v>295.29893711281829</v>
      </c>
      <c r="I4054" s="39">
        <v>288.58567485180322</v>
      </c>
    </row>
    <row r="4055" spans="1:9" x14ac:dyDescent="0.35">
      <c r="A4055" s="37" t="s">
        <v>247</v>
      </c>
      <c r="B4055" s="37" t="s">
        <v>149</v>
      </c>
      <c r="C4055" s="73" t="s">
        <v>63</v>
      </c>
      <c r="D4055" s="39">
        <v>281</v>
      </c>
      <c r="E4055" s="39">
        <v>305.54330017362082</v>
      </c>
      <c r="F4055" s="39">
        <v>300.45697573190711</v>
      </c>
      <c r="G4055" s="39">
        <v>261.78814327455763</v>
      </c>
      <c r="H4055" s="39">
        <v>247.10632821001209</v>
      </c>
      <c r="I4055" s="39">
        <v>233.6629231997656</v>
      </c>
    </row>
    <row r="4056" spans="1:9" x14ac:dyDescent="0.35">
      <c r="A4056" s="37" t="s">
        <v>247</v>
      </c>
      <c r="B4056" s="37" t="s">
        <v>149</v>
      </c>
      <c r="C4056" s="73" t="s">
        <v>65</v>
      </c>
      <c r="D4056" s="39">
        <v>310</v>
      </c>
      <c r="E4056" s="39">
        <v>354.93728582533549</v>
      </c>
      <c r="F4056" s="39">
        <v>391.1468832748451</v>
      </c>
      <c r="G4056" s="39">
        <v>387.12396713665981</v>
      </c>
      <c r="H4056" s="39">
        <v>349.66763935238669</v>
      </c>
      <c r="I4056" s="39">
        <v>335.08825573491049</v>
      </c>
    </row>
    <row r="4057" spans="1:9" x14ac:dyDescent="0.35">
      <c r="A4057" s="37" t="s">
        <v>247</v>
      </c>
      <c r="B4057" s="37" t="s">
        <v>149</v>
      </c>
      <c r="C4057" s="73" t="s">
        <v>67</v>
      </c>
      <c r="D4057" s="39">
        <v>356</v>
      </c>
      <c r="E4057" s="39">
        <v>309.44534270673398</v>
      </c>
      <c r="F4057" s="39">
        <v>349.86496359450462</v>
      </c>
      <c r="G4057" s="39">
        <v>382.55643537236182</v>
      </c>
      <c r="H4057" s="39">
        <v>378.54036432424812</v>
      </c>
      <c r="I4057" s="39">
        <v>344.80801056036171</v>
      </c>
    </row>
    <row r="4058" spans="1:9" x14ac:dyDescent="0.35">
      <c r="A4058" s="37" t="s">
        <v>247</v>
      </c>
      <c r="B4058" s="37" t="s">
        <v>149</v>
      </c>
      <c r="C4058" s="73" t="s">
        <v>69</v>
      </c>
      <c r="D4058" s="39">
        <v>322</v>
      </c>
      <c r="E4058" s="39">
        <v>305.73146105287418</v>
      </c>
      <c r="F4058" s="39">
        <v>266.58059189462949</v>
      </c>
      <c r="G4058" s="39">
        <v>291.31021064881429</v>
      </c>
      <c r="H4058" s="39">
        <v>313.94313557325091</v>
      </c>
      <c r="I4058" s="39">
        <v>308.26844106792242</v>
      </c>
    </row>
    <row r="4059" spans="1:9" x14ac:dyDescent="0.35">
      <c r="A4059" s="37" t="s">
        <v>247</v>
      </c>
      <c r="B4059" s="37" t="s">
        <v>149</v>
      </c>
      <c r="C4059" s="73" t="s">
        <v>71</v>
      </c>
      <c r="D4059" s="39">
        <v>275</v>
      </c>
      <c r="E4059" s="39">
        <v>291.68453370391182</v>
      </c>
      <c r="F4059" s="39">
        <v>270.11210915365598</v>
      </c>
      <c r="G4059" s="39">
        <v>239.31296041873429</v>
      </c>
      <c r="H4059" s="39">
        <v>254.92567562867461</v>
      </c>
      <c r="I4059" s="39">
        <v>271.05727126355498</v>
      </c>
    </row>
    <row r="4060" spans="1:9" x14ac:dyDescent="0.35">
      <c r="A4060" s="37" t="s">
        <v>247</v>
      </c>
      <c r="B4060" s="37" t="s">
        <v>149</v>
      </c>
      <c r="C4060" s="73" t="s">
        <v>73</v>
      </c>
      <c r="D4060" s="39">
        <v>273</v>
      </c>
      <c r="E4060" s="39">
        <v>260.31489205988129</v>
      </c>
      <c r="F4060" s="39">
        <v>258.18808853558039</v>
      </c>
      <c r="G4060" s="39">
        <v>239.8098040936695</v>
      </c>
      <c r="H4060" s="39">
        <v>216.80374742070549</v>
      </c>
      <c r="I4060" s="39">
        <v>226.5857247074438</v>
      </c>
    </row>
    <row r="4061" spans="1:9" x14ac:dyDescent="0.35">
      <c r="A4061" s="37" t="s">
        <v>247</v>
      </c>
      <c r="B4061" s="37" t="s">
        <v>149</v>
      </c>
      <c r="C4061" s="73" t="s">
        <v>76</v>
      </c>
      <c r="D4061" s="39">
        <v>208</v>
      </c>
      <c r="E4061" s="39">
        <v>224.42401337255151</v>
      </c>
      <c r="F4061" s="39">
        <v>209.5674044321658</v>
      </c>
      <c r="G4061" s="39">
        <v>203.6062763605797</v>
      </c>
      <c r="H4061" s="39">
        <v>189.64933391172781</v>
      </c>
      <c r="I4061" s="39">
        <v>172.330022414718</v>
      </c>
    </row>
    <row r="4062" spans="1:9" x14ac:dyDescent="0.35">
      <c r="A4062" s="37" t="s">
        <v>247</v>
      </c>
      <c r="B4062" s="37" t="s">
        <v>149</v>
      </c>
      <c r="C4062" s="73" t="s">
        <v>78</v>
      </c>
      <c r="D4062" s="39">
        <v>228</v>
      </c>
      <c r="E4062" s="39">
        <v>167.79341855873099</v>
      </c>
      <c r="F4062" s="39">
        <v>171.60128702306449</v>
      </c>
      <c r="G4062" s="39">
        <v>161.28822370899439</v>
      </c>
      <c r="H4062" s="39">
        <v>155.15508272933869</v>
      </c>
      <c r="I4062" s="39">
        <v>144.6793787915779</v>
      </c>
    </row>
    <row r="4063" spans="1:9" x14ac:dyDescent="0.35">
      <c r="A4063" s="37" t="s">
        <v>247</v>
      </c>
      <c r="B4063" s="37" t="s">
        <v>149</v>
      </c>
      <c r="C4063" s="73" t="s">
        <v>80</v>
      </c>
      <c r="D4063" s="39">
        <v>196</v>
      </c>
      <c r="E4063" s="39">
        <v>201.8884255558134</v>
      </c>
      <c r="F4063" s="39">
        <v>150.18806427676131</v>
      </c>
      <c r="G4063" s="39">
        <v>151.9668722555798</v>
      </c>
      <c r="H4063" s="39">
        <v>144.38626939741579</v>
      </c>
      <c r="I4063" s="39">
        <v>139.06518830396891</v>
      </c>
    </row>
    <row r="4064" spans="1:9" x14ac:dyDescent="0.35">
      <c r="A4064" s="37" t="s">
        <v>247</v>
      </c>
      <c r="B4064" s="37" t="s">
        <v>149</v>
      </c>
      <c r="C4064" s="73" t="s">
        <v>82</v>
      </c>
      <c r="D4064" s="39">
        <v>180</v>
      </c>
      <c r="E4064" s="39">
        <v>185.97822574592101</v>
      </c>
      <c r="F4064" s="39">
        <v>186.59942694275151</v>
      </c>
      <c r="G4064" s="39">
        <v>143.01855257626431</v>
      </c>
      <c r="H4064" s="39">
        <v>144.6014473538493</v>
      </c>
      <c r="I4064" s="39">
        <v>138.9654219286399</v>
      </c>
    </row>
    <row r="4065" spans="1:9" x14ac:dyDescent="0.35">
      <c r="A4065" s="37" t="s">
        <v>247</v>
      </c>
      <c r="B4065" s="37" t="s">
        <v>149</v>
      </c>
      <c r="C4065" s="73" t="s">
        <v>84</v>
      </c>
      <c r="D4065" s="39">
        <v>129</v>
      </c>
      <c r="E4065" s="39">
        <v>160.71069487050579</v>
      </c>
      <c r="F4065" s="39">
        <v>162.11877625151519</v>
      </c>
      <c r="G4065" s="39">
        <v>162.7813972212964</v>
      </c>
      <c r="H4065" s="39">
        <v>126.9374551333142</v>
      </c>
      <c r="I4065" s="39">
        <v>128.6708186457511</v>
      </c>
    </row>
    <row r="4066" spans="1:9" x14ac:dyDescent="0.35">
      <c r="A4066" s="37" t="s">
        <v>247</v>
      </c>
      <c r="B4066" s="37" t="s">
        <v>149</v>
      </c>
      <c r="C4066" s="73" t="s">
        <v>86</v>
      </c>
      <c r="D4066" s="39">
        <v>74</v>
      </c>
      <c r="E4066" s="39">
        <v>103.54762231734109</v>
      </c>
      <c r="F4066" s="39">
        <v>125.13855631700009</v>
      </c>
      <c r="G4066" s="39">
        <v>126.7404594894217</v>
      </c>
      <c r="H4066" s="39">
        <v>127.51092532717981</v>
      </c>
      <c r="I4066" s="39">
        <v>99.857066898578367</v>
      </c>
    </row>
    <row r="4067" spans="1:9" x14ac:dyDescent="0.35">
      <c r="A4067" s="37" t="s">
        <v>247</v>
      </c>
      <c r="B4067" s="37" t="s">
        <v>149</v>
      </c>
      <c r="C4067" s="73" t="s">
        <v>88</v>
      </c>
      <c r="D4067" s="39">
        <v>51</v>
      </c>
      <c r="E4067" s="39">
        <v>59.323052315775392</v>
      </c>
      <c r="F4067" s="39">
        <v>80.173382075400582</v>
      </c>
      <c r="G4067" s="39">
        <v>97.104350453065962</v>
      </c>
      <c r="H4067" s="39">
        <v>99.301922601605241</v>
      </c>
      <c r="I4067" s="39">
        <v>100.753716147962</v>
      </c>
    </row>
    <row r="4068" spans="1:9" x14ac:dyDescent="0.35">
      <c r="A4068" s="37" t="s">
        <v>247</v>
      </c>
      <c r="B4068" s="37" t="s">
        <v>149</v>
      </c>
      <c r="C4068" s="73" t="s">
        <v>90</v>
      </c>
      <c r="D4068" s="39">
        <v>20</v>
      </c>
      <c r="E4068" s="39">
        <v>38.503278006882383</v>
      </c>
      <c r="F4068" s="39">
        <v>44.228514037541302</v>
      </c>
      <c r="G4068" s="39">
        <v>60.337501719547419</v>
      </c>
      <c r="H4068" s="39">
        <v>73.693284742330746</v>
      </c>
      <c r="I4068" s="39">
        <v>76.149251547774838</v>
      </c>
    </row>
    <row r="4069" spans="1:9" x14ac:dyDescent="0.35">
      <c r="A4069" s="37" t="s">
        <v>247</v>
      </c>
      <c r="B4069" s="37" t="s">
        <v>149</v>
      </c>
      <c r="C4069" s="73" t="s">
        <v>92</v>
      </c>
      <c r="D4069" s="39">
        <v>6</v>
      </c>
      <c r="E4069" s="39">
        <v>15.00746354402906</v>
      </c>
      <c r="F4069" s="39">
        <v>29.575397411796171</v>
      </c>
      <c r="G4069" s="39">
        <v>39.367332277922458</v>
      </c>
      <c r="H4069" s="39">
        <v>54.428308596451032</v>
      </c>
      <c r="I4069" s="39">
        <v>70.008922366351712</v>
      </c>
    </row>
    <row r="4070" spans="1:9" x14ac:dyDescent="0.35">
      <c r="A4070" s="37" t="s">
        <v>247</v>
      </c>
      <c r="B4070" s="37" t="s">
        <v>150</v>
      </c>
      <c r="C4070" s="73" t="s">
        <v>57</v>
      </c>
      <c r="D4070" s="39">
        <v>11594</v>
      </c>
      <c r="E4070" s="39">
        <v>12386.09055936028</v>
      </c>
      <c r="F4070" s="39">
        <v>13019.86872144373</v>
      </c>
      <c r="G4070" s="39">
        <v>14003.766014012819</v>
      </c>
      <c r="H4070" s="39">
        <v>14992.895154563461</v>
      </c>
      <c r="I4070" s="39">
        <v>15667.4506453412</v>
      </c>
    </row>
    <row r="4071" spans="1:9" x14ac:dyDescent="0.35">
      <c r="A4071" s="37" t="s">
        <v>247</v>
      </c>
      <c r="B4071" s="37" t="s">
        <v>150</v>
      </c>
      <c r="C4071" s="74" t="s">
        <v>59</v>
      </c>
      <c r="D4071" s="39">
        <v>13017</v>
      </c>
      <c r="E4071" s="39">
        <v>12420.187167210701</v>
      </c>
      <c r="F4071" s="39">
        <v>13195.68024009442</v>
      </c>
      <c r="G4071" s="39">
        <v>13858.93135552409</v>
      </c>
      <c r="H4071" s="39">
        <v>14815.367411156791</v>
      </c>
      <c r="I4071" s="39">
        <v>15800.03595368405</v>
      </c>
    </row>
    <row r="4072" spans="1:9" x14ac:dyDescent="0.35">
      <c r="A4072" s="37" t="s">
        <v>247</v>
      </c>
      <c r="B4072" s="37" t="s">
        <v>150</v>
      </c>
      <c r="C4072" s="73" t="s">
        <v>61</v>
      </c>
      <c r="D4072" s="39">
        <v>13442</v>
      </c>
      <c r="E4072" s="39">
        <v>13465.81185542747</v>
      </c>
      <c r="F4072" s="39">
        <v>13025.6849073621</v>
      </c>
      <c r="G4072" s="39">
        <v>13765.560114941771</v>
      </c>
      <c r="H4072" s="39">
        <v>14412.90555731874</v>
      </c>
      <c r="I4072" s="39">
        <v>15329.82598744007</v>
      </c>
    </row>
    <row r="4073" spans="1:9" x14ac:dyDescent="0.35">
      <c r="A4073" s="37" t="s">
        <v>247</v>
      </c>
      <c r="B4073" s="37" t="s">
        <v>150</v>
      </c>
      <c r="C4073" s="73" t="s">
        <v>63</v>
      </c>
      <c r="D4073" s="39">
        <v>13184</v>
      </c>
      <c r="E4073" s="39">
        <v>15133.91751788695</v>
      </c>
      <c r="F4073" s="39">
        <v>15399.885540230571</v>
      </c>
      <c r="G4073" s="39">
        <v>15009.68658426084</v>
      </c>
      <c r="H4073" s="39">
        <v>15726.27502977489</v>
      </c>
      <c r="I4073" s="39">
        <v>16390.025934921301</v>
      </c>
    </row>
    <row r="4074" spans="1:9" x14ac:dyDescent="0.35">
      <c r="A4074" s="37" t="s">
        <v>247</v>
      </c>
      <c r="B4074" s="37" t="s">
        <v>150</v>
      </c>
      <c r="C4074" s="73" t="s">
        <v>65</v>
      </c>
      <c r="D4074" s="39">
        <v>15428</v>
      </c>
      <c r="E4074" s="39">
        <v>16227.31485106515</v>
      </c>
      <c r="F4074" s="39">
        <v>19010.084038478719</v>
      </c>
      <c r="G4074" s="39">
        <v>19552.041492899731</v>
      </c>
      <c r="H4074" s="39">
        <v>19237.70288722972</v>
      </c>
      <c r="I4074" s="39">
        <v>19918.46479609143</v>
      </c>
    </row>
    <row r="4075" spans="1:9" x14ac:dyDescent="0.35">
      <c r="A4075" s="37" t="s">
        <v>247</v>
      </c>
      <c r="B4075" s="37" t="s">
        <v>150</v>
      </c>
      <c r="C4075" s="73" t="s">
        <v>67</v>
      </c>
      <c r="D4075" s="39">
        <v>15114</v>
      </c>
      <c r="E4075" s="39">
        <v>15176.04900095208</v>
      </c>
      <c r="F4075" s="39">
        <v>16596.33933497169</v>
      </c>
      <c r="G4075" s="39">
        <v>19134.838012553631</v>
      </c>
      <c r="H4075" s="39">
        <v>19778.610281949121</v>
      </c>
      <c r="I4075" s="39">
        <v>19662.13858953158</v>
      </c>
    </row>
    <row r="4076" spans="1:9" x14ac:dyDescent="0.35">
      <c r="A4076" s="37" t="s">
        <v>247</v>
      </c>
      <c r="B4076" s="37" t="s">
        <v>150</v>
      </c>
      <c r="C4076" s="73" t="s">
        <v>69</v>
      </c>
      <c r="D4076" s="39">
        <v>13609</v>
      </c>
      <c r="E4076" s="39">
        <v>14581.52885113565</v>
      </c>
      <c r="F4076" s="39">
        <v>14977.05452014945</v>
      </c>
      <c r="G4076" s="39">
        <v>16340.264386918951</v>
      </c>
      <c r="H4076" s="39">
        <v>18505.474128461021</v>
      </c>
      <c r="I4076" s="39">
        <v>19118.482871545151</v>
      </c>
    </row>
    <row r="4077" spans="1:9" x14ac:dyDescent="0.35">
      <c r="A4077" s="37" t="s">
        <v>247</v>
      </c>
      <c r="B4077" s="37" t="s">
        <v>150</v>
      </c>
      <c r="C4077" s="73" t="s">
        <v>71</v>
      </c>
      <c r="D4077" s="39">
        <v>13486</v>
      </c>
      <c r="E4077" s="39">
        <v>13852.116694494471</v>
      </c>
      <c r="F4077" s="39">
        <v>14769.49110355121</v>
      </c>
      <c r="G4077" s="39">
        <v>15206.4267726667</v>
      </c>
      <c r="H4077" s="39">
        <v>16488.01138913355</v>
      </c>
      <c r="I4077" s="39">
        <v>18449.104624939249</v>
      </c>
    </row>
    <row r="4078" spans="1:9" x14ac:dyDescent="0.35">
      <c r="A4078" s="37" t="s">
        <v>247</v>
      </c>
      <c r="B4078" s="37" t="s">
        <v>150</v>
      </c>
      <c r="C4078" s="73" t="s">
        <v>73</v>
      </c>
      <c r="D4078" s="39">
        <v>11972</v>
      </c>
      <c r="E4078" s="39">
        <v>13668.81377383263</v>
      </c>
      <c r="F4078" s="39">
        <v>14193.634171559441</v>
      </c>
      <c r="G4078" s="39">
        <v>15021.76307109468</v>
      </c>
      <c r="H4078" s="39">
        <v>15453.03365449661</v>
      </c>
      <c r="I4078" s="39">
        <v>16668.419498194289</v>
      </c>
    </row>
    <row r="4079" spans="1:9" x14ac:dyDescent="0.35">
      <c r="A4079" s="37" t="s">
        <v>247</v>
      </c>
      <c r="B4079" s="37" t="s">
        <v>150</v>
      </c>
      <c r="C4079" s="73" t="s">
        <v>76</v>
      </c>
      <c r="D4079" s="39">
        <v>12542</v>
      </c>
      <c r="E4079" s="39">
        <v>11864.821266530271</v>
      </c>
      <c r="F4079" s="39">
        <v>13520.46516348011</v>
      </c>
      <c r="G4079" s="39">
        <v>14133.26985240158</v>
      </c>
      <c r="H4079" s="39">
        <v>14877.31137141062</v>
      </c>
      <c r="I4079" s="39">
        <v>15284.205774474131</v>
      </c>
    </row>
    <row r="4080" spans="1:9" x14ac:dyDescent="0.35">
      <c r="A4080" s="37" t="s">
        <v>247</v>
      </c>
      <c r="B4080" s="37" t="s">
        <v>150</v>
      </c>
      <c r="C4080" s="73" t="s">
        <v>78</v>
      </c>
      <c r="D4080" s="39">
        <v>12414</v>
      </c>
      <c r="E4080" s="39">
        <v>12241.335250539139</v>
      </c>
      <c r="F4080" s="39">
        <v>11772.141966056521</v>
      </c>
      <c r="G4080" s="39">
        <v>13452.544967230309</v>
      </c>
      <c r="H4080" s="39">
        <v>14112.785227502611</v>
      </c>
      <c r="I4080" s="39">
        <v>14803.41008057454</v>
      </c>
    </row>
    <row r="4081" spans="1:9" x14ac:dyDescent="0.35">
      <c r="A4081" s="37" t="s">
        <v>247</v>
      </c>
      <c r="B4081" s="37" t="s">
        <v>150</v>
      </c>
      <c r="C4081" s="73" t="s">
        <v>80</v>
      </c>
      <c r="D4081" s="39">
        <v>11742</v>
      </c>
      <c r="E4081" s="39">
        <v>12080.87175243502</v>
      </c>
      <c r="F4081" s="39">
        <v>12054.22378562081</v>
      </c>
      <c r="G4081" s="39">
        <v>11772.32683751579</v>
      </c>
      <c r="H4081" s="39">
        <v>13464.184612123259</v>
      </c>
      <c r="I4081" s="39">
        <v>14158.877202127451</v>
      </c>
    </row>
    <row r="4082" spans="1:9" x14ac:dyDescent="0.35">
      <c r="A4082" s="37" t="s">
        <v>247</v>
      </c>
      <c r="B4082" s="37" t="s">
        <v>150</v>
      </c>
      <c r="C4082" s="73" t="s">
        <v>82</v>
      </c>
      <c r="D4082" s="39">
        <v>10869</v>
      </c>
      <c r="E4082" s="39">
        <v>11133.295352024959</v>
      </c>
      <c r="F4082" s="39">
        <v>11505.68327709754</v>
      </c>
      <c r="G4082" s="39">
        <v>11604.73562717684</v>
      </c>
      <c r="H4082" s="39">
        <v>11466.058579904029</v>
      </c>
      <c r="I4082" s="39">
        <v>13117.554920620491</v>
      </c>
    </row>
    <row r="4083" spans="1:9" x14ac:dyDescent="0.35">
      <c r="A4083" s="37" t="s">
        <v>247</v>
      </c>
      <c r="B4083" s="37" t="s">
        <v>150</v>
      </c>
      <c r="C4083" s="73" t="s">
        <v>84</v>
      </c>
      <c r="D4083" s="39">
        <v>8963</v>
      </c>
      <c r="E4083" s="39">
        <v>10238.80057672954</v>
      </c>
      <c r="F4083" s="39">
        <v>10542.22389908472</v>
      </c>
      <c r="G4083" s="39">
        <v>10960.45315443089</v>
      </c>
      <c r="H4083" s="39">
        <v>11155.900532119929</v>
      </c>
      <c r="I4083" s="39">
        <v>11106.98462809778</v>
      </c>
    </row>
    <row r="4084" spans="1:9" x14ac:dyDescent="0.35">
      <c r="A4084" s="37" t="s">
        <v>247</v>
      </c>
      <c r="B4084" s="37" t="s">
        <v>150</v>
      </c>
      <c r="C4084" s="73" t="s">
        <v>86</v>
      </c>
      <c r="D4084" s="39">
        <v>7445</v>
      </c>
      <c r="E4084" s="39">
        <v>8549.543827178386</v>
      </c>
      <c r="F4084" s="39">
        <v>9781.0539765185677</v>
      </c>
      <c r="G4084" s="39">
        <v>10164.12068002032</v>
      </c>
      <c r="H4084" s="39">
        <v>10625.969963490519</v>
      </c>
      <c r="I4084" s="39">
        <v>10891.18992857752</v>
      </c>
    </row>
    <row r="4085" spans="1:9" x14ac:dyDescent="0.35">
      <c r="A4085" s="37" t="s">
        <v>247</v>
      </c>
      <c r="B4085" s="37" t="s">
        <v>150</v>
      </c>
      <c r="C4085" s="73" t="s">
        <v>88</v>
      </c>
      <c r="D4085" s="39">
        <v>5004</v>
      </c>
      <c r="E4085" s="39">
        <v>6828.9899452025174</v>
      </c>
      <c r="F4085" s="39">
        <v>7859.0362781658087</v>
      </c>
      <c r="G4085" s="39">
        <v>9055.8694557507624</v>
      </c>
      <c r="H4085" s="39">
        <v>9491.5183049492498</v>
      </c>
      <c r="I4085" s="39">
        <v>9994.7525527016423</v>
      </c>
    </row>
    <row r="4086" spans="1:9" x14ac:dyDescent="0.35">
      <c r="A4086" s="37" t="s">
        <v>247</v>
      </c>
      <c r="B4086" s="37" t="s">
        <v>150</v>
      </c>
      <c r="C4086" s="73" t="s">
        <v>90</v>
      </c>
      <c r="D4086" s="39">
        <v>3149</v>
      </c>
      <c r="E4086" s="39">
        <v>4210.3503478340835</v>
      </c>
      <c r="F4086" s="39">
        <v>5809.2899666840976</v>
      </c>
      <c r="G4086" s="39">
        <v>6739.1631013924998</v>
      </c>
      <c r="H4086" s="39">
        <v>7849.5584692247558</v>
      </c>
      <c r="I4086" s="39">
        <v>8303.7746119934272</v>
      </c>
    </row>
    <row r="4087" spans="1:9" x14ac:dyDescent="0.35">
      <c r="A4087" s="37" t="s">
        <v>247</v>
      </c>
      <c r="B4087" s="37" t="s">
        <v>150</v>
      </c>
      <c r="C4087" s="73" t="s">
        <v>92</v>
      </c>
      <c r="D4087" s="39">
        <v>2541</v>
      </c>
      <c r="E4087" s="39">
        <v>3452.5725416687578</v>
      </c>
      <c r="F4087" s="39">
        <v>4756.8675088519576</v>
      </c>
      <c r="G4087" s="39">
        <v>6658.4710247519606</v>
      </c>
      <c r="H4087" s="39">
        <v>8413.1524711289494</v>
      </c>
      <c r="I4087" s="39">
        <v>10234.626351196441</v>
      </c>
    </row>
    <row r="4088" spans="1:9" x14ac:dyDescent="0.35">
      <c r="A4088" s="37" t="s">
        <v>247</v>
      </c>
      <c r="B4088" s="37" t="s">
        <v>151</v>
      </c>
      <c r="C4088" s="73" t="s">
        <v>57</v>
      </c>
      <c r="D4088" s="39">
        <v>412</v>
      </c>
      <c r="E4088" s="39">
        <v>400.94986750190071</v>
      </c>
      <c r="F4088" s="39">
        <v>396.51517946134862</v>
      </c>
      <c r="G4088" s="39">
        <v>402.05999374262058</v>
      </c>
      <c r="H4088" s="39">
        <v>411.29670592173312</v>
      </c>
      <c r="I4088" s="39">
        <v>414.5222303681295</v>
      </c>
    </row>
    <row r="4089" spans="1:9" x14ac:dyDescent="0.35">
      <c r="A4089" s="37" t="s">
        <v>247</v>
      </c>
      <c r="B4089" s="37" t="s">
        <v>151</v>
      </c>
      <c r="C4089" s="74" t="s">
        <v>59</v>
      </c>
      <c r="D4089" s="39">
        <v>359</v>
      </c>
      <c r="E4089" s="39">
        <v>346.4271613726882</v>
      </c>
      <c r="F4089" s="39">
        <v>343.97343629501438</v>
      </c>
      <c r="G4089" s="39">
        <v>339.19557040882091</v>
      </c>
      <c r="H4089" s="39">
        <v>342.84155864940362</v>
      </c>
      <c r="I4089" s="39">
        <v>348.93931919356203</v>
      </c>
    </row>
    <row r="4090" spans="1:9" x14ac:dyDescent="0.35">
      <c r="A4090" s="37" t="s">
        <v>247</v>
      </c>
      <c r="B4090" s="37" t="s">
        <v>151</v>
      </c>
      <c r="C4090" s="73" t="s">
        <v>61</v>
      </c>
      <c r="D4090" s="39">
        <v>324</v>
      </c>
      <c r="E4090" s="39">
        <v>292.10186439304903</v>
      </c>
      <c r="F4090" s="39">
        <v>280.25902061047259</v>
      </c>
      <c r="G4090" s="39">
        <v>274.56156137506599</v>
      </c>
      <c r="H4090" s="39">
        <v>270.55229382690112</v>
      </c>
      <c r="I4090" s="39">
        <v>271.84967742026049</v>
      </c>
    </row>
    <row r="4091" spans="1:9" x14ac:dyDescent="0.35">
      <c r="A4091" s="37" t="s">
        <v>247</v>
      </c>
      <c r="B4091" s="37" t="s">
        <v>151</v>
      </c>
      <c r="C4091" s="73" t="s">
        <v>63</v>
      </c>
      <c r="D4091" s="39">
        <v>247</v>
      </c>
      <c r="E4091" s="39">
        <v>219.79835700163579</v>
      </c>
      <c r="F4091" s="39">
        <v>207.90011430793291</v>
      </c>
      <c r="G4091" s="39">
        <v>197.0776357348976</v>
      </c>
      <c r="H4091" s="39">
        <v>192.1159658509581</v>
      </c>
      <c r="I4091" s="39">
        <v>188.81454370322999</v>
      </c>
    </row>
    <row r="4092" spans="1:9" x14ac:dyDescent="0.35">
      <c r="A4092" s="37" t="s">
        <v>247</v>
      </c>
      <c r="B4092" s="37" t="s">
        <v>151</v>
      </c>
      <c r="C4092" s="73" t="s">
        <v>65</v>
      </c>
      <c r="D4092" s="39">
        <v>319</v>
      </c>
      <c r="E4092" s="39">
        <v>276.24541379393452</v>
      </c>
      <c r="F4092" s="39">
        <v>294.22576948450131</v>
      </c>
      <c r="G4092" s="39">
        <v>291.08202610196821</v>
      </c>
      <c r="H4092" s="39">
        <v>280.289092222416</v>
      </c>
      <c r="I4092" s="39">
        <v>276.49147837324961</v>
      </c>
    </row>
    <row r="4093" spans="1:9" x14ac:dyDescent="0.35">
      <c r="A4093" s="37" t="s">
        <v>247</v>
      </c>
      <c r="B4093" s="37" t="s">
        <v>151</v>
      </c>
      <c r="C4093" s="73" t="s">
        <v>67</v>
      </c>
      <c r="D4093" s="39">
        <v>407</v>
      </c>
      <c r="E4093" s="39">
        <v>359.16161389881978</v>
      </c>
      <c r="F4093" s="39">
        <v>353.29749937706191</v>
      </c>
      <c r="G4093" s="39">
        <v>386.54881978476288</v>
      </c>
      <c r="H4093" s="39">
        <v>388.47480628105842</v>
      </c>
      <c r="I4093" s="39">
        <v>375.79021618718588</v>
      </c>
    </row>
    <row r="4094" spans="1:9" x14ac:dyDescent="0.35">
      <c r="A4094" s="37" t="s">
        <v>247</v>
      </c>
      <c r="B4094" s="37" t="s">
        <v>151</v>
      </c>
      <c r="C4094" s="73" t="s">
        <v>69</v>
      </c>
      <c r="D4094" s="39">
        <v>411</v>
      </c>
      <c r="E4094" s="39">
        <v>398.50928140224289</v>
      </c>
      <c r="F4094" s="39">
        <v>376.92093728572843</v>
      </c>
      <c r="G4094" s="39">
        <v>383.74372414456849</v>
      </c>
      <c r="H4094" s="39">
        <v>417.24735658281242</v>
      </c>
      <c r="I4094" s="39">
        <v>418.91632201820221</v>
      </c>
    </row>
    <row r="4095" spans="1:9" x14ac:dyDescent="0.35">
      <c r="A4095" s="37" t="s">
        <v>247</v>
      </c>
      <c r="B4095" s="37" t="s">
        <v>151</v>
      </c>
      <c r="C4095" s="73" t="s">
        <v>71</v>
      </c>
      <c r="D4095" s="39">
        <v>362</v>
      </c>
      <c r="E4095" s="39">
        <v>400.19663549608572</v>
      </c>
      <c r="F4095" s="39">
        <v>398.41766678735178</v>
      </c>
      <c r="G4095" s="39">
        <v>383.95415860144527</v>
      </c>
      <c r="H4095" s="39">
        <v>394.77144864550331</v>
      </c>
      <c r="I4095" s="39">
        <v>424.24640579748188</v>
      </c>
    </row>
    <row r="4096" spans="1:9" x14ac:dyDescent="0.35">
      <c r="A4096" s="37" t="s">
        <v>247</v>
      </c>
      <c r="B4096" s="37" t="s">
        <v>151</v>
      </c>
      <c r="C4096" s="73" t="s">
        <v>73</v>
      </c>
      <c r="D4096" s="39">
        <v>287</v>
      </c>
      <c r="E4096" s="39">
        <v>367.18425535684781</v>
      </c>
      <c r="F4096" s="39">
        <v>395.63556396650898</v>
      </c>
      <c r="G4096" s="39">
        <v>392.64205168266648</v>
      </c>
      <c r="H4096" s="39">
        <v>383.13530383491837</v>
      </c>
      <c r="I4096" s="39">
        <v>393.60530249771341</v>
      </c>
    </row>
    <row r="4097" spans="1:9" x14ac:dyDescent="0.35">
      <c r="A4097" s="37" t="s">
        <v>247</v>
      </c>
      <c r="B4097" s="37" t="s">
        <v>151</v>
      </c>
      <c r="C4097" s="73" t="s">
        <v>76</v>
      </c>
      <c r="D4097" s="39">
        <v>311</v>
      </c>
      <c r="E4097" s="39">
        <v>293.10241064887771</v>
      </c>
      <c r="F4097" s="39">
        <v>357.21479501536692</v>
      </c>
      <c r="G4097" s="39">
        <v>372.9207583863892</v>
      </c>
      <c r="H4097" s="39">
        <v>370.93829184513118</v>
      </c>
      <c r="I4097" s="39">
        <v>363.20340752097462</v>
      </c>
    </row>
    <row r="4098" spans="1:9" x14ac:dyDescent="0.35">
      <c r="A4098" s="37" t="s">
        <v>247</v>
      </c>
      <c r="B4098" s="37" t="s">
        <v>151</v>
      </c>
      <c r="C4098" s="73" t="s">
        <v>78</v>
      </c>
      <c r="D4098" s="39">
        <v>260</v>
      </c>
      <c r="E4098" s="39">
        <v>306.5953921134344</v>
      </c>
      <c r="F4098" s="39">
        <v>295.74941231943461</v>
      </c>
      <c r="G4098" s="39">
        <v>345.91901603563309</v>
      </c>
      <c r="H4098" s="39">
        <v>355.88484552252442</v>
      </c>
      <c r="I4098" s="39">
        <v>354.23785174273769</v>
      </c>
    </row>
    <row r="4099" spans="1:9" x14ac:dyDescent="0.35">
      <c r="A4099" s="37" t="s">
        <v>247</v>
      </c>
      <c r="B4099" s="37" t="s">
        <v>151</v>
      </c>
      <c r="C4099" s="73" t="s">
        <v>80</v>
      </c>
      <c r="D4099" s="39">
        <v>240</v>
      </c>
      <c r="E4099" s="39">
        <v>224.58985010810349</v>
      </c>
      <c r="F4099" s="39">
        <v>261.6155269452201</v>
      </c>
      <c r="G4099" s="39">
        <v>252.72319053885559</v>
      </c>
      <c r="H4099" s="39">
        <v>290.43867404996308</v>
      </c>
      <c r="I4099" s="39">
        <v>296.2639559961014</v>
      </c>
    </row>
    <row r="4100" spans="1:9" x14ac:dyDescent="0.35">
      <c r="A4100" s="37" t="s">
        <v>247</v>
      </c>
      <c r="B4100" s="37" t="s">
        <v>151</v>
      </c>
      <c r="C4100" s="73" t="s">
        <v>82</v>
      </c>
      <c r="D4100" s="39">
        <v>126</v>
      </c>
      <c r="E4100" s="39">
        <v>225.66716124190381</v>
      </c>
      <c r="F4100" s="39">
        <v>219.19371914546579</v>
      </c>
      <c r="G4100" s="39">
        <v>250.81065991918939</v>
      </c>
      <c r="H4100" s="39">
        <v>243.54280996895071</v>
      </c>
      <c r="I4100" s="39">
        <v>277.23039359879698</v>
      </c>
    </row>
    <row r="4101" spans="1:9" x14ac:dyDescent="0.35">
      <c r="A4101" s="37" t="s">
        <v>247</v>
      </c>
      <c r="B4101" s="37" t="s">
        <v>151</v>
      </c>
      <c r="C4101" s="73" t="s">
        <v>84</v>
      </c>
      <c r="D4101" s="39">
        <v>53</v>
      </c>
      <c r="E4101" s="39">
        <v>112.7494434138481</v>
      </c>
      <c r="F4101" s="39">
        <v>194.99645924740909</v>
      </c>
      <c r="G4101" s="39">
        <v>190.2525385946513</v>
      </c>
      <c r="H4101" s="39">
        <v>216.8870610309952</v>
      </c>
      <c r="I4101" s="39">
        <v>211.10704473814511</v>
      </c>
    </row>
    <row r="4102" spans="1:9" x14ac:dyDescent="0.35">
      <c r="A4102" s="37" t="s">
        <v>247</v>
      </c>
      <c r="B4102" s="37" t="s">
        <v>151</v>
      </c>
      <c r="C4102" s="73" t="s">
        <v>86</v>
      </c>
      <c r="D4102" s="39">
        <v>34</v>
      </c>
      <c r="E4102" s="39">
        <v>49.768072553036689</v>
      </c>
      <c r="F4102" s="39">
        <v>98.854456281215136</v>
      </c>
      <c r="G4102" s="39">
        <v>164.65892369818809</v>
      </c>
      <c r="H4102" s="39">
        <v>161.17878674469111</v>
      </c>
      <c r="I4102" s="39">
        <v>182.98408884474651</v>
      </c>
    </row>
    <row r="4103" spans="1:9" x14ac:dyDescent="0.35">
      <c r="A4103" s="37" t="s">
        <v>247</v>
      </c>
      <c r="B4103" s="37" t="s">
        <v>151</v>
      </c>
      <c r="C4103" s="73" t="s">
        <v>88</v>
      </c>
      <c r="D4103" s="39">
        <v>21</v>
      </c>
      <c r="E4103" s="39">
        <v>25.183672375876331</v>
      </c>
      <c r="F4103" s="39">
        <v>37.45850672147219</v>
      </c>
      <c r="G4103" s="39">
        <v>74.328843127932672</v>
      </c>
      <c r="H4103" s="39">
        <v>124.4026937952747</v>
      </c>
      <c r="I4103" s="39">
        <v>122.2037868345401</v>
      </c>
    </row>
    <row r="4104" spans="1:9" x14ac:dyDescent="0.35">
      <c r="A4104" s="37" t="s">
        <v>247</v>
      </c>
      <c r="B4104" s="37" t="s">
        <v>151</v>
      </c>
      <c r="C4104" s="73" t="s">
        <v>90</v>
      </c>
      <c r="D4104" s="39">
        <v>0</v>
      </c>
      <c r="E4104" s="39">
        <v>15.20079756027155</v>
      </c>
      <c r="F4104" s="39">
        <v>18.925149057099151</v>
      </c>
      <c r="G4104" s="39">
        <v>28.343117275274469</v>
      </c>
      <c r="H4104" s="39">
        <v>56.584936648029242</v>
      </c>
      <c r="I4104" s="39">
        <v>95.277607788615057</v>
      </c>
    </row>
    <row r="4105" spans="1:9" x14ac:dyDescent="0.35">
      <c r="A4105" s="37" t="s">
        <v>247</v>
      </c>
      <c r="B4105" s="37" t="s">
        <v>151</v>
      </c>
      <c r="C4105" s="73" t="s">
        <v>92</v>
      </c>
      <c r="D4105" s="39">
        <v>3</v>
      </c>
      <c r="E4105" s="39">
        <v>1.064133342168696</v>
      </c>
      <c r="F4105" s="39">
        <v>10.64297290551378</v>
      </c>
      <c r="G4105" s="39">
        <v>17.446970716930291</v>
      </c>
      <c r="H4105" s="39">
        <v>26.959071580725482</v>
      </c>
      <c r="I4105" s="39">
        <v>51.078788947924487</v>
      </c>
    </row>
    <row r="4106" spans="1:9" x14ac:dyDescent="0.35">
      <c r="A4106" s="37" t="s">
        <v>247</v>
      </c>
      <c r="B4106" s="75" t="s">
        <v>152</v>
      </c>
      <c r="C4106" s="73" t="s">
        <v>57</v>
      </c>
      <c r="D4106" s="39">
        <v>2304</v>
      </c>
      <c r="E4106" s="39">
        <v>2380.6377145492002</v>
      </c>
      <c r="F4106" s="39">
        <v>2384.821199191686</v>
      </c>
      <c r="G4106" s="39">
        <v>2419.9768920756378</v>
      </c>
      <c r="H4106" s="39">
        <v>2453.9188555612932</v>
      </c>
      <c r="I4106" s="39">
        <v>2438.5939242148761</v>
      </c>
    </row>
    <row r="4107" spans="1:9" x14ac:dyDescent="0.35">
      <c r="A4107" s="37" t="s">
        <v>247</v>
      </c>
      <c r="B4107" s="75" t="s">
        <v>152</v>
      </c>
      <c r="C4107" s="74" t="s">
        <v>59</v>
      </c>
      <c r="D4107" s="39">
        <v>2548</v>
      </c>
      <c r="E4107" s="39">
        <v>2315.9729388065111</v>
      </c>
      <c r="F4107" s="39">
        <v>2386.945708207702</v>
      </c>
      <c r="G4107" s="39">
        <v>2374.8839789058839</v>
      </c>
      <c r="H4107" s="39">
        <v>2395.853667410061</v>
      </c>
      <c r="I4107" s="39">
        <v>2422.919400429199</v>
      </c>
    </row>
    <row r="4108" spans="1:9" x14ac:dyDescent="0.35">
      <c r="A4108" s="37" t="s">
        <v>247</v>
      </c>
      <c r="B4108" s="75" t="s">
        <v>152</v>
      </c>
      <c r="C4108" s="73" t="s">
        <v>61</v>
      </c>
      <c r="D4108" s="39">
        <v>2605</v>
      </c>
      <c r="E4108" s="39">
        <v>2441.0794371259472</v>
      </c>
      <c r="F4108" s="39">
        <v>2233.475719210981</v>
      </c>
      <c r="G4108" s="39">
        <v>2268.3378198426822</v>
      </c>
      <c r="H4108" s="39">
        <v>2242.8823052137068</v>
      </c>
      <c r="I4108" s="39">
        <v>2252.4959933648252</v>
      </c>
    </row>
    <row r="4109" spans="1:9" x14ac:dyDescent="0.35">
      <c r="A4109" s="37" t="s">
        <v>247</v>
      </c>
      <c r="B4109" s="75" t="s">
        <v>152</v>
      </c>
      <c r="C4109" s="73" t="s">
        <v>63</v>
      </c>
      <c r="D4109" s="39">
        <v>2083</v>
      </c>
      <c r="E4109" s="39">
        <v>2305.5435906405542</v>
      </c>
      <c r="F4109" s="39">
        <v>2173.182566801443</v>
      </c>
      <c r="G4109" s="39">
        <v>1993.008675916642</v>
      </c>
      <c r="H4109" s="39">
        <v>1997.00833811499</v>
      </c>
      <c r="I4109" s="39">
        <v>1967.8739411881861</v>
      </c>
    </row>
    <row r="4110" spans="1:9" x14ac:dyDescent="0.35">
      <c r="A4110" s="37" t="s">
        <v>247</v>
      </c>
      <c r="B4110" s="75" t="s">
        <v>152</v>
      </c>
      <c r="C4110" s="73" t="s">
        <v>65</v>
      </c>
      <c r="D4110" s="39">
        <v>1970</v>
      </c>
      <c r="E4110" s="39">
        <v>1912.6396982623439</v>
      </c>
      <c r="F4110" s="39">
        <v>2160.416933458082</v>
      </c>
      <c r="G4110" s="39">
        <v>2078.6112946886619</v>
      </c>
      <c r="H4110" s="39">
        <v>1931.1775468699</v>
      </c>
      <c r="I4110" s="39">
        <v>1911.316961648603</v>
      </c>
    </row>
    <row r="4111" spans="1:9" x14ac:dyDescent="0.35">
      <c r="A4111" s="37" t="s">
        <v>247</v>
      </c>
      <c r="B4111" s="75" t="s">
        <v>152</v>
      </c>
      <c r="C4111" s="73" t="s">
        <v>67</v>
      </c>
      <c r="D4111" s="39">
        <v>2386</v>
      </c>
      <c r="E4111" s="39">
        <v>2100.176093680157</v>
      </c>
      <c r="F4111" s="39">
        <v>2194.0058841343771</v>
      </c>
      <c r="G4111" s="39">
        <v>2418.4600450661801</v>
      </c>
      <c r="H4111" s="39">
        <v>2357.150121196516</v>
      </c>
      <c r="I4111" s="39">
        <v>2226.2063957148839</v>
      </c>
    </row>
    <row r="4112" spans="1:9" x14ac:dyDescent="0.35">
      <c r="A4112" s="37" t="s">
        <v>247</v>
      </c>
      <c r="B4112" s="75" t="s">
        <v>152</v>
      </c>
      <c r="C4112" s="73" t="s">
        <v>69</v>
      </c>
      <c r="D4112" s="39">
        <v>2152</v>
      </c>
      <c r="E4112" s="39">
        <v>2372.6835397714849</v>
      </c>
      <c r="F4112" s="39">
        <v>2232.4418700953679</v>
      </c>
      <c r="G4112" s="39">
        <v>2319.3945370056308</v>
      </c>
      <c r="H4112" s="39">
        <v>2499.9403099684059</v>
      </c>
      <c r="I4112" s="39">
        <v>2447.812023294658</v>
      </c>
    </row>
    <row r="4113" spans="1:9" x14ac:dyDescent="0.35">
      <c r="A4113" s="37" t="s">
        <v>247</v>
      </c>
      <c r="B4113" s="75" t="s">
        <v>152</v>
      </c>
      <c r="C4113" s="73" t="s">
        <v>71</v>
      </c>
      <c r="D4113" s="39">
        <v>2114</v>
      </c>
      <c r="E4113" s="39">
        <v>2164.421422658947</v>
      </c>
      <c r="F4113" s="39">
        <v>2308.422669590263</v>
      </c>
      <c r="G4113" s="39">
        <v>2200.9994384979641</v>
      </c>
      <c r="H4113" s="39">
        <v>2264.24112408269</v>
      </c>
      <c r="I4113" s="39">
        <v>2406.8818156814859</v>
      </c>
    </row>
    <row r="4114" spans="1:9" x14ac:dyDescent="0.35">
      <c r="A4114" s="37" t="s">
        <v>247</v>
      </c>
      <c r="B4114" s="75" t="s">
        <v>152</v>
      </c>
      <c r="C4114" s="73" t="s">
        <v>73</v>
      </c>
      <c r="D4114" s="39">
        <v>1924</v>
      </c>
      <c r="E4114" s="39">
        <v>2147.683098326143</v>
      </c>
      <c r="F4114" s="39">
        <v>2188.5847327279339</v>
      </c>
      <c r="G4114" s="39">
        <v>2270.1382478834912</v>
      </c>
      <c r="H4114" s="39">
        <v>2176.288212071679</v>
      </c>
      <c r="I4114" s="39">
        <v>2227.8988953041198</v>
      </c>
    </row>
    <row r="4115" spans="1:9" x14ac:dyDescent="0.35">
      <c r="A4115" s="37" t="s">
        <v>247</v>
      </c>
      <c r="B4115" s="75" t="s">
        <v>152</v>
      </c>
      <c r="C4115" s="73" t="s">
        <v>76</v>
      </c>
      <c r="D4115" s="39">
        <v>2119</v>
      </c>
      <c r="E4115" s="39">
        <v>1939.0917619864081</v>
      </c>
      <c r="F4115" s="39">
        <v>2157.278803392112</v>
      </c>
      <c r="G4115" s="39">
        <v>2181.4513899740718</v>
      </c>
      <c r="H4115" s="39">
        <v>2227.9662898923889</v>
      </c>
      <c r="I4115" s="39">
        <v>2145.3769416751002</v>
      </c>
    </row>
    <row r="4116" spans="1:9" x14ac:dyDescent="0.35">
      <c r="A4116" s="37" t="s">
        <v>247</v>
      </c>
      <c r="B4116" s="75" t="s">
        <v>152</v>
      </c>
      <c r="C4116" s="73" t="s">
        <v>78</v>
      </c>
      <c r="D4116" s="39">
        <v>2223</v>
      </c>
      <c r="E4116" s="39">
        <v>2109.8002737679822</v>
      </c>
      <c r="F4116" s="39">
        <v>1954.7456759922841</v>
      </c>
      <c r="G4116" s="39">
        <v>2156.7945482216228</v>
      </c>
      <c r="H4116" s="39">
        <v>2171.6165341017991</v>
      </c>
      <c r="I4116" s="39">
        <v>2198.334941049553</v>
      </c>
    </row>
    <row r="4117" spans="1:9" x14ac:dyDescent="0.35">
      <c r="A4117" s="37" t="s">
        <v>247</v>
      </c>
      <c r="B4117" s="75" t="s">
        <v>152</v>
      </c>
      <c r="C4117" s="73" t="s">
        <v>80</v>
      </c>
      <c r="D4117" s="39">
        <v>2195</v>
      </c>
      <c r="E4117" s="39">
        <v>2194.8704422678779</v>
      </c>
      <c r="F4117" s="39">
        <v>2102.933652595018</v>
      </c>
      <c r="G4117" s="39">
        <v>1959.4394478042291</v>
      </c>
      <c r="H4117" s="39">
        <v>2152.9107468696889</v>
      </c>
      <c r="I4117" s="39">
        <v>2165.2518960927132</v>
      </c>
    </row>
    <row r="4118" spans="1:9" x14ac:dyDescent="0.35">
      <c r="A4118" s="37" t="s">
        <v>247</v>
      </c>
      <c r="B4118" s="75" t="s">
        <v>152</v>
      </c>
      <c r="C4118" s="73" t="s">
        <v>82</v>
      </c>
      <c r="D4118" s="39">
        <v>2014</v>
      </c>
      <c r="E4118" s="39">
        <v>1997.9685789305829</v>
      </c>
      <c r="F4118" s="39">
        <v>1998.113537699322</v>
      </c>
      <c r="G4118" s="39">
        <v>1919.874850510032</v>
      </c>
      <c r="H4118" s="39">
        <v>1795.0729258217709</v>
      </c>
      <c r="I4118" s="39">
        <v>1969.181997105542</v>
      </c>
    </row>
    <row r="4119" spans="1:9" x14ac:dyDescent="0.35">
      <c r="A4119" s="37" t="s">
        <v>247</v>
      </c>
      <c r="B4119" s="75" t="s">
        <v>152</v>
      </c>
      <c r="C4119" s="73" t="s">
        <v>84</v>
      </c>
      <c r="D4119" s="39">
        <v>1791</v>
      </c>
      <c r="E4119" s="39">
        <v>1872.0110450316961</v>
      </c>
      <c r="F4119" s="39">
        <v>1855.837660040246</v>
      </c>
      <c r="G4119" s="39">
        <v>1856.6235897066481</v>
      </c>
      <c r="H4119" s="39">
        <v>1793.352165412821</v>
      </c>
      <c r="I4119" s="39">
        <v>1689.266701956934</v>
      </c>
    </row>
    <row r="4120" spans="1:9" x14ac:dyDescent="0.35">
      <c r="A4120" s="37" t="s">
        <v>247</v>
      </c>
      <c r="B4120" s="75" t="s">
        <v>152</v>
      </c>
      <c r="C4120" s="73" t="s">
        <v>86</v>
      </c>
      <c r="D4120" s="39">
        <v>1524</v>
      </c>
      <c r="E4120" s="39">
        <v>1609.8253273311609</v>
      </c>
      <c r="F4120" s="39">
        <v>1694.8957665078281</v>
      </c>
      <c r="G4120" s="39">
        <v>1681.070719804497</v>
      </c>
      <c r="H4120" s="39">
        <v>1686.8481357281939</v>
      </c>
      <c r="I4120" s="39">
        <v>1641.0788606280871</v>
      </c>
    </row>
    <row r="4121" spans="1:9" x14ac:dyDescent="0.35">
      <c r="A4121" s="37" t="s">
        <v>247</v>
      </c>
      <c r="B4121" s="75" t="s">
        <v>152</v>
      </c>
      <c r="C4121" s="73" t="s">
        <v>88</v>
      </c>
      <c r="D4121" s="39">
        <v>1084</v>
      </c>
      <c r="E4121" s="39">
        <v>1311.970323059403</v>
      </c>
      <c r="F4121" s="39">
        <v>1381.2105349899409</v>
      </c>
      <c r="G4121" s="39">
        <v>1468.5273368706851</v>
      </c>
      <c r="H4121" s="39">
        <v>1461.518649695317</v>
      </c>
      <c r="I4121" s="39">
        <v>1479.162767918305</v>
      </c>
    </row>
    <row r="4122" spans="1:9" x14ac:dyDescent="0.35">
      <c r="A4122" s="37" t="s">
        <v>247</v>
      </c>
      <c r="B4122" s="75" t="s">
        <v>152</v>
      </c>
      <c r="C4122" s="73" t="s">
        <v>90</v>
      </c>
      <c r="D4122" s="39">
        <v>719</v>
      </c>
      <c r="E4122" s="39">
        <v>853.4460181101748</v>
      </c>
      <c r="F4122" s="39">
        <v>1032.2069071441081</v>
      </c>
      <c r="G4122" s="39">
        <v>1094.7124283144351</v>
      </c>
      <c r="H4122" s="39">
        <v>1180.449830656896</v>
      </c>
      <c r="I4122" s="39">
        <v>1184.132399638781</v>
      </c>
    </row>
    <row r="4123" spans="1:9" x14ac:dyDescent="0.35">
      <c r="A4123" s="37" t="s">
        <v>247</v>
      </c>
      <c r="B4123" s="75" t="s">
        <v>152</v>
      </c>
      <c r="C4123" s="73" t="s">
        <v>92</v>
      </c>
      <c r="D4123" s="39">
        <v>605</v>
      </c>
      <c r="E4123" s="39">
        <v>783.3465873295936</v>
      </c>
      <c r="F4123" s="39">
        <v>980.06447782979978</v>
      </c>
      <c r="G4123" s="39">
        <v>1225.8185388371239</v>
      </c>
      <c r="H4123" s="39">
        <v>1416.084379218752</v>
      </c>
      <c r="I4123" s="39">
        <v>1597.670897217708</v>
      </c>
    </row>
    <row r="4124" spans="1:9" x14ac:dyDescent="0.35">
      <c r="A4124" s="37" t="s">
        <v>247</v>
      </c>
      <c r="B4124" s="75" t="s">
        <v>153</v>
      </c>
      <c r="C4124" s="73" t="s">
        <v>57</v>
      </c>
      <c r="D4124" s="39">
        <v>1933</v>
      </c>
      <c r="E4124" s="39">
        <v>2031.1620794957951</v>
      </c>
      <c r="F4124" s="39">
        <v>2056.641810991187</v>
      </c>
      <c r="G4124" s="39">
        <v>2155.711756672039</v>
      </c>
      <c r="H4124" s="39">
        <v>2276.086357721631</v>
      </c>
      <c r="I4124" s="39">
        <v>2364.387746303461</v>
      </c>
    </row>
    <row r="4125" spans="1:9" x14ac:dyDescent="0.35">
      <c r="A4125" s="37" t="s">
        <v>247</v>
      </c>
      <c r="B4125" s="75" t="s">
        <v>153</v>
      </c>
      <c r="C4125" s="74" t="s">
        <v>59</v>
      </c>
      <c r="D4125" s="39">
        <v>2223</v>
      </c>
      <c r="E4125" s="39">
        <v>2137.0958821584368</v>
      </c>
      <c r="F4125" s="39">
        <v>2228.906055966886</v>
      </c>
      <c r="G4125" s="39">
        <v>2271.475382948393</v>
      </c>
      <c r="H4125" s="39">
        <v>2383.2267337045018</v>
      </c>
      <c r="I4125" s="39">
        <v>2521.7394802078989</v>
      </c>
    </row>
    <row r="4126" spans="1:9" x14ac:dyDescent="0.35">
      <c r="A4126" s="37" t="s">
        <v>247</v>
      </c>
      <c r="B4126" s="75" t="s">
        <v>153</v>
      </c>
      <c r="C4126" s="73" t="s">
        <v>61</v>
      </c>
      <c r="D4126" s="39">
        <v>2374</v>
      </c>
      <c r="E4126" s="39">
        <v>2459.0614832556048</v>
      </c>
      <c r="F4126" s="39">
        <v>2352.084883497856</v>
      </c>
      <c r="G4126" s="39">
        <v>2447.1477466355718</v>
      </c>
      <c r="H4126" s="39">
        <v>2502.7886984246352</v>
      </c>
      <c r="I4126" s="39">
        <v>2626.6744888069402</v>
      </c>
    </row>
    <row r="4127" spans="1:9" x14ac:dyDescent="0.35">
      <c r="A4127" s="37" t="s">
        <v>247</v>
      </c>
      <c r="B4127" s="75" t="s">
        <v>153</v>
      </c>
      <c r="C4127" s="73" t="s">
        <v>63</v>
      </c>
      <c r="D4127" s="39">
        <v>1937</v>
      </c>
      <c r="E4127" s="39">
        <v>2307.6030797756812</v>
      </c>
      <c r="F4127" s="39">
        <v>2335.42190017025</v>
      </c>
      <c r="G4127" s="39">
        <v>2245.234802103696</v>
      </c>
      <c r="H4127" s="39">
        <v>2334.142302371647</v>
      </c>
      <c r="I4127" s="39">
        <v>2396.7309393109199</v>
      </c>
    </row>
    <row r="4128" spans="1:9" x14ac:dyDescent="0.35">
      <c r="A4128" s="37" t="s">
        <v>247</v>
      </c>
      <c r="B4128" s="75" t="s">
        <v>153</v>
      </c>
      <c r="C4128" s="73" t="s">
        <v>65</v>
      </c>
      <c r="D4128" s="39">
        <v>2158</v>
      </c>
      <c r="E4128" s="39">
        <v>2301.0976295515939</v>
      </c>
      <c r="F4128" s="39">
        <v>2678.658402240686</v>
      </c>
      <c r="G4128" s="39">
        <v>2731.322931774519</v>
      </c>
      <c r="H4128" s="39">
        <v>2678.566982579262</v>
      </c>
      <c r="I4128" s="39">
        <v>2769.6134642376101</v>
      </c>
    </row>
    <row r="4129" spans="1:9" x14ac:dyDescent="0.35">
      <c r="A4129" s="37" t="s">
        <v>247</v>
      </c>
      <c r="B4129" s="75" t="s">
        <v>153</v>
      </c>
      <c r="C4129" s="73" t="s">
        <v>67</v>
      </c>
      <c r="D4129" s="39">
        <v>2864</v>
      </c>
      <c r="E4129" s="39">
        <v>2719.279074682484</v>
      </c>
      <c r="F4129" s="39">
        <v>2965.5487714250662</v>
      </c>
      <c r="G4129" s="39">
        <v>3338.7441116386281</v>
      </c>
      <c r="H4129" s="39">
        <v>3415.760885907383</v>
      </c>
      <c r="I4129" s="39">
        <v>3401.45047404158</v>
      </c>
    </row>
    <row r="4130" spans="1:9" x14ac:dyDescent="0.35">
      <c r="A4130" s="37" t="s">
        <v>247</v>
      </c>
      <c r="B4130" s="75" t="s">
        <v>153</v>
      </c>
      <c r="C4130" s="73" t="s">
        <v>69</v>
      </c>
      <c r="D4130" s="39">
        <v>2769</v>
      </c>
      <c r="E4130" s="39">
        <v>2814.322707544402</v>
      </c>
      <c r="F4130" s="39">
        <v>2783.7773996695269</v>
      </c>
      <c r="G4130" s="39">
        <v>3005.3970464153672</v>
      </c>
      <c r="H4130" s="39">
        <v>3343.1076573004011</v>
      </c>
      <c r="I4130" s="39">
        <v>3435.8917703113989</v>
      </c>
    </row>
    <row r="4131" spans="1:9" x14ac:dyDescent="0.35">
      <c r="A4131" s="37" t="s">
        <v>247</v>
      </c>
      <c r="B4131" s="75" t="s">
        <v>153</v>
      </c>
      <c r="C4131" s="73" t="s">
        <v>71</v>
      </c>
      <c r="D4131" s="39">
        <v>2535</v>
      </c>
      <c r="E4131" s="39">
        <v>2733.126665602766</v>
      </c>
      <c r="F4131" s="39">
        <v>2772.8328929567788</v>
      </c>
      <c r="G4131" s="39">
        <v>2781.0358110910852</v>
      </c>
      <c r="H4131" s="39">
        <v>2991.612260129973</v>
      </c>
      <c r="I4131" s="39">
        <v>3318.1925389864991</v>
      </c>
    </row>
    <row r="4132" spans="1:9" x14ac:dyDescent="0.35">
      <c r="A4132" s="37" t="s">
        <v>247</v>
      </c>
      <c r="B4132" s="75" t="s">
        <v>153</v>
      </c>
      <c r="C4132" s="73" t="s">
        <v>73</v>
      </c>
      <c r="D4132" s="39">
        <v>2357</v>
      </c>
      <c r="E4132" s="39">
        <v>2667.1371299148068</v>
      </c>
      <c r="F4132" s="39">
        <v>2798.3289150468722</v>
      </c>
      <c r="G4132" s="39">
        <v>2859.6814660198029</v>
      </c>
      <c r="H4132" s="39">
        <v>2887.045244237333</v>
      </c>
      <c r="I4132" s="39">
        <v>3096.4684280575361</v>
      </c>
    </row>
    <row r="4133" spans="1:9" x14ac:dyDescent="0.35">
      <c r="A4133" s="37" t="s">
        <v>247</v>
      </c>
      <c r="B4133" s="75" t="s">
        <v>153</v>
      </c>
      <c r="C4133" s="73" t="s">
        <v>76</v>
      </c>
      <c r="D4133" s="39">
        <v>2560</v>
      </c>
      <c r="E4133" s="39">
        <v>2474.810076408829</v>
      </c>
      <c r="F4133" s="39">
        <v>2779.0131718394</v>
      </c>
      <c r="G4133" s="39">
        <v>2917.751014343673</v>
      </c>
      <c r="H4133" s="39">
        <v>2994.7542392996979</v>
      </c>
      <c r="I4133" s="39">
        <v>3035.5903321375481</v>
      </c>
    </row>
    <row r="4134" spans="1:9" x14ac:dyDescent="0.35">
      <c r="A4134" s="37" t="s">
        <v>247</v>
      </c>
      <c r="B4134" s="75" t="s">
        <v>153</v>
      </c>
      <c r="C4134" s="73" t="s">
        <v>78</v>
      </c>
      <c r="D4134" s="39">
        <v>2553</v>
      </c>
      <c r="E4134" s="39">
        <v>2712.1509385476402</v>
      </c>
      <c r="F4134" s="39">
        <v>2610.1691077661139</v>
      </c>
      <c r="G4134" s="39">
        <v>2944.755596485486</v>
      </c>
      <c r="H4134" s="39">
        <v>3094.607844231793</v>
      </c>
      <c r="I4134" s="39">
        <v>3181.9962443442109</v>
      </c>
    </row>
    <row r="4135" spans="1:9" x14ac:dyDescent="0.35">
      <c r="A4135" s="37" t="s">
        <v>247</v>
      </c>
      <c r="B4135" s="75" t="s">
        <v>153</v>
      </c>
      <c r="C4135" s="73" t="s">
        <v>80</v>
      </c>
      <c r="D4135" s="39">
        <v>2606</v>
      </c>
      <c r="E4135" s="39">
        <v>2623.7062201884119</v>
      </c>
      <c r="F4135" s="39">
        <v>2747.3593335551809</v>
      </c>
      <c r="G4135" s="39">
        <v>2667.6174566366599</v>
      </c>
      <c r="H4135" s="39">
        <v>3018.5195043347298</v>
      </c>
      <c r="I4135" s="39">
        <v>3172.4683982945139</v>
      </c>
    </row>
    <row r="4136" spans="1:9" x14ac:dyDescent="0.35">
      <c r="A4136" s="37" t="s">
        <v>247</v>
      </c>
      <c r="B4136" s="75" t="s">
        <v>153</v>
      </c>
      <c r="C4136" s="73" t="s">
        <v>82</v>
      </c>
      <c r="D4136" s="39">
        <v>2607</v>
      </c>
      <c r="E4136" s="39">
        <v>2663.2049348652122</v>
      </c>
      <c r="F4136" s="39">
        <v>2660.1145767567909</v>
      </c>
      <c r="G4136" s="39">
        <v>2785.756074269199</v>
      </c>
      <c r="H4136" s="39">
        <v>2731.3052714085911</v>
      </c>
      <c r="I4136" s="39">
        <v>3091.147471897164</v>
      </c>
    </row>
    <row r="4137" spans="1:9" x14ac:dyDescent="0.35">
      <c r="A4137" s="37" t="s">
        <v>247</v>
      </c>
      <c r="B4137" s="75" t="s">
        <v>153</v>
      </c>
      <c r="C4137" s="73" t="s">
        <v>84</v>
      </c>
      <c r="D4137" s="39">
        <v>2157</v>
      </c>
      <c r="E4137" s="39">
        <v>2618.2137958953949</v>
      </c>
      <c r="F4137" s="39">
        <v>2672.3011602842571</v>
      </c>
      <c r="G4137" s="39">
        <v>2688.1921120964348</v>
      </c>
      <c r="H4137" s="39">
        <v>2817.816082496709</v>
      </c>
      <c r="I4137" s="39">
        <v>2783.587599997918</v>
      </c>
    </row>
    <row r="4138" spans="1:9" x14ac:dyDescent="0.35">
      <c r="A4138" s="37" t="s">
        <v>247</v>
      </c>
      <c r="B4138" s="75" t="s">
        <v>153</v>
      </c>
      <c r="C4138" s="73" t="s">
        <v>86</v>
      </c>
      <c r="D4138" s="39">
        <v>1774</v>
      </c>
      <c r="E4138" s="39">
        <v>2083.2799845223371</v>
      </c>
      <c r="F4138" s="39">
        <v>2494.28672794569</v>
      </c>
      <c r="G4138" s="39">
        <v>2569.2035690128992</v>
      </c>
      <c r="H4138" s="39">
        <v>2601.3532991725401</v>
      </c>
      <c r="I4138" s="39">
        <v>2730.8839661046459</v>
      </c>
    </row>
    <row r="4139" spans="1:9" x14ac:dyDescent="0.35">
      <c r="A4139" s="37" t="s">
        <v>247</v>
      </c>
      <c r="B4139" s="75" t="s">
        <v>153</v>
      </c>
      <c r="C4139" s="73" t="s">
        <v>88</v>
      </c>
      <c r="D4139" s="39">
        <v>1120</v>
      </c>
      <c r="E4139" s="39">
        <v>1583.5469165063889</v>
      </c>
      <c r="F4139" s="39">
        <v>1845.3068797002691</v>
      </c>
      <c r="G4139" s="39">
        <v>2217.8310994454632</v>
      </c>
      <c r="H4139" s="39">
        <v>2306.6331636107352</v>
      </c>
      <c r="I4139" s="39">
        <v>2348.9941820654908</v>
      </c>
    </row>
    <row r="4140" spans="1:9" x14ac:dyDescent="0.35">
      <c r="A4140" s="37" t="s">
        <v>247</v>
      </c>
      <c r="B4140" s="75" t="s">
        <v>153</v>
      </c>
      <c r="C4140" s="73" t="s">
        <v>90</v>
      </c>
      <c r="D4140" s="39">
        <v>636</v>
      </c>
      <c r="E4140" s="39">
        <v>936.72698992164919</v>
      </c>
      <c r="F4140" s="39">
        <v>1319.475517251916</v>
      </c>
      <c r="G4140" s="39">
        <v>1552.542540412757</v>
      </c>
      <c r="H4140" s="39">
        <v>1881.486100911012</v>
      </c>
      <c r="I4140" s="39">
        <v>1974.5570230976909</v>
      </c>
    </row>
    <row r="4141" spans="1:9" x14ac:dyDescent="0.35">
      <c r="A4141" s="37" t="s">
        <v>247</v>
      </c>
      <c r="B4141" s="75" t="s">
        <v>153</v>
      </c>
      <c r="C4141" s="73" t="s">
        <v>92</v>
      </c>
      <c r="D4141" s="39">
        <v>497</v>
      </c>
      <c r="E4141" s="39">
        <v>684.62163270381291</v>
      </c>
      <c r="F4141" s="39">
        <v>985.77806377950992</v>
      </c>
      <c r="G4141" s="39">
        <v>1416.5035187215949</v>
      </c>
      <c r="H4141" s="39">
        <v>1815.883768947328</v>
      </c>
      <c r="I4141" s="39">
        <v>2261.4667750490598</v>
      </c>
    </row>
    <row r="4142" spans="1:9" x14ac:dyDescent="0.35">
      <c r="A4142" s="37" t="s">
        <v>247</v>
      </c>
      <c r="B4142" s="75" t="s">
        <v>154</v>
      </c>
      <c r="C4142" s="73" t="s">
        <v>57</v>
      </c>
      <c r="D4142" s="39">
        <v>64</v>
      </c>
      <c r="E4142" s="39">
        <v>62.304126992281887</v>
      </c>
      <c r="F4142" s="39">
        <v>59.386873652928067</v>
      </c>
      <c r="G4142" s="39">
        <v>55.944620077647812</v>
      </c>
      <c r="H4142" s="39">
        <v>53.33961238201033</v>
      </c>
      <c r="I4142" s="39">
        <v>50.369248158569221</v>
      </c>
    </row>
    <row r="4143" spans="1:9" x14ac:dyDescent="0.35">
      <c r="A4143" s="37" t="s">
        <v>247</v>
      </c>
      <c r="B4143" s="75" t="s">
        <v>154</v>
      </c>
      <c r="C4143" s="74" t="s">
        <v>59</v>
      </c>
      <c r="D4143" s="39">
        <v>56</v>
      </c>
      <c r="E4143" s="39">
        <v>41.554372340253607</v>
      </c>
      <c r="F4143" s="39">
        <v>37.256267127047337</v>
      </c>
      <c r="G4143" s="39">
        <v>34.270351534580847</v>
      </c>
      <c r="H4143" s="39">
        <v>31.603255976667239</v>
      </c>
      <c r="I4143" s="39">
        <v>29.660300882565419</v>
      </c>
    </row>
    <row r="4144" spans="1:9" x14ac:dyDescent="0.35">
      <c r="A4144" s="37" t="s">
        <v>247</v>
      </c>
      <c r="B4144" s="75" t="s">
        <v>154</v>
      </c>
      <c r="C4144" s="73" t="s">
        <v>61</v>
      </c>
      <c r="D4144" s="39">
        <v>61</v>
      </c>
      <c r="E4144" s="39">
        <v>64.742462641893042</v>
      </c>
      <c r="F4144" s="39">
        <v>53.034600058086269</v>
      </c>
      <c r="G4144" s="39">
        <v>49.649823875037207</v>
      </c>
      <c r="H4144" s="39">
        <v>46.934833717260368</v>
      </c>
      <c r="I4144" s="39">
        <v>44.720889810558248</v>
      </c>
    </row>
    <row r="4145" spans="1:9" x14ac:dyDescent="0.35">
      <c r="A4145" s="37" t="s">
        <v>247</v>
      </c>
      <c r="B4145" s="75" t="s">
        <v>154</v>
      </c>
      <c r="C4145" s="73" t="s">
        <v>63</v>
      </c>
      <c r="D4145" s="39">
        <v>44</v>
      </c>
      <c r="E4145" s="39">
        <v>45.99803254960058</v>
      </c>
      <c r="F4145" s="39">
        <v>45.189724505622678</v>
      </c>
      <c r="G4145" s="39">
        <v>37.62893343208912</v>
      </c>
      <c r="H4145" s="39">
        <v>34.847679657535537</v>
      </c>
      <c r="I4145" s="39">
        <v>32.806896758729927</v>
      </c>
    </row>
    <row r="4146" spans="1:9" x14ac:dyDescent="0.35">
      <c r="A4146" s="37" t="s">
        <v>247</v>
      </c>
      <c r="B4146" s="75" t="s">
        <v>154</v>
      </c>
      <c r="C4146" s="73" t="s">
        <v>65</v>
      </c>
      <c r="D4146" s="39">
        <v>35</v>
      </c>
      <c r="E4146" s="39">
        <v>27.82551361194248</v>
      </c>
      <c r="F4146" s="39">
        <v>29.80355164273303</v>
      </c>
      <c r="G4146" s="39">
        <v>28.024618765743949</v>
      </c>
      <c r="H4146" s="39">
        <v>22.954727564802749</v>
      </c>
      <c r="I4146" s="39">
        <v>20.599175539900141</v>
      </c>
    </row>
    <row r="4147" spans="1:9" x14ac:dyDescent="0.35">
      <c r="A4147" s="37" t="s">
        <v>247</v>
      </c>
      <c r="B4147" s="75" t="s">
        <v>154</v>
      </c>
      <c r="C4147" s="73" t="s">
        <v>67</v>
      </c>
      <c r="D4147" s="39">
        <v>75</v>
      </c>
      <c r="E4147" s="39">
        <v>72.565610247153685</v>
      </c>
      <c r="F4147" s="39">
        <v>66.849817484324547</v>
      </c>
      <c r="G4147" s="39">
        <v>68.378442363845238</v>
      </c>
      <c r="H4147" s="39">
        <v>65.526819069410692</v>
      </c>
      <c r="I4147" s="39">
        <v>60.250044716306427</v>
      </c>
    </row>
    <row r="4148" spans="1:9" x14ac:dyDescent="0.35">
      <c r="A4148" s="37" t="s">
        <v>247</v>
      </c>
      <c r="B4148" s="75" t="s">
        <v>154</v>
      </c>
      <c r="C4148" s="73" t="s">
        <v>69</v>
      </c>
      <c r="D4148" s="39">
        <v>48</v>
      </c>
      <c r="E4148" s="39">
        <v>59.487057668855371</v>
      </c>
      <c r="F4148" s="39">
        <v>53.65987237446096</v>
      </c>
      <c r="G4148" s="39">
        <v>49.528021730626577</v>
      </c>
      <c r="H4148" s="39">
        <v>49.906848152797487</v>
      </c>
      <c r="I4148" s="39">
        <v>46.648549872982997</v>
      </c>
    </row>
    <row r="4149" spans="1:9" x14ac:dyDescent="0.35">
      <c r="A4149" s="37" t="s">
        <v>247</v>
      </c>
      <c r="B4149" s="75" t="s">
        <v>154</v>
      </c>
      <c r="C4149" s="73" t="s">
        <v>71</v>
      </c>
      <c r="D4149" s="39">
        <v>61</v>
      </c>
      <c r="E4149" s="39">
        <v>52.308730028365723</v>
      </c>
      <c r="F4149" s="39">
        <v>54.420211949761281</v>
      </c>
      <c r="G4149" s="39">
        <v>48.39658198410244</v>
      </c>
      <c r="H4149" s="39">
        <v>45.211868966532187</v>
      </c>
      <c r="I4149" s="39">
        <v>45.318419113790213</v>
      </c>
    </row>
    <row r="4150" spans="1:9" x14ac:dyDescent="0.35">
      <c r="A4150" s="37" t="s">
        <v>247</v>
      </c>
      <c r="B4150" s="75" t="s">
        <v>154</v>
      </c>
      <c r="C4150" s="73" t="s">
        <v>73</v>
      </c>
      <c r="D4150" s="39">
        <v>72</v>
      </c>
      <c r="E4150" s="39">
        <v>90.922220018639464</v>
      </c>
      <c r="F4150" s="39">
        <v>80.132912135876808</v>
      </c>
      <c r="G4150" s="39">
        <v>79.640031156773077</v>
      </c>
      <c r="H4150" s="39">
        <v>73.458026234031067</v>
      </c>
      <c r="I4150" s="39">
        <v>70.603237614378273</v>
      </c>
    </row>
    <row r="4151" spans="1:9" x14ac:dyDescent="0.35">
      <c r="A4151" s="37" t="s">
        <v>247</v>
      </c>
      <c r="B4151" s="75" t="s">
        <v>154</v>
      </c>
      <c r="C4151" s="73" t="s">
        <v>76</v>
      </c>
      <c r="D4151" s="39">
        <v>86</v>
      </c>
      <c r="E4151" s="39">
        <v>75.46625348296088</v>
      </c>
      <c r="F4151" s="39">
        <v>86.231772199959863</v>
      </c>
      <c r="G4151" s="39">
        <v>77.233637717797848</v>
      </c>
      <c r="H4151" s="39">
        <v>74.994599449170721</v>
      </c>
      <c r="I4151" s="39">
        <v>69.206074361588321</v>
      </c>
    </row>
    <row r="4152" spans="1:9" x14ac:dyDescent="0.35">
      <c r="A4152" s="37" t="s">
        <v>247</v>
      </c>
      <c r="B4152" s="75" t="s">
        <v>154</v>
      </c>
      <c r="C4152" s="73" t="s">
        <v>78</v>
      </c>
      <c r="D4152" s="39">
        <v>81</v>
      </c>
      <c r="E4152" s="39">
        <v>74.183487966407995</v>
      </c>
      <c r="F4152" s="39">
        <v>63.079156346876687</v>
      </c>
      <c r="G4152" s="39">
        <v>69.928444895355454</v>
      </c>
      <c r="H4152" s="39">
        <v>63.042786714949358</v>
      </c>
      <c r="I4152" s="39">
        <v>60.587743236017367</v>
      </c>
    </row>
    <row r="4153" spans="1:9" x14ac:dyDescent="0.35">
      <c r="A4153" s="37" t="s">
        <v>247</v>
      </c>
      <c r="B4153" s="75" t="s">
        <v>154</v>
      </c>
      <c r="C4153" s="73" t="s">
        <v>80</v>
      </c>
      <c r="D4153" s="39">
        <v>103</v>
      </c>
      <c r="E4153" s="39">
        <v>76.901014956598289</v>
      </c>
      <c r="F4153" s="39">
        <v>68.942820785806546</v>
      </c>
      <c r="G4153" s="39">
        <v>59.365578656775106</v>
      </c>
      <c r="H4153" s="39">
        <v>64.494422481275549</v>
      </c>
      <c r="I4153" s="39">
        <v>58.495754923707857</v>
      </c>
    </row>
    <row r="4154" spans="1:9" x14ac:dyDescent="0.35">
      <c r="A4154" s="37" t="s">
        <v>247</v>
      </c>
      <c r="B4154" s="75" t="s">
        <v>154</v>
      </c>
      <c r="C4154" s="73" t="s">
        <v>82</v>
      </c>
      <c r="D4154" s="39">
        <v>109</v>
      </c>
      <c r="E4154" s="39">
        <v>105.78280271342059</v>
      </c>
      <c r="F4154" s="39">
        <v>86.248432759676348</v>
      </c>
      <c r="G4154" s="39">
        <v>80.340761803821124</v>
      </c>
      <c r="H4154" s="39">
        <v>73.635670075455735</v>
      </c>
      <c r="I4154" s="39">
        <v>76.910867212492974</v>
      </c>
    </row>
    <row r="4155" spans="1:9" x14ac:dyDescent="0.35">
      <c r="A4155" s="37" t="s">
        <v>247</v>
      </c>
      <c r="B4155" s="75" t="s">
        <v>154</v>
      </c>
      <c r="C4155" s="73" t="s">
        <v>84</v>
      </c>
      <c r="D4155" s="39">
        <v>80</v>
      </c>
      <c r="E4155" s="39">
        <v>65.429230976626087</v>
      </c>
      <c r="F4155" s="39">
        <v>60.761836343300438</v>
      </c>
      <c r="G4155" s="39">
        <v>46.777436433425052</v>
      </c>
      <c r="H4155" s="39">
        <v>42.486344100557233</v>
      </c>
      <c r="I4155" s="39">
        <v>37.509192763190583</v>
      </c>
    </row>
    <row r="4156" spans="1:9" x14ac:dyDescent="0.35">
      <c r="A4156" s="37" t="s">
        <v>247</v>
      </c>
      <c r="B4156" s="75" t="s">
        <v>154</v>
      </c>
      <c r="C4156" s="73" t="s">
        <v>86</v>
      </c>
      <c r="D4156" s="39">
        <v>60</v>
      </c>
      <c r="E4156" s="39">
        <v>76.462178215202115</v>
      </c>
      <c r="F4156" s="39">
        <v>62.10659574520362</v>
      </c>
      <c r="G4156" s="39">
        <v>58.843918966005347</v>
      </c>
      <c r="H4156" s="39">
        <v>47.508795358430113</v>
      </c>
      <c r="I4156" s="39">
        <v>43.978026371920599</v>
      </c>
    </row>
    <row r="4157" spans="1:9" x14ac:dyDescent="0.35">
      <c r="A4157" s="37" t="s">
        <v>247</v>
      </c>
      <c r="B4157" s="75" t="s">
        <v>154</v>
      </c>
      <c r="C4157" s="73" t="s">
        <v>88</v>
      </c>
      <c r="D4157" s="39">
        <v>59</v>
      </c>
      <c r="E4157" s="39">
        <v>63.436409787514052</v>
      </c>
      <c r="F4157" s="39">
        <v>74.301761740783363</v>
      </c>
      <c r="G4157" s="39">
        <v>63.212733282321629</v>
      </c>
      <c r="H4157" s="39">
        <v>60.940199847870943</v>
      </c>
      <c r="I4157" s="39">
        <v>52.492175722173712</v>
      </c>
    </row>
    <row r="4158" spans="1:9" x14ac:dyDescent="0.35">
      <c r="A4158" s="37" t="s">
        <v>247</v>
      </c>
      <c r="B4158" s="75" t="s">
        <v>154</v>
      </c>
      <c r="C4158" s="73" t="s">
        <v>90</v>
      </c>
      <c r="D4158" s="39">
        <v>32</v>
      </c>
      <c r="E4158" s="39">
        <v>35.296033816289039</v>
      </c>
      <c r="F4158" s="39">
        <v>37.24749340978066</v>
      </c>
      <c r="G4158" s="39">
        <v>44.682862101711891</v>
      </c>
      <c r="H4158" s="39">
        <v>37.238269811649261</v>
      </c>
      <c r="I4158" s="39">
        <v>35.843167052791252</v>
      </c>
    </row>
    <row r="4159" spans="1:9" x14ac:dyDescent="0.35">
      <c r="A4159" s="37" t="s">
        <v>247</v>
      </c>
      <c r="B4159" s="75" t="s">
        <v>154</v>
      </c>
      <c r="C4159" s="73" t="s">
        <v>92</v>
      </c>
      <c r="D4159" s="39">
        <v>6</v>
      </c>
      <c r="E4159" s="39">
        <v>16.719662891041661</v>
      </c>
      <c r="F4159" s="39">
        <v>21.64366164332764</v>
      </c>
      <c r="G4159" s="39">
        <v>24.824290229255279</v>
      </c>
      <c r="H4159" s="39">
        <v>30.219719827220381</v>
      </c>
      <c r="I4159" s="39">
        <v>28.595334692551528</v>
      </c>
    </row>
    <row r="4160" spans="1:9" x14ac:dyDescent="0.35">
      <c r="A4160" s="37" t="s">
        <v>247</v>
      </c>
      <c r="B4160" s="37" t="s">
        <v>155</v>
      </c>
      <c r="C4160" s="73" t="s">
        <v>57</v>
      </c>
      <c r="D4160" s="39">
        <v>132</v>
      </c>
      <c r="E4160" s="39">
        <v>130.17080501336659</v>
      </c>
      <c r="F4160" s="39">
        <v>129.48658919957131</v>
      </c>
      <c r="G4160" s="39">
        <v>134.54728383935631</v>
      </c>
      <c r="H4160" s="39">
        <v>138.61103525418011</v>
      </c>
      <c r="I4160" s="39">
        <v>138.88935843335011</v>
      </c>
    </row>
    <row r="4161" spans="1:9" x14ac:dyDescent="0.35">
      <c r="A4161" s="37" t="s">
        <v>247</v>
      </c>
      <c r="B4161" s="37" t="s">
        <v>155</v>
      </c>
      <c r="C4161" s="74" t="s">
        <v>59</v>
      </c>
      <c r="D4161" s="39">
        <v>134</v>
      </c>
      <c r="E4161" s="39">
        <v>124.4382461472421</v>
      </c>
      <c r="F4161" s="39">
        <v>124.2206800139416</v>
      </c>
      <c r="G4161" s="39">
        <v>123.4043724029536</v>
      </c>
      <c r="H4161" s="39">
        <v>127.2206785939476</v>
      </c>
      <c r="I4161" s="39">
        <v>130.74452806648139</v>
      </c>
    </row>
    <row r="4162" spans="1:9" x14ac:dyDescent="0.35">
      <c r="A4162" s="37" t="s">
        <v>247</v>
      </c>
      <c r="B4162" s="37" t="s">
        <v>155</v>
      </c>
      <c r="C4162" s="73" t="s">
        <v>61</v>
      </c>
      <c r="D4162" s="39">
        <v>106</v>
      </c>
      <c r="E4162" s="39">
        <v>97.299719489637795</v>
      </c>
      <c r="F4162" s="39">
        <v>88.952400850108759</v>
      </c>
      <c r="G4162" s="39">
        <v>87.650980318647328</v>
      </c>
      <c r="H4162" s="39">
        <v>86.270065401030337</v>
      </c>
      <c r="I4162" s="39">
        <v>88.095788810912609</v>
      </c>
    </row>
    <row r="4163" spans="1:9" x14ac:dyDescent="0.35">
      <c r="A4163" s="37" t="s">
        <v>247</v>
      </c>
      <c r="B4163" s="37" t="s">
        <v>155</v>
      </c>
      <c r="C4163" s="73" t="s">
        <v>63</v>
      </c>
      <c r="D4163" s="39">
        <v>98</v>
      </c>
      <c r="E4163" s="39">
        <v>94.233363590727464</v>
      </c>
      <c r="F4163" s="39">
        <v>88.066933086592485</v>
      </c>
      <c r="G4163" s="39">
        <v>81.243762216006019</v>
      </c>
      <c r="H4163" s="39">
        <v>80.612401170151372</v>
      </c>
      <c r="I4163" s="39">
        <v>80.249053932661269</v>
      </c>
    </row>
    <row r="4164" spans="1:9" x14ac:dyDescent="0.35">
      <c r="A4164" s="37" t="s">
        <v>247</v>
      </c>
      <c r="B4164" s="37" t="s">
        <v>155</v>
      </c>
      <c r="C4164" s="73" t="s">
        <v>65</v>
      </c>
      <c r="D4164" s="39">
        <v>77</v>
      </c>
      <c r="E4164" s="39">
        <v>83.697668240491808</v>
      </c>
      <c r="F4164" s="39">
        <v>88.114956439687774</v>
      </c>
      <c r="G4164" s="39">
        <v>84.163709053990118</v>
      </c>
      <c r="H4164" s="39">
        <v>77.643231487537179</v>
      </c>
      <c r="I4164" s="39">
        <v>77.346006310867523</v>
      </c>
    </row>
    <row r="4165" spans="1:9" x14ac:dyDescent="0.35">
      <c r="A4165" s="37" t="s">
        <v>247</v>
      </c>
      <c r="B4165" s="37" t="s">
        <v>155</v>
      </c>
      <c r="C4165" s="73" t="s">
        <v>67</v>
      </c>
      <c r="D4165" s="39">
        <v>88</v>
      </c>
      <c r="E4165" s="39">
        <v>89.972868503807064</v>
      </c>
      <c r="F4165" s="39">
        <v>98.286378414512569</v>
      </c>
      <c r="G4165" s="39">
        <v>106.22924755068171</v>
      </c>
      <c r="H4165" s="39">
        <v>105.46436142210629</v>
      </c>
      <c r="I4165" s="39">
        <v>101.9714790348179</v>
      </c>
    </row>
    <row r="4166" spans="1:9" x14ac:dyDescent="0.35">
      <c r="A4166" s="37" t="s">
        <v>247</v>
      </c>
      <c r="B4166" s="37" t="s">
        <v>155</v>
      </c>
      <c r="C4166" s="73" t="s">
        <v>69</v>
      </c>
      <c r="D4166" s="39">
        <v>79</v>
      </c>
      <c r="E4166" s="39">
        <v>89.570654989916591</v>
      </c>
      <c r="F4166" s="39">
        <v>91.472483925049517</v>
      </c>
      <c r="G4166" s="39">
        <v>97.845099755294555</v>
      </c>
      <c r="H4166" s="39">
        <v>105.8843404934361</v>
      </c>
      <c r="I4166" s="39">
        <v>106.2130448095115</v>
      </c>
    </row>
    <row r="4167" spans="1:9" x14ac:dyDescent="0.35">
      <c r="A4167" s="37" t="s">
        <v>247</v>
      </c>
      <c r="B4167" s="37" t="s">
        <v>155</v>
      </c>
      <c r="C4167" s="73" t="s">
        <v>71</v>
      </c>
      <c r="D4167" s="39">
        <v>66</v>
      </c>
      <c r="E4167" s="39">
        <v>69.641154734014961</v>
      </c>
      <c r="F4167" s="39">
        <v>75.447455392330625</v>
      </c>
      <c r="G4167" s="39">
        <v>76.070679927249984</v>
      </c>
      <c r="H4167" s="39">
        <v>80.43329067015523</v>
      </c>
      <c r="I4167" s="39">
        <v>86.667923478591064</v>
      </c>
    </row>
    <row r="4168" spans="1:9" x14ac:dyDescent="0.35">
      <c r="A4168" s="37" t="s">
        <v>247</v>
      </c>
      <c r="B4168" s="37" t="s">
        <v>155</v>
      </c>
      <c r="C4168" s="73" t="s">
        <v>73</v>
      </c>
      <c r="D4168" s="39">
        <v>42</v>
      </c>
      <c r="E4168" s="39">
        <v>48.868355322317242</v>
      </c>
      <c r="F4168" s="39">
        <v>50.718140156533181</v>
      </c>
      <c r="G4168" s="39">
        <v>53.392454568726421</v>
      </c>
      <c r="H4168" s="39">
        <v>53.079327564716003</v>
      </c>
      <c r="I4168" s="39">
        <v>55.999705311258083</v>
      </c>
    </row>
    <row r="4169" spans="1:9" x14ac:dyDescent="0.35">
      <c r="A4169" s="37" t="s">
        <v>247</v>
      </c>
      <c r="B4169" s="37" t="s">
        <v>155</v>
      </c>
      <c r="C4169" s="73" t="s">
        <v>76</v>
      </c>
      <c r="D4169" s="39">
        <v>52</v>
      </c>
      <c r="E4169" s="39">
        <v>47.597805385451757</v>
      </c>
      <c r="F4169" s="39">
        <v>53.558309846796902</v>
      </c>
      <c r="G4169" s="39">
        <v>54.902791299308291</v>
      </c>
      <c r="H4169" s="39">
        <v>56.798275969988843</v>
      </c>
      <c r="I4169" s="39">
        <v>56.908341135788518</v>
      </c>
    </row>
    <row r="4170" spans="1:9" x14ac:dyDescent="0.35">
      <c r="A4170" s="37" t="s">
        <v>247</v>
      </c>
      <c r="B4170" s="37" t="s">
        <v>155</v>
      </c>
      <c r="C4170" s="73" t="s">
        <v>78</v>
      </c>
      <c r="D4170" s="39">
        <v>48</v>
      </c>
      <c r="E4170" s="39">
        <v>50.005267384298861</v>
      </c>
      <c r="F4170" s="39">
        <v>47.004955190868493</v>
      </c>
      <c r="G4170" s="39">
        <v>51.849051049351893</v>
      </c>
      <c r="H4170" s="39">
        <v>53.043082493490473</v>
      </c>
      <c r="I4170" s="39">
        <v>54.571211624464077</v>
      </c>
    </row>
    <row r="4171" spans="1:9" x14ac:dyDescent="0.35">
      <c r="A4171" s="37" t="s">
        <v>247</v>
      </c>
      <c r="B4171" s="37" t="s">
        <v>155</v>
      </c>
      <c r="C4171" s="73" t="s">
        <v>80</v>
      </c>
      <c r="D4171" s="39">
        <v>32</v>
      </c>
      <c r="E4171" s="39">
        <v>26.17105691299032</v>
      </c>
      <c r="F4171" s="39">
        <v>26.542564452068898</v>
      </c>
      <c r="G4171" s="39">
        <v>23.899359948725831</v>
      </c>
      <c r="H4171" s="39">
        <v>26.5990641655881</v>
      </c>
      <c r="I4171" s="39">
        <v>26.91086081913069</v>
      </c>
    </row>
    <row r="4172" spans="1:9" x14ac:dyDescent="0.35">
      <c r="A4172" s="37" t="s">
        <v>247</v>
      </c>
      <c r="B4172" s="37" t="s">
        <v>155</v>
      </c>
      <c r="C4172" s="73" t="s">
        <v>82</v>
      </c>
      <c r="D4172" s="39">
        <v>24</v>
      </c>
      <c r="E4172" s="39">
        <v>27.74863896032706</v>
      </c>
      <c r="F4172" s="39">
        <v>22.221341095603542</v>
      </c>
      <c r="G4172" s="39">
        <v>21.872303505752271</v>
      </c>
      <c r="H4172" s="39">
        <v>19.173428286551399</v>
      </c>
      <c r="I4172" s="39">
        <v>21.453988894224441</v>
      </c>
    </row>
    <row r="4173" spans="1:9" x14ac:dyDescent="0.35">
      <c r="A4173" s="37" t="s">
        <v>247</v>
      </c>
      <c r="B4173" s="37" t="s">
        <v>155</v>
      </c>
      <c r="C4173" s="73" t="s">
        <v>84</v>
      </c>
      <c r="D4173" s="39">
        <v>36</v>
      </c>
      <c r="E4173" s="39">
        <v>38.00785505714402</v>
      </c>
      <c r="F4173" s="39">
        <v>40.932015464066993</v>
      </c>
      <c r="G4173" s="39">
        <v>36.093853879511911</v>
      </c>
      <c r="H4173" s="39">
        <v>35.733079676265092</v>
      </c>
      <c r="I4173" s="39">
        <v>33.385195420253147</v>
      </c>
    </row>
    <row r="4174" spans="1:9" x14ac:dyDescent="0.35">
      <c r="A4174" s="37" t="s">
        <v>247</v>
      </c>
      <c r="B4174" s="37" t="s">
        <v>155</v>
      </c>
      <c r="C4174" s="73" t="s">
        <v>86</v>
      </c>
      <c r="D4174" s="39">
        <v>19</v>
      </c>
      <c r="E4174" s="39">
        <v>22.543774689064779</v>
      </c>
      <c r="F4174" s="39">
        <v>23.640361554526422</v>
      </c>
      <c r="G4174" s="39">
        <v>25.370414582737968</v>
      </c>
      <c r="H4174" s="39">
        <v>21.955353332998879</v>
      </c>
      <c r="I4174" s="39">
        <v>21.61608248890257</v>
      </c>
    </row>
    <row r="4175" spans="1:9" x14ac:dyDescent="0.35">
      <c r="A4175" s="37" t="s">
        <v>247</v>
      </c>
      <c r="B4175" s="37" t="s">
        <v>155</v>
      </c>
      <c r="C4175" s="73" t="s">
        <v>88</v>
      </c>
      <c r="D4175" s="39">
        <v>8</v>
      </c>
      <c r="E4175" s="39">
        <v>8.9352393895764841</v>
      </c>
      <c r="F4175" s="39">
        <v>10.38527642512754</v>
      </c>
      <c r="G4175" s="39">
        <v>10.882921807197251</v>
      </c>
      <c r="H4175" s="39">
        <v>11.697506129654091</v>
      </c>
      <c r="I4175" s="39">
        <v>10.08000688594241</v>
      </c>
    </row>
    <row r="4176" spans="1:9" x14ac:dyDescent="0.35">
      <c r="A4176" s="37" t="s">
        <v>247</v>
      </c>
      <c r="B4176" s="37" t="s">
        <v>155</v>
      </c>
      <c r="C4176" s="73" t="s">
        <v>90</v>
      </c>
      <c r="D4176" s="39">
        <v>0</v>
      </c>
      <c r="E4176" s="39">
        <v>2.3446984094294709</v>
      </c>
      <c r="F4176" s="39">
        <v>2.6699958234101908</v>
      </c>
      <c r="G4176" s="39">
        <v>3.35971221507558</v>
      </c>
      <c r="H4176" s="39">
        <v>3.598585163246065</v>
      </c>
      <c r="I4176" s="39">
        <v>3.9903719014825918</v>
      </c>
    </row>
    <row r="4177" spans="1:9" x14ac:dyDescent="0.35">
      <c r="A4177" s="37" t="s">
        <v>247</v>
      </c>
      <c r="B4177" s="37" t="s">
        <v>155</v>
      </c>
      <c r="C4177" s="73" t="s">
        <v>92</v>
      </c>
      <c r="D4177" s="39">
        <v>0</v>
      </c>
      <c r="E4177" s="39">
        <v>1.7986219999875741</v>
      </c>
      <c r="F4177" s="39">
        <v>3.3239686616936481</v>
      </c>
      <c r="G4177" s="39">
        <v>4.2657403484365348</v>
      </c>
      <c r="H4177" s="39">
        <v>5.2254414779147726</v>
      </c>
      <c r="I4177" s="39">
        <v>5.9483865909715696</v>
      </c>
    </row>
    <row r="4178" spans="1:9" x14ac:dyDescent="0.35">
      <c r="A4178" s="37" t="s">
        <v>247</v>
      </c>
      <c r="B4178" s="37" t="s">
        <v>156</v>
      </c>
      <c r="C4178" s="73" t="s">
        <v>57</v>
      </c>
      <c r="D4178" s="39">
        <v>36</v>
      </c>
      <c r="E4178" s="39">
        <v>37.695557339263203</v>
      </c>
      <c r="F4178" s="39">
        <v>37.902514229958093</v>
      </c>
      <c r="G4178" s="39">
        <v>37.933591686180748</v>
      </c>
      <c r="H4178" s="39">
        <v>37.406702934212689</v>
      </c>
      <c r="I4178" s="39">
        <v>37.019686906338173</v>
      </c>
    </row>
    <row r="4179" spans="1:9" x14ac:dyDescent="0.35">
      <c r="A4179" s="37" t="s">
        <v>247</v>
      </c>
      <c r="B4179" s="37" t="s">
        <v>156</v>
      </c>
      <c r="C4179" s="74" t="s">
        <v>59</v>
      </c>
      <c r="D4179" s="39">
        <v>41</v>
      </c>
      <c r="E4179" s="39">
        <v>36.172893540546987</v>
      </c>
      <c r="F4179" s="39">
        <v>37.248998540941578</v>
      </c>
      <c r="G4179" s="39">
        <v>37.181790066770418</v>
      </c>
      <c r="H4179" s="39">
        <v>37.329419859348931</v>
      </c>
      <c r="I4179" s="39">
        <v>37.144630476244743</v>
      </c>
    </row>
    <row r="4180" spans="1:9" x14ac:dyDescent="0.35">
      <c r="A4180" s="37" t="s">
        <v>247</v>
      </c>
      <c r="B4180" s="37" t="s">
        <v>156</v>
      </c>
      <c r="C4180" s="73" t="s">
        <v>61</v>
      </c>
      <c r="D4180" s="39">
        <v>14</v>
      </c>
      <c r="E4180" s="39">
        <v>14.756957010710069</v>
      </c>
      <c r="F4180" s="39">
        <v>10.13222696276407</v>
      </c>
      <c r="G4180" s="39">
        <v>10.140269500907889</v>
      </c>
      <c r="H4180" s="39">
        <v>9.7552179539195869</v>
      </c>
      <c r="I4180" s="39">
        <v>9.5230435320107958</v>
      </c>
    </row>
    <row r="4181" spans="1:9" x14ac:dyDescent="0.35">
      <c r="A4181" s="37" t="s">
        <v>247</v>
      </c>
      <c r="B4181" s="37" t="s">
        <v>156</v>
      </c>
      <c r="C4181" s="73" t="s">
        <v>63</v>
      </c>
      <c r="D4181" s="39">
        <v>22</v>
      </c>
      <c r="E4181" s="39">
        <v>23.61078783520728</v>
      </c>
      <c r="F4181" s="39">
        <v>24.249747060966079</v>
      </c>
      <c r="G4181" s="39">
        <v>21.18521989562873</v>
      </c>
      <c r="H4181" s="39">
        <v>21.238524505183971</v>
      </c>
      <c r="I4181" s="39">
        <v>21.036877813368928</v>
      </c>
    </row>
    <row r="4182" spans="1:9" x14ac:dyDescent="0.35">
      <c r="A4182" s="37" t="s">
        <v>247</v>
      </c>
      <c r="B4182" s="37" t="s">
        <v>156</v>
      </c>
      <c r="C4182" s="73" t="s">
        <v>65</v>
      </c>
      <c r="D4182" s="39">
        <v>17</v>
      </c>
      <c r="E4182" s="39">
        <v>17.966021124011331</v>
      </c>
      <c r="F4182" s="39">
        <v>20.563677198539509</v>
      </c>
      <c r="G4182" s="39">
        <v>20.8295495230055</v>
      </c>
      <c r="H4182" s="39">
        <v>17.522768860042731</v>
      </c>
      <c r="I4182" s="39">
        <v>17.240829154500229</v>
      </c>
    </row>
    <row r="4183" spans="1:9" x14ac:dyDescent="0.35">
      <c r="A4183" s="37" t="s">
        <v>247</v>
      </c>
      <c r="B4183" s="37" t="s">
        <v>156</v>
      </c>
      <c r="C4183" s="73" t="s">
        <v>67</v>
      </c>
      <c r="D4183" s="39">
        <v>34</v>
      </c>
      <c r="E4183" s="39">
        <v>32.837820411925648</v>
      </c>
      <c r="F4183" s="39">
        <v>34.877893051188181</v>
      </c>
      <c r="G4183" s="39">
        <v>37.882169772672547</v>
      </c>
      <c r="H4183" s="39">
        <v>38.382072808490868</v>
      </c>
      <c r="I4183" s="39">
        <v>35.714725822552367</v>
      </c>
    </row>
    <row r="4184" spans="1:9" x14ac:dyDescent="0.35">
      <c r="A4184" s="37" t="s">
        <v>247</v>
      </c>
      <c r="B4184" s="37" t="s">
        <v>156</v>
      </c>
      <c r="C4184" s="73" t="s">
        <v>69</v>
      </c>
      <c r="D4184" s="39">
        <v>32</v>
      </c>
      <c r="E4184" s="39">
        <v>29.854604915571489</v>
      </c>
      <c r="F4184" s="39">
        <v>28.723660132842301</v>
      </c>
      <c r="G4184" s="39">
        <v>30.33178381194476</v>
      </c>
      <c r="H4184" s="39">
        <v>33.187050393229541</v>
      </c>
      <c r="I4184" s="39">
        <v>33.441281722729698</v>
      </c>
    </row>
    <row r="4185" spans="1:9" x14ac:dyDescent="0.35">
      <c r="A4185" s="37" t="s">
        <v>247</v>
      </c>
      <c r="B4185" s="37" t="s">
        <v>156</v>
      </c>
      <c r="C4185" s="73" t="s">
        <v>71</v>
      </c>
      <c r="D4185" s="39">
        <v>19</v>
      </c>
      <c r="E4185" s="39">
        <v>25.468074881432951</v>
      </c>
      <c r="F4185" s="39">
        <v>23.948242625251179</v>
      </c>
      <c r="G4185" s="39">
        <v>23.036824938797221</v>
      </c>
      <c r="H4185" s="39">
        <v>24.093193998865761</v>
      </c>
      <c r="I4185" s="39">
        <v>26.015667987498279</v>
      </c>
    </row>
    <row r="4186" spans="1:9" x14ac:dyDescent="0.35">
      <c r="A4186" s="37" t="s">
        <v>247</v>
      </c>
      <c r="B4186" s="37" t="s">
        <v>156</v>
      </c>
      <c r="C4186" s="73" t="s">
        <v>73</v>
      </c>
      <c r="D4186" s="39">
        <v>12</v>
      </c>
      <c r="E4186" s="39">
        <v>13.34332071842451</v>
      </c>
      <c r="F4186" s="39">
        <v>16.378720922602</v>
      </c>
      <c r="G4186" s="39">
        <v>15.48192731342489</v>
      </c>
      <c r="H4186" s="39">
        <v>14.99462121877248</v>
      </c>
      <c r="I4186" s="39">
        <v>15.603562681490651</v>
      </c>
    </row>
    <row r="4187" spans="1:9" x14ac:dyDescent="0.35">
      <c r="A4187" s="37" t="s">
        <v>247</v>
      </c>
      <c r="B4187" s="37" t="s">
        <v>156</v>
      </c>
      <c r="C4187" s="73" t="s">
        <v>76</v>
      </c>
      <c r="D4187" s="39">
        <v>2</v>
      </c>
      <c r="E4187" s="39">
        <v>2.9806126771998329</v>
      </c>
      <c r="F4187" s="39">
        <v>3.6558265270098609</v>
      </c>
      <c r="G4187" s="39">
        <v>5.6118286267103894</v>
      </c>
      <c r="H4187" s="39">
        <v>4.7457643910955154</v>
      </c>
      <c r="I4187" s="39">
        <v>4.1778040694463394</v>
      </c>
    </row>
    <row r="4188" spans="1:9" x14ac:dyDescent="0.35">
      <c r="A4188" s="37" t="s">
        <v>247</v>
      </c>
      <c r="B4188" s="37" t="s">
        <v>156</v>
      </c>
      <c r="C4188" s="73" t="s">
        <v>78</v>
      </c>
      <c r="D4188" s="39">
        <v>17</v>
      </c>
      <c r="E4188" s="39">
        <v>16.287254662293861</v>
      </c>
      <c r="F4188" s="39">
        <v>17.494439997141921</v>
      </c>
      <c r="G4188" s="39">
        <v>18.394951432711789</v>
      </c>
      <c r="H4188" s="39">
        <v>20.212998702143889</v>
      </c>
      <c r="I4188" s="39">
        <v>19.77423841492282</v>
      </c>
    </row>
    <row r="4189" spans="1:9" x14ac:dyDescent="0.35">
      <c r="A4189" s="37" t="s">
        <v>247</v>
      </c>
      <c r="B4189" s="37" t="s">
        <v>156</v>
      </c>
      <c r="C4189" s="73" t="s">
        <v>80</v>
      </c>
      <c r="D4189" s="39">
        <v>10</v>
      </c>
      <c r="E4189" s="39">
        <v>12.30110305012761</v>
      </c>
      <c r="F4189" s="39">
        <v>10.54446293273425</v>
      </c>
      <c r="G4189" s="39">
        <v>11.49272770672075</v>
      </c>
      <c r="H4189" s="39">
        <v>12.609896306985391</v>
      </c>
      <c r="I4189" s="39">
        <v>14.61465399503151</v>
      </c>
    </row>
    <row r="4190" spans="1:9" x14ac:dyDescent="0.35">
      <c r="A4190" s="37" t="s">
        <v>247</v>
      </c>
      <c r="B4190" s="37" t="s">
        <v>156</v>
      </c>
      <c r="C4190" s="73" t="s">
        <v>82</v>
      </c>
      <c r="D4190" s="39">
        <v>18</v>
      </c>
      <c r="E4190" s="39">
        <v>17.11072789755773</v>
      </c>
      <c r="F4190" s="39">
        <v>19.086358530008042</v>
      </c>
      <c r="G4190" s="39">
        <v>18.143654758847351</v>
      </c>
      <c r="H4190" s="39">
        <v>19.05279556355698</v>
      </c>
      <c r="I4190" s="39">
        <v>20.163637290591659</v>
      </c>
    </row>
    <row r="4191" spans="1:9" x14ac:dyDescent="0.35">
      <c r="A4191" s="37" t="s">
        <v>247</v>
      </c>
      <c r="B4191" s="37" t="s">
        <v>156</v>
      </c>
      <c r="C4191" s="73" t="s">
        <v>84</v>
      </c>
      <c r="D4191" s="39">
        <v>6</v>
      </c>
      <c r="E4191" s="39">
        <v>7.8133431947584047</v>
      </c>
      <c r="F4191" s="39">
        <v>6.8802286795751364</v>
      </c>
      <c r="G4191" s="39">
        <v>7.868489743463023</v>
      </c>
      <c r="H4191" s="39">
        <v>7.2079146247029486</v>
      </c>
      <c r="I4191" s="39">
        <v>7.6876044600963569</v>
      </c>
    </row>
    <row r="4192" spans="1:9" x14ac:dyDescent="0.35">
      <c r="A4192" s="37" t="s">
        <v>247</v>
      </c>
      <c r="B4192" s="37" t="s">
        <v>156</v>
      </c>
      <c r="C4192" s="73" t="s">
        <v>86</v>
      </c>
      <c r="D4192" s="39">
        <v>0</v>
      </c>
      <c r="E4192" s="39">
        <v>0.37575087545458691</v>
      </c>
      <c r="F4192" s="39">
        <v>1.266261198759822</v>
      </c>
      <c r="G4192" s="39">
        <v>0.5677489825758838</v>
      </c>
      <c r="H4192" s="39">
        <v>1.047622378985436</v>
      </c>
      <c r="I4192" s="39">
        <v>0.58922437393438476</v>
      </c>
    </row>
    <row r="4193" spans="1:9" x14ac:dyDescent="0.35">
      <c r="A4193" s="37" t="s">
        <v>247</v>
      </c>
      <c r="B4193" s="37" t="s">
        <v>156</v>
      </c>
      <c r="C4193" s="73" t="s">
        <v>88</v>
      </c>
      <c r="D4193" s="39">
        <v>4</v>
      </c>
      <c r="E4193" s="39">
        <v>5.0847401533747867</v>
      </c>
      <c r="F4193" s="39">
        <v>5.6007256294424002</v>
      </c>
      <c r="G4193" s="39">
        <v>6.4378549471826148</v>
      </c>
      <c r="H4193" s="39">
        <v>6.1836897289870896</v>
      </c>
      <c r="I4193" s="39">
        <v>6.7452808485721789</v>
      </c>
    </row>
    <row r="4194" spans="1:9" x14ac:dyDescent="0.35">
      <c r="A4194" s="37" t="s">
        <v>247</v>
      </c>
      <c r="B4194" s="37" t="s">
        <v>156</v>
      </c>
      <c r="C4194" s="73" t="s">
        <v>90</v>
      </c>
      <c r="D4194" s="39">
        <v>0</v>
      </c>
      <c r="E4194" s="39">
        <v>0.98426635144125352</v>
      </c>
      <c r="F4194" s="39">
        <v>1.983340694190266</v>
      </c>
      <c r="G4194" s="39">
        <v>2.3239478971208269</v>
      </c>
      <c r="H4194" s="39">
        <v>3.013894515040564</v>
      </c>
      <c r="I4194" s="39">
        <v>2.648781406470428</v>
      </c>
    </row>
    <row r="4195" spans="1:9" x14ac:dyDescent="0.35">
      <c r="A4195" s="37" t="s">
        <v>247</v>
      </c>
      <c r="B4195" s="37" t="s">
        <v>156</v>
      </c>
      <c r="C4195" s="73" t="s">
        <v>92</v>
      </c>
      <c r="D4195" s="39">
        <v>0</v>
      </c>
      <c r="E4195" s="39">
        <v>0.67669070774195539</v>
      </c>
      <c r="F4195" s="39">
        <v>1.214310043128829</v>
      </c>
      <c r="G4195" s="39">
        <v>1.952208061480643</v>
      </c>
      <c r="H4195" s="39">
        <v>2.442976846050577</v>
      </c>
      <c r="I4195" s="39">
        <v>3.0454480084913689</v>
      </c>
    </row>
    <row r="4196" spans="1:9" x14ac:dyDescent="0.35">
      <c r="A4196" s="37" t="s">
        <v>247</v>
      </c>
      <c r="B4196" s="37" t="s">
        <v>157</v>
      </c>
      <c r="C4196" s="73" t="s">
        <v>57</v>
      </c>
      <c r="D4196" s="39">
        <v>254</v>
      </c>
      <c r="E4196" s="39">
        <v>270.46158695445598</v>
      </c>
      <c r="F4196" s="39">
        <v>280.93626952572077</v>
      </c>
      <c r="G4196" s="39">
        <v>293.29456666691249</v>
      </c>
      <c r="H4196" s="39">
        <v>308.1320892052276</v>
      </c>
      <c r="I4196" s="39">
        <v>318.15462246308789</v>
      </c>
    </row>
    <row r="4197" spans="1:9" x14ac:dyDescent="0.35">
      <c r="A4197" s="37" t="s">
        <v>247</v>
      </c>
      <c r="B4197" s="37" t="s">
        <v>157</v>
      </c>
      <c r="C4197" s="74" t="s">
        <v>59</v>
      </c>
      <c r="D4197" s="39">
        <v>265</v>
      </c>
      <c r="E4197" s="39">
        <v>244.6218768207705</v>
      </c>
      <c r="F4197" s="39">
        <v>266.1134573859772</v>
      </c>
      <c r="G4197" s="39">
        <v>278.83789407397637</v>
      </c>
      <c r="H4197" s="39">
        <v>291.92266514174918</v>
      </c>
      <c r="I4197" s="39">
        <v>307.05614989791462</v>
      </c>
    </row>
    <row r="4198" spans="1:9" x14ac:dyDescent="0.35">
      <c r="A4198" s="37" t="s">
        <v>247</v>
      </c>
      <c r="B4198" s="37" t="s">
        <v>157</v>
      </c>
      <c r="C4198" s="73" t="s">
        <v>61</v>
      </c>
      <c r="D4198" s="39">
        <v>270</v>
      </c>
      <c r="E4198" s="39">
        <v>291.52696303355037</v>
      </c>
      <c r="F4198" s="39">
        <v>270.38118801237772</v>
      </c>
      <c r="G4198" s="39">
        <v>294.88619804655809</v>
      </c>
      <c r="H4198" s="39">
        <v>308.83332518920378</v>
      </c>
      <c r="I4198" s="39">
        <v>323.90682534010381</v>
      </c>
    </row>
    <row r="4199" spans="1:9" x14ac:dyDescent="0.35">
      <c r="A4199" s="37" t="s">
        <v>247</v>
      </c>
      <c r="B4199" s="37" t="s">
        <v>157</v>
      </c>
      <c r="C4199" s="73" t="s">
        <v>63</v>
      </c>
      <c r="D4199" s="39">
        <v>275</v>
      </c>
      <c r="E4199" s="39">
        <v>294.70153547940231</v>
      </c>
      <c r="F4199" s="39">
        <v>309.5453390335673</v>
      </c>
      <c r="G4199" s="39">
        <v>289.4823231401628</v>
      </c>
      <c r="H4199" s="39">
        <v>315.73448321132582</v>
      </c>
      <c r="I4199" s="39">
        <v>330.60833720915849</v>
      </c>
    </row>
    <row r="4200" spans="1:9" x14ac:dyDescent="0.35">
      <c r="A4200" s="37" t="s">
        <v>247</v>
      </c>
      <c r="B4200" s="37" t="s">
        <v>157</v>
      </c>
      <c r="C4200" s="73" t="s">
        <v>65</v>
      </c>
      <c r="D4200" s="39">
        <v>222</v>
      </c>
      <c r="E4200" s="39">
        <v>234.5678556083848</v>
      </c>
      <c r="F4200" s="39">
        <v>264.0326768247545</v>
      </c>
      <c r="G4200" s="39">
        <v>276.21242647084978</v>
      </c>
      <c r="H4200" s="39">
        <v>259.69163154036272</v>
      </c>
      <c r="I4200" s="39">
        <v>282.93906097331433</v>
      </c>
    </row>
    <row r="4201" spans="1:9" x14ac:dyDescent="0.35">
      <c r="A4201" s="37" t="s">
        <v>247</v>
      </c>
      <c r="B4201" s="37" t="s">
        <v>157</v>
      </c>
      <c r="C4201" s="73" t="s">
        <v>67</v>
      </c>
      <c r="D4201" s="39">
        <v>222</v>
      </c>
      <c r="E4201" s="39">
        <v>184.62096596078959</v>
      </c>
      <c r="F4201" s="39">
        <v>209.9834582163235</v>
      </c>
      <c r="G4201" s="39">
        <v>237.4211740249539</v>
      </c>
      <c r="H4201" s="39">
        <v>246.5396829337592</v>
      </c>
      <c r="I4201" s="39">
        <v>233.8896298711594</v>
      </c>
    </row>
    <row r="4202" spans="1:9" x14ac:dyDescent="0.35">
      <c r="A4202" s="37" t="s">
        <v>247</v>
      </c>
      <c r="B4202" s="37" t="s">
        <v>157</v>
      </c>
      <c r="C4202" s="73" t="s">
        <v>69</v>
      </c>
      <c r="D4202" s="39">
        <v>189</v>
      </c>
      <c r="E4202" s="39">
        <v>203.8661712877269</v>
      </c>
      <c r="F4202" s="39">
        <v>182.52208417775719</v>
      </c>
      <c r="G4202" s="39">
        <v>207.0421980456421</v>
      </c>
      <c r="H4202" s="39">
        <v>232.01674927246069</v>
      </c>
      <c r="I4202" s="39">
        <v>239.9137376147651</v>
      </c>
    </row>
    <row r="4203" spans="1:9" x14ac:dyDescent="0.35">
      <c r="A4203" s="37" t="s">
        <v>247</v>
      </c>
      <c r="B4203" s="37" t="s">
        <v>157</v>
      </c>
      <c r="C4203" s="73" t="s">
        <v>71</v>
      </c>
      <c r="D4203" s="39">
        <v>168</v>
      </c>
      <c r="E4203" s="39">
        <v>178.5498155852558</v>
      </c>
      <c r="F4203" s="39">
        <v>192.6052517316331</v>
      </c>
      <c r="G4203" s="39">
        <v>178.08697081417461</v>
      </c>
      <c r="H4203" s="39">
        <v>199.70829617668591</v>
      </c>
      <c r="I4203" s="39">
        <v>222.85221415287569</v>
      </c>
    </row>
    <row r="4204" spans="1:9" x14ac:dyDescent="0.35">
      <c r="A4204" s="37" t="s">
        <v>247</v>
      </c>
      <c r="B4204" s="37" t="s">
        <v>157</v>
      </c>
      <c r="C4204" s="73" t="s">
        <v>73</v>
      </c>
      <c r="D4204" s="39">
        <v>124</v>
      </c>
      <c r="E4204" s="39">
        <v>163.96075356668999</v>
      </c>
      <c r="F4204" s="39">
        <v>169.79838803201099</v>
      </c>
      <c r="G4204" s="39">
        <v>184.29215264518089</v>
      </c>
      <c r="H4204" s="39">
        <v>173.08984858478129</v>
      </c>
      <c r="I4204" s="39">
        <v>193.10713488897349</v>
      </c>
    </row>
    <row r="4205" spans="1:9" x14ac:dyDescent="0.35">
      <c r="A4205" s="37" t="s">
        <v>247</v>
      </c>
      <c r="B4205" s="37" t="s">
        <v>157</v>
      </c>
      <c r="C4205" s="73" t="s">
        <v>76</v>
      </c>
      <c r="D4205" s="39">
        <v>115</v>
      </c>
      <c r="E4205" s="39">
        <v>117.8687289133225</v>
      </c>
      <c r="F4205" s="39">
        <v>151.76419956291261</v>
      </c>
      <c r="G4205" s="39">
        <v>158.80691274764831</v>
      </c>
      <c r="H4205" s="39">
        <v>172.70503383480479</v>
      </c>
      <c r="I4205" s="39">
        <v>163.71413485102869</v>
      </c>
    </row>
    <row r="4206" spans="1:9" x14ac:dyDescent="0.35">
      <c r="A4206" s="37" t="s">
        <v>247</v>
      </c>
      <c r="B4206" s="37" t="s">
        <v>157</v>
      </c>
      <c r="C4206" s="73" t="s">
        <v>78</v>
      </c>
      <c r="D4206" s="39">
        <v>153</v>
      </c>
      <c r="E4206" s="39">
        <v>109.7133513197339</v>
      </c>
      <c r="F4206" s="39">
        <v>111.4359730986188</v>
      </c>
      <c r="G4206" s="39">
        <v>141.42074275741459</v>
      </c>
      <c r="H4206" s="39">
        <v>148.77342765239541</v>
      </c>
      <c r="I4206" s="39">
        <v>161.56415957202231</v>
      </c>
    </row>
    <row r="4207" spans="1:9" x14ac:dyDescent="0.35">
      <c r="A4207" s="37" t="s">
        <v>247</v>
      </c>
      <c r="B4207" s="37" t="s">
        <v>157</v>
      </c>
      <c r="C4207" s="73" t="s">
        <v>80</v>
      </c>
      <c r="D4207" s="39">
        <v>131</v>
      </c>
      <c r="E4207" s="39">
        <v>130.6145784909485</v>
      </c>
      <c r="F4207" s="39">
        <v>93.468728568325631</v>
      </c>
      <c r="G4207" s="39">
        <v>94.928969132893869</v>
      </c>
      <c r="H4207" s="39">
        <v>120.8987105282647</v>
      </c>
      <c r="I4207" s="39">
        <v>127.69928496652879</v>
      </c>
    </row>
    <row r="4208" spans="1:9" x14ac:dyDescent="0.35">
      <c r="A4208" s="37" t="s">
        <v>247</v>
      </c>
      <c r="B4208" s="37" t="s">
        <v>157</v>
      </c>
      <c r="C4208" s="73" t="s">
        <v>82</v>
      </c>
      <c r="D4208" s="39">
        <v>94</v>
      </c>
      <c r="E4208" s="39">
        <v>121.57758338433671</v>
      </c>
      <c r="F4208" s="39">
        <v>120.3833078674584</v>
      </c>
      <c r="G4208" s="39">
        <v>88.454874711314787</v>
      </c>
      <c r="H4208" s="39">
        <v>90.295022142827335</v>
      </c>
      <c r="I4208" s="39">
        <v>114.26646259912501</v>
      </c>
    </row>
    <row r="4209" spans="1:9" x14ac:dyDescent="0.35">
      <c r="A4209" s="37" t="s">
        <v>247</v>
      </c>
      <c r="B4209" s="37" t="s">
        <v>157</v>
      </c>
      <c r="C4209" s="73" t="s">
        <v>84</v>
      </c>
      <c r="D4209" s="39">
        <v>53</v>
      </c>
      <c r="E4209" s="39">
        <v>77.482981676228945</v>
      </c>
      <c r="F4209" s="39">
        <v>99.818859577262941</v>
      </c>
      <c r="G4209" s="39">
        <v>98.813467438334996</v>
      </c>
      <c r="H4209" s="39">
        <v>72.250869521210973</v>
      </c>
      <c r="I4209" s="39">
        <v>74.736030835917376</v>
      </c>
    </row>
    <row r="4210" spans="1:9" x14ac:dyDescent="0.35">
      <c r="A4210" s="37" t="s">
        <v>247</v>
      </c>
      <c r="B4210" s="37" t="s">
        <v>157</v>
      </c>
      <c r="C4210" s="73" t="s">
        <v>86</v>
      </c>
      <c r="D4210" s="39">
        <v>42</v>
      </c>
      <c r="E4210" s="39">
        <v>46.183532532343818</v>
      </c>
      <c r="F4210" s="39">
        <v>67.021248924714769</v>
      </c>
      <c r="G4210" s="39">
        <v>87.452261411044418</v>
      </c>
      <c r="H4210" s="39">
        <v>87.298099341275346</v>
      </c>
      <c r="I4210" s="39">
        <v>64.173117756753172</v>
      </c>
    </row>
    <row r="4211" spans="1:9" x14ac:dyDescent="0.35">
      <c r="A4211" s="37" t="s">
        <v>247</v>
      </c>
      <c r="B4211" s="37" t="s">
        <v>157</v>
      </c>
      <c r="C4211" s="73" t="s">
        <v>88</v>
      </c>
      <c r="D4211" s="39">
        <v>13</v>
      </c>
      <c r="E4211" s="39">
        <v>35.635379176903868</v>
      </c>
      <c r="F4211" s="39">
        <v>38.392277560047262</v>
      </c>
      <c r="G4211" s="39">
        <v>56.601527218423172</v>
      </c>
      <c r="H4211" s="39">
        <v>74.876211309203512</v>
      </c>
      <c r="I4211" s="39">
        <v>75.358067245650261</v>
      </c>
    </row>
    <row r="4212" spans="1:9" x14ac:dyDescent="0.35">
      <c r="A4212" s="37" t="s">
        <v>247</v>
      </c>
      <c r="B4212" s="37" t="s">
        <v>157</v>
      </c>
      <c r="C4212" s="73" t="s">
        <v>90</v>
      </c>
      <c r="D4212" s="39">
        <v>4</v>
      </c>
      <c r="E4212" s="39">
        <v>10.394555642233589</v>
      </c>
      <c r="F4212" s="39">
        <v>27.566832974076181</v>
      </c>
      <c r="G4212" s="39">
        <v>30.241713186395589</v>
      </c>
      <c r="H4212" s="39">
        <v>45.430182893422703</v>
      </c>
      <c r="I4212" s="39">
        <v>61.033638870196327</v>
      </c>
    </row>
    <row r="4213" spans="1:9" x14ac:dyDescent="0.35">
      <c r="A4213" s="37" t="s">
        <v>247</v>
      </c>
      <c r="B4213" s="37" t="s">
        <v>157</v>
      </c>
      <c r="C4213" s="73" t="s">
        <v>92</v>
      </c>
      <c r="D4213" s="39">
        <v>4</v>
      </c>
      <c r="E4213" s="39">
        <v>4.206677420790899</v>
      </c>
      <c r="F4213" s="39">
        <v>9.1472734903699724</v>
      </c>
      <c r="G4213" s="39">
        <v>23.654707457347389</v>
      </c>
      <c r="H4213" s="39">
        <v>32.538494823670923</v>
      </c>
      <c r="I4213" s="39">
        <v>48.199074359805913</v>
      </c>
    </row>
    <row r="4215" spans="1:9" x14ac:dyDescent="0.35">
      <c r="A4215" s="37" t="s">
        <v>56</v>
      </c>
      <c r="B4215" s="37" t="s">
        <v>248</v>
      </c>
      <c r="C4215" s="73" t="s">
        <v>47</v>
      </c>
      <c r="D4215" s="39">
        <v>2586455</v>
      </c>
      <c r="E4215" s="39">
        <v>2803273.7590049393</v>
      </c>
      <c r="F4215" s="39">
        <v>3000965.8577934513</v>
      </c>
      <c r="G4215" s="39">
        <v>3196146.2257318092</v>
      </c>
      <c r="H4215" s="39">
        <v>3389586.9505868498</v>
      </c>
      <c r="I4215" s="39">
        <v>3580781.2544348938</v>
      </c>
    </row>
    <row r="4216" spans="1:9" x14ac:dyDescent="0.35">
      <c r="A4216" s="37" t="s">
        <v>246</v>
      </c>
      <c r="B4216" s="37" t="s">
        <v>248</v>
      </c>
      <c r="C4216" s="73" t="s">
        <v>47</v>
      </c>
      <c r="D4216" s="39">
        <v>2631198</v>
      </c>
      <c r="E4216" s="39">
        <v>2859972.7761289058</v>
      </c>
      <c r="F4216" s="39">
        <v>3078920.7238409123</v>
      </c>
      <c r="G4216" s="39">
        <v>3296294.6169167068</v>
      </c>
      <c r="H4216" s="39">
        <v>3510381.7080907244</v>
      </c>
      <c r="I4216" s="39">
        <v>3719152.3216274376</v>
      </c>
    </row>
    <row r="4217" spans="1:9" x14ac:dyDescent="0.35">
      <c r="A4217" s="37" t="s">
        <v>247</v>
      </c>
      <c r="B4217" s="37" t="s">
        <v>248</v>
      </c>
      <c r="C4217" s="73" t="s">
        <v>47</v>
      </c>
      <c r="D4217" s="39">
        <v>5217653</v>
      </c>
      <c r="E4217" s="39">
        <v>5663246.5351338452</v>
      </c>
      <c r="F4217" s="39">
        <v>6079886.5816343632</v>
      </c>
      <c r="G4217" s="39">
        <v>6492440.8426485164</v>
      </c>
      <c r="H4217" s="39">
        <v>6899968.6586775742</v>
      </c>
      <c r="I4217" s="39">
        <v>7299933.5760623319</v>
      </c>
    </row>
    <row r="4218" spans="1:9" x14ac:dyDescent="0.35">
      <c r="D4218" s="39"/>
      <c r="E4218" s="39"/>
      <c r="F4218" s="39"/>
      <c r="G4218" s="39"/>
      <c r="H4218" s="39"/>
      <c r="I4218" s="39"/>
    </row>
  </sheetData>
  <sheetProtection algorithmName="SHA-512" hashValue="6NEsKUsB45yypxuYJf0t22c6uClFew0ooGFkkxA5I+sBecnc7g0RU6MASSiXSrF0hOCd4aNV1eCXs9U96HhtTw==" saltValue="sWhkfdGxYHD65ztzydtTvA=="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Main Page</vt:lpstr>
      <vt:lpstr>Snapshot</vt:lpstr>
      <vt:lpstr>Data</vt:lpstr>
      <vt:lpstr>Snapshot!Print_Area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2023-02-07T05:50:28Z</dcterms:created>
  <dcterms:modified xsi:type="dcterms:W3CDTF">2023-02-07T22:39:43Z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b083577-197b-450c-831d-654cf3f56dc2_Enabled">
    <vt:lpwstr>true</vt:lpwstr>
  </property>
  <property fmtid="{D5CDD505-2E9C-101B-9397-08002B2CF9AE}" pid="3" name="MSIP_Label_5b083577-197b-450c-831d-654cf3f56dc2_SetDate">
    <vt:lpwstr>2023-02-07T05:51:42Z</vt:lpwstr>
  </property>
  <property fmtid="{D5CDD505-2E9C-101B-9397-08002B2CF9AE}" pid="4" name="MSIP_Label_5b083577-197b-450c-831d-654cf3f56dc2_Method">
    <vt:lpwstr>Standard</vt:lpwstr>
  </property>
  <property fmtid="{D5CDD505-2E9C-101B-9397-08002B2CF9AE}" pid="5" name="MSIP_Label_5b083577-197b-450c-831d-654cf3f56dc2_Name">
    <vt:lpwstr>OFFICIAL</vt:lpwstr>
  </property>
  <property fmtid="{D5CDD505-2E9C-101B-9397-08002B2CF9AE}" pid="6" name="MSIP_Label_5b083577-197b-450c-831d-654cf3f56dc2_SiteId">
    <vt:lpwstr>823bfb03-da26-4cbf-a7d6-f02dbfdf182e</vt:lpwstr>
  </property>
  <property fmtid="{D5CDD505-2E9C-101B-9397-08002B2CF9AE}" pid="7" name="MSIP_Label_5b083577-197b-450c-831d-654cf3f56dc2_ActionId">
    <vt:lpwstr>1465555d-c189-497e-b196-06446f9bec53</vt:lpwstr>
  </property>
  <property fmtid="{D5CDD505-2E9C-101B-9397-08002B2CF9AE}" pid="8" name="MSIP_Label_5b083577-197b-450c-831d-654cf3f56dc2_ContentBits">
    <vt:lpwstr>0</vt:lpwstr>
  </property>
</Properties>
</file>